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INEC\INEC\ENDI_2021\ENDI_Nacional\Año 2\Productos de publicación_año_1_v2\4. Documentos_ENDI_DIES_R1\"/>
    </mc:Choice>
  </mc:AlternateContent>
  <xr:revisionPtr revIDLastSave="0" documentId="13_ncr:1_{1872BCCB-DB5F-4C6E-A9C1-6B6DE5C20D83}" xr6:coauthVersionLast="47" xr6:coauthVersionMax="47" xr10:uidLastSave="{00000000-0000-0000-0000-000000000000}"/>
  <bookViews>
    <workbookView xWindow="-108" yWindow="-108" windowWidth="23256" windowHeight="12456" firstSheet="79" activeTab="82" xr2:uid="{00000000-000D-0000-FFFF-FFFF00000000}"/>
  </bookViews>
  <sheets>
    <sheet name="INDICE" sheetId="1" r:id="rId1"/>
    <sheet name="T1_i1" sheetId="2" r:id="rId2"/>
    <sheet name="T1_i2" sheetId="3" r:id="rId3"/>
    <sheet name="T1_i3" sheetId="4" r:id="rId4"/>
    <sheet name="T2_i1" sheetId="5" r:id="rId5"/>
    <sheet name="T2_i2" sheetId="6" r:id="rId6"/>
    <sheet name="T2_i3" sheetId="7" r:id="rId7"/>
    <sheet name="T2_i4" sheetId="8" r:id="rId8"/>
    <sheet name="T2_i5" sheetId="9" r:id="rId9"/>
    <sheet name="T2_i6" sheetId="10" r:id="rId10"/>
    <sheet name="T2_i7" sheetId="11" r:id="rId11"/>
    <sheet name="T2_i8" sheetId="12" r:id="rId12"/>
    <sheet name="T2_i9" sheetId="13" r:id="rId13"/>
    <sheet name="T2_i10" sheetId="14" r:id="rId14"/>
    <sheet name="T2_i11" sheetId="15" r:id="rId15"/>
    <sheet name="T2_i12" sheetId="16" r:id="rId16"/>
    <sheet name="T2_i13" sheetId="17" r:id="rId17"/>
    <sheet name="T2_i14" sheetId="18" r:id="rId18"/>
    <sheet name="T2_i15" sheetId="19" r:id="rId19"/>
    <sheet name="T2_i16" sheetId="20" r:id="rId20"/>
    <sheet name="T2_i17" sheetId="21" r:id="rId21"/>
    <sheet name="T2_i18" sheetId="22" r:id="rId22"/>
    <sheet name="T3_i1" sheetId="23" r:id="rId23"/>
    <sheet name="T3_i2" sheetId="24" r:id="rId24"/>
    <sheet name="T3_i3" sheetId="25" r:id="rId25"/>
    <sheet name="T3_i4" sheetId="26" r:id="rId26"/>
    <sheet name="T3_i5" sheetId="27" r:id="rId27"/>
    <sheet name="T3_i6" sheetId="28" r:id="rId28"/>
    <sheet name="T4_i1" sheetId="29" r:id="rId29"/>
    <sheet name="T4_i2" sheetId="30" r:id="rId30"/>
    <sheet name="T4_i3" sheetId="31" r:id="rId31"/>
    <sheet name="T4_i4" sheetId="32" r:id="rId32"/>
    <sheet name="T4_i5" sheetId="33" r:id="rId33"/>
    <sheet name="T5_i1" sheetId="34" r:id="rId34"/>
    <sheet name="T5_i2" sheetId="35" r:id="rId35"/>
    <sheet name="T5_i3" sheetId="36" r:id="rId36"/>
    <sheet name="T5_i4" sheetId="37" r:id="rId37"/>
    <sheet name="T5_i5" sheetId="38" r:id="rId38"/>
    <sheet name="T5_i6" sheetId="39" r:id="rId39"/>
    <sheet name="T5_i7" sheetId="40" r:id="rId40"/>
    <sheet name="T5_i8" sheetId="41" r:id="rId41"/>
    <sheet name="T5_i9" sheetId="42" r:id="rId42"/>
    <sheet name="T5_i10" sheetId="43" r:id="rId43"/>
    <sheet name="T5_i11" sheetId="44" r:id="rId44"/>
    <sheet name="T5_i12" sheetId="45" r:id="rId45"/>
    <sheet name="T5_i13" sheetId="46" r:id="rId46"/>
    <sheet name="T5_i14" sheetId="47" r:id="rId47"/>
    <sheet name="T5_i15" sheetId="48" r:id="rId48"/>
    <sheet name="T5_i16" sheetId="49" r:id="rId49"/>
    <sheet name="T5_i17" sheetId="50" r:id="rId50"/>
    <sheet name="T5_i18" sheetId="51" r:id="rId51"/>
    <sheet name="T5_i19" sheetId="52" r:id="rId52"/>
    <sheet name="T5_i20" sheetId="53" r:id="rId53"/>
    <sheet name="T5_i21" sheetId="54" r:id="rId54"/>
    <sheet name="T5_i22" sheetId="55" r:id="rId55"/>
    <sheet name="T5_i23" sheetId="56" r:id="rId56"/>
    <sheet name="T5_i24" sheetId="57" r:id="rId57"/>
    <sheet name="T5_i25" sheetId="58" r:id="rId58"/>
    <sheet name="T5_i26" sheetId="59" r:id="rId59"/>
    <sheet name="T5_i27" sheetId="60" r:id="rId60"/>
    <sheet name="T5_i28" sheetId="61" r:id="rId61"/>
    <sheet name="T5_i29" sheetId="62" r:id="rId62"/>
    <sheet name="T5_i30" sheetId="63" r:id="rId63"/>
    <sheet name="T6_i1" sheetId="64" r:id="rId64"/>
    <sheet name="T6_i2" sheetId="65" r:id="rId65"/>
    <sheet name="T6_i3" sheetId="66" r:id="rId66"/>
    <sheet name="T6_i4" sheetId="67" r:id="rId67"/>
    <sheet name="T6_i5" sheetId="68" r:id="rId68"/>
    <sheet name="T6_i6" sheetId="69" r:id="rId69"/>
    <sheet name="T6_i7" sheetId="70" r:id="rId70"/>
    <sheet name="T7_i1" sheetId="71" r:id="rId71"/>
    <sheet name="T7_i2" sheetId="72" r:id="rId72"/>
    <sheet name="T8_i1" sheetId="73" r:id="rId73"/>
    <sheet name="T8_i2" sheetId="74" r:id="rId74"/>
    <sheet name="T8_i3" sheetId="75" r:id="rId75"/>
    <sheet name="T8_i4" sheetId="76" r:id="rId76"/>
    <sheet name="T8_i5" sheetId="77" r:id="rId77"/>
    <sheet name="T8_i6" sheetId="78" r:id="rId78"/>
    <sheet name="T8_i7" sheetId="79" r:id="rId79"/>
    <sheet name="T8_i8" sheetId="80" r:id="rId80"/>
    <sheet name="T8_i9" sheetId="81" r:id="rId81"/>
    <sheet name="T9_i1" sheetId="82" r:id="rId82"/>
    <sheet name="T9_i2" sheetId="83" r:id="rId83"/>
    <sheet name="T9_i3" sheetId="84" r:id="rId84"/>
    <sheet name="T9_i4" sheetId="85" r:id="rId85"/>
    <sheet name="T9_i5" sheetId="86" r:id="rId86"/>
    <sheet name="T9_i6" sheetId="87" r:id="rId87"/>
    <sheet name="T9_i7" sheetId="88" r:id="rId88"/>
    <sheet name="T9_i8" sheetId="89" r:id="rId89"/>
    <sheet name="T10_i1" sheetId="90" r:id="rId90"/>
    <sheet name="T10_i2" sheetId="91" r:id="rId91"/>
    <sheet name="T10_i3" sheetId="92" r:id="rId92"/>
    <sheet name="T10_i4" sheetId="93" r:id="rId93"/>
    <sheet name="T10_i5" sheetId="94" r:id="rId94"/>
    <sheet name="T10_i6" sheetId="95" r:id="rId95"/>
    <sheet name="T10_i7" sheetId="96" r:id="rId96"/>
    <sheet name="T10_i8" sheetId="97" r:id="rId97"/>
    <sheet name="T10_i9" sheetId="98" r:id="rId98"/>
    <sheet name="T10_i10" sheetId="99" r:id="rId99"/>
    <sheet name="T10_i11" sheetId="100" r:id="rId100"/>
    <sheet name="T10_i12" sheetId="101" r:id="rId101"/>
    <sheet name="T10_i13" sheetId="102" r:id="rId102"/>
    <sheet name="T10_i14" sheetId="103" r:id="rId103"/>
    <sheet name="T10_i15" sheetId="104" r:id="rId104"/>
    <sheet name="T10_i16" sheetId="105" r:id="rId105"/>
    <sheet name="T10_i17" sheetId="106" r:id="rId106"/>
    <sheet name="T10_i18" sheetId="107" r:id="rId10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107" l="1"/>
  <c r="M2" i="107"/>
  <c r="C127" i="106"/>
  <c r="L2" i="106"/>
  <c r="C127" i="105"/>
  <c r="L2" i="105"/>
  <c r="C127" i="104"/>
  <c r="L2" i="104"/>
  <c r="C127" i="103"/>
  <c r="L2" i="103"/>
  <c r="C127" i="102"/>
  <c r="L2" i="102"/>
  <c r="C45" i="101"/>
  <c r="M2" i="101"/>
  <c r="C45" i="100"/>
  <c r="M2" i="100"/>
  <c r="C45" i="99"/>
  <c r="M2" i="99"/>
  <c r="C45" i="98"/>
  <c r="M2" i="98"/>
  <c r="C45" i="97"/>
  <c r="M2" i="97"/>
  <c r="C45" i="96"/>
  <c r="M2" i="96"/>
  <c r="C45" i="95"/>
  <c r="M2" i="95"/>
  <c r="C45" i="94"/>
  <c r="M2" i="94"/>
  <c r="C45" i="93"/>
  <c r="M2" i="93"/>
  <c r="C45" i="92"/>
  <c r="M2" i="92"/>
  <c r="C45" i="91"/>
  <c r="M2" i="91"/>
  <c r="C45" i="90"/>
  <c r="M2" i="90"/>
  <c r="C30" i="89"/>
  <c r="N2" i="89"/>
  <c r="C30" i="88"/>
  <c r="N2" i="88"/>
  <c r="C30" i="87"/>
  <c r="N2" i="87"/>
  <c r="C30" i="86"/>
  <c r="N2" i="86"/>
  <c r="C58" i="85"/>
  <c r="M2" i="85"/>
  <c r="C58" i="84"/>
  <c r="M2" i="84"/>
  <c r="C58" i="83"/>
  <c r="M2" i="83"/>
  <c r="C58" i="82"/>
  <c r="M2" i="82"/>
  <c r="C65" i="81"/>
  <c r="M2" i="81"/>
  <c r="C65" i="80"/>
  <c r="M2" i="80"/>
  <c r="C65" i="79"/>
  <c r="M2" i="79"/>
  <c r="C65" i="78"/>
  <c r="M2" i="78"/>
  <c r="C65" i="77"/>
  <c r="M2" i="77"/>
  <c r="C65" i="76"/>
  <c r="M2" i="76"/>
  <c r="C65" i="75"/>
  <c r="M2" i="75"/>
  <c r="C145" i="74"/>
  <c r="L2" i="74"/>
  <c r="C145" i="73"/>
  <c r="L2" i="73"/>
  <c r="C65" i="72"/>
  <c r="M2" i="72"/>
  <c r="C65" i="71"/>
  <c r="M2" i="71"/>
  <c r="C65" i="70"/>
  <c r="M2" i="70"/>
  <c r="C65" i="69"/>
  <c r="M2" i="69"/>
  <c r="C65" i="68"/>
  <c r="M2" i="68"/>
  <c r="C65" i="67"/>
  <c r="M2" i="67"/>
  <c r="C65" i="66"/>
  <c r="M2" i="66"/>
  <c r="C65" i="65"/>
  <c r="M2" i="65"/>
  <c r="C147" i="64"/>
  <c r="L2" i="64"/>
  <c r="C65" i="63"/>
  <c r="M2" i="63"/>
  <c r="C65" i="62"/>
  <c r="M2" i="62"/>
  <c r="C65" i="61"/>
  <c r="M2" i="61"/>
  <c r="C65" i="60"/>
  <c r="M2" i="60"/>
  <c r="C65" i="59"/>
  <c r="M2" i="59"/>
  <c r="C65" i="58"/>
  <c r="M2" i="58"/>
  <c r="C65" i="57"/>
  <c r="M2" i="57"/>
  <c r="C65" i="56"/>
  <c r="M2" i="56"/>
  <c r="C65" i="55"/>
  <c r="M2" i="55"/>
  <c r="C65" i="54"/>
  <c r="M2" i="54"/>
  <c r="C65" i="53"/>
  <c r="M2" i="53"/>
  <c r="C65" i="52"/>
  <c r="M2" i="52"/>
  <c r="C65" i="51"/>
  <c r="M2" i="51"/>
  <c r="C65" i="50"/>
  <c r="M2" i="50"/>
  <c r="C147" i="49"/>
  <c r="L2" i="49"/>
  <c r="C66" i="48"/>
  <c r="M2" i="48"/>
  <c r="C65" i="47"/>
  <c r="M2" i="47"/>
  <c r="C65" i="46"/>
  <c r="M2" i="46"/>
  <c r="C65" i="45"/>
  <c r="M2" i="45"/>
  <c r="C65" i="44"/>
  <c r="M2" i="44"/>
  <c r="C65" i="43"/>
  <c r="M2" i="43"/>
  <c r="C65" i="42"/>
  <c r="M2" i="42"/>
  <c r="C65" i="41"/>
  <c r="M2" i="41"/>
  <c r="C65" i="40"/>
  <c r="M2" i="40"/>
  <c r="C65" i="39"/>
  <c r="M2" i="39"/>
  <c r="C65" i="38"/>
  <c r="M2" i="38"/>
  <c r="C65" i="37"/>
  <c r="M2" i="37"/>
  <c r="C65" i="36"/>
  <c r="M2" i="36"/>
  <c r="C65" i="35"/>
  <c r="M2" i="35"/>
  <c r="C147" i="34"/>
  <c r="L2" i="34"/>
  <c r="C65" i="33"/>
  <c r="M2" i="33"/>
  <c r="C65" i="32"/>
  <c r="M2" i="32"/>
  <c r="C65" i="31"/>
  <c r="M2" i="31"/>
  <c r="C65" i="30"/>
  <c r="M2" i="30"/>
  <c r="C65" i="29"/>
  <c r="M2" i="29"/>
  <c r="C65" i="28"/>
  <c r="M2" i="28"/>
  <c r="C65" i="27"/>
  <c r="M2" i="27"/>
  <c r="C65" i="26"/>
  <c r="M2" i="26"/>
  <c r="C65" i="25"/>
  <c r="M2" i="25"/>
  <c r="C65" i="24"/>
  <c r="M2" i="24"/>
  <c r="C65" i="23"/>
  <c r="M2" i="23"/>
  <c r="C30" i="22"/>
  <c r="N2" i="22"/>
  <c r="C30" i="21"/>
  <c r="N2" i="21"/>
  <c r="C58" i="20"/>
  <c r="M2" i="20"/>
  <c r="C58" i="19"/>
  <c r="M2" i="19"/>
  <c r="C65" i="18"/>
  <c r="M2" i="18"/>
  <c r="C65" i="17"/>
  <c r="M2" i="17"/>
  <c r="C65" i="16"/>
  <c r="M2" i="16"/>
  <c r="C65" i="15"/>
  <c r="M2" i="15"/>
  <c r="C65" i="14"/>
  <c r="M2" i="14"/>
  <c r="C65" i="13"/>
  <c r="M2" i="13"/>
  <c r="C65" i="12"/>
  <c r="M2" i="12"/>
  <c r="C65" i="11"/>
  <c r="M2" i="11"/>
  <c r="C65" i="10"/>
  <c r="M2" i="10"/>
  <c r="C65" i="9"/>
  <c r="M2" i="9"/>
  <c r="C65" i="8"/>
  <c r="M2" i="8"/>
  <c r="C65" i="7"/>
  <c r="M2" i="7"/>
  <c r="C65" i="6"/>
  <c r="M2" i="6"/>
  <c r="C65" i="5"/>
  <c r="M2" i="5"/>
  <c r="C56" i="4"/>
  <c r="M2" i="4"/>
  <c r="C58" i="3"/>
  <c r="M2" i="3"/>
  <c r="C58" i="2"/>
  <c r="M2" i="2"/>
  <c r="A142" i="1"/>
  <c r="A141" i="1"/>
  <c r="A140" i="1"/>
  <c r="A139" i="1"/>
  <c r="A138" i="1"/>
  <c r="A137" i="1"/>
  <c r="A136" i="1"/>
  <c r="A135" i="1"/>
  <c r="A134" i="1"/>
  <c r="A133" i="1"/>
  <c r="A132" i="1"/>
  <c r="A131" i="1"/>
  <c r="A130" i="1"/>
  <c r="A129" i="1"/>
  <c r="A128" i="1"/>
  <c r="A127" i="1"/>
  <c r="A126" i="1"/>
  <c r="A125" i="1"/>
  <c r="A121" i="1"/>
  <c r="A120" i="1"/>
  <c r="A119" i="1"/>
  <c r="A118" i="1"/>
  <c r="A117" i="1"/>
  <c r="A116" i="1"/>
  <c r="A115" i="1"/>
  <c r="A114" i="1"/>
  <c r="A110" i="1"/>
  <c r="A109" i="1"/>
  <c r="A108" i="1"/>
  <c r="A107" i="1"/>
  <c r="A106" i="1"/>
  <c r="A105" i="1"/>
  <c r="A104" i="1"/>
  <c r="A103" i="1"/>
  <c r="A102" i="1"/>
  <c r="A98" i="1"/>
  <c r="A97" i="1"/>
  <c r="A93" i="1"/>
  <c r="A92" i="1"/>
  <c r="A91" i="1"/>
  <c r="A90" i="1"/>
  <c r="A89" i="1"/>
  <c r="A88" i="1"/>
  <c r="A87"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0" i="1"/>
  <c r="A49" i="1"/>
  <c r="A48" i="1"/>
  <c r="A47" i="1"/>
  <c r="A46" i="1"/>
  <c r="A42" i="1"/>
  <c r="A41" i="1"/>
  <c r="A40" i="1"/>
  <c r="A39" i="1"/>
  <c r="A38" i="1"/>
  <c r="A37" i="1"/>
  <c r="A33" i="1"/>
  <c r="A32" i="1"/>
  <c r="A31" i="1"/>
  <c r="A30" i="1"/>
  <c r="A29" i="1"/>
  <c r="A28" i="1"/>
  <c r="A27" i="1"/>
  <c r="A26" i="1"/>
  <c r="A25" i="1"/>
  <c r="A24" i="1"/>
  <c r="A23" i="1"/>
  <c r="A22" i="1"/>
  <c r="A21" i="1"/>
  <c r="A20" i="1"/>
  <c r="A19" i="1"/>
  <c r="A18" i="1"/>
  <c r="A17" i="1"/>
  <c r="A16" i="1"/>
  <c r="A12" i="1"/>
  <c r="A11" i="1"/>
  <c r="A10" i="1"/>
</calcChain>
</file>

<file path=xl/sharedStrings.xml><?xml version="1.0" encoding="utf-8"?>
<sst xmlns="http://schemas.openxmlformats.org/spreadsheetml/2006/main" count="9020" uniqueCount="407">
  <si>
    <t>ENCUESTA NACIONAL DE DESNUTRICIÓN INFANTIL - ENDI 2022 - 2023</t>
  </si>
  <si>
    <t>Indicadores</t>
  </si>
  <si>
    <t>T1</t>
  </si>
  <si>
    <t>Datos de la vivienda y el hogar</t>
  </si>
  <si>
    <t>Porcentaje de hogares con niñas/os menores de 5 años sin adecuado sistema de eliminacion de excretas</t>
  </si>
  <si>
    <t>Tabla N°:</t>
  </si>
  <si>
    <t>1</t>
  </si>
  <si>
    <t>Indicador/variable:</t>
  </si>
  <si>
    <t>Población:</t>
  </si>
  <si>
    <t/>
  </si>
  <si>
    <t>Fuente:</t>
  </si>
  <si>
    <t>Encuesta Nacional sobre Desnutrición Infantil - ENDI 2022 - 2023</t>
  </si>
  <si>
    <t>Elaboración:</t>
  </si>
  <si>
    <t>Instituto Nacional de Estadística y Censos (INEC)</t>
  </si>
  <si>
    <t>Porcentaje de hogares con niñas/os menores de 5 años que utiliza suministros seguros de agua para beber</t>
  </si>
  <si>
    <t>2</t>
  </si>
  <si>
    <t>Porcentaje de hogares con menores de 5 años, que están en condición de hacinamiento</t>
  </si>
  <si>
    <t>3</t>
  </si>
  <si>
    <t>T2</t>
  </si>
  <si>
    <t>Estado nutricional</t>
  </si>
  <si>
    <t>Prevalencia de desnutrición crónica en niñas/os menores de 2 años</t>
  </si>
  <si>
    <t>4</t>
  </si>
  <si>
    <t>Prevalencia de desnutrición global en niñas/os menores de 2 años</t>
  </si>
  <si>
    <t>5</t>
  </si>
  <si>
    <t>Prevalencia de desnutrición aguda en niñas/os menores de 2 años</t>
  </si>
  <si>
    <t>6</t>
  </si>
  <si>
    <t>Prevalencia de desnutrición crónica en niñas/os menores de 5 años</t>
  </si>
  <si>
    <t>7</t>
  </si>
  <si>
    <t>Prevalencia de desnutrición global en niñas/os menores de 5 años</t>
  </si>
  <si>
    <t>8</t>
  </si>
  <si>
    <t>Prevalencia de desnutrición aguda en niñas/os menores de 5 años</t>
  </si>
  <si>
    <t>9</t>
  </si>
  <si>
    <t>Prevalencia de desnutrición crónica en niñas/os de 2 años a menores de 5 años</t>
  </si>
  <si>
    <t>10</t>
  </si>
  <si>
    <t>Prevalencia de desnutrición global en niñas/os de 2 años a menores de 5 años</t>
  </si>
  <si>
    <t>11</t>
  </si>
  <si>
    <t>Prevalencia de desnutrición aguda en niñas/os de 2 años a menores de 5 años</t>
  </si>
  <si>
    <t>12</t>
  </si>
  <si>
    <t>Prevalencia de sobrepeso en niñas/os menores de 5 años</t>
  </si>
  <si>
    <t>13</t>
  </si>
  <si>
    <t>Prevalencia de obesidad en niñas/os menores de 5 años</t>
  </si>
  <si>
    <t>14</t>
  </si>
  <si>
    <t>Prevalencia de sobrepeso y obesidad en niñas/os menores de 5 años</t>
  </si>
  <si>
    <t>15</t>
  </si>
  <si>
    <t>Prevalencia de malnutrición en niñas/os menores de 5 años</t>
  </si>
  <si>
    <t>16</t>
  </si>
  <si>
    <t>Prevalencia doble carga de malnutrición en niñas/os menores de 5 años</t>
  </si>
  <si>
    <t>17</t>
  </si>
  <si>
    <t>Prevalencia de anemia en niñas/os de 6 a 59 meses de edad</t>
  </si>
  <si>
    <t>18</t>
  </si>
  <si>
    <t>Prevalencia de anemia en niñas/os de 6 a 23 meses de edad</t>
  </si>
  <si>
    <t>19</t>
  </si>
  <si>
    <t>Tipo de anemia en niñas/os de 6 a 59 meses de edad</t>
  </si>
  <si>
    <t>20</t>
  </si>
  <si>
    <t>Tipo de anemia en niñas/os de 6 a 23 meses de edad</t>
  </si>
  <si>
    <t>21</t>
  </si>
  <si>
    <t>T3</t>
  </si>
  <si>
    <t>Vacunación</t>
  </si>
  <si>
    <t>Porcentaje de niñas/os de 12 a 59 meses que fueron vacunados con BCG antes de cumplir el primer año</t>
  </si>
  <si>
    <t>22</t>
  </si>
  <si>
    <t>Porcentaje de niñas/os de 12 a 59 meses que fueron vacunados con hepatitis B antes de cumplir el primer año</t>
  </si>
  <si>
    <t>23</t>
  </si>
  <si>
    <t>Porcentaje de niñas/os de 12 a 59 meses que fueron vacunados con las dos dosis de rotavirus antes de cumplir el primer año</t>
  </si>
  <si>
    <t>24</t>
  </si>
  <si>
    <t>Porcentaje de niñas/os de 12 a 59 meses que fueron vacunados con las tres dosis de pentavalente antes de cumplir el primer año</t>
  </si>
  <si>
    <t>25</t>
  </si>
  <si>
    <t>Porcentaje de niñas/os de 12 a 59 meses que fueron vacunados con las tres dosis de antipoliomielítica antes de cumplir el primer año</t>
  </si>
  <si>
    <t>26</t>
  </si>
  <si>
    <t>Porcentaje de niñas/os de 12 a 59 meses que fueron vacunados con las tres dosis de neumococo antes de cumplir el primer año</t>
  </si>
  <si>
    <t>27</t>
  </si>
  <si>
    <t>T4</t>
  </si>
  <si>
    <t>Lactancia materna</t>
  </si>
  <si>
    <t>Porcentaje de niñas/os menores de 1 año con inicio temprano de la lactancia materna</t>
  </si>
  <si>
    <t>28</t>
  </si>
  <si>
    <t>Porcentaje de niñas/os menores de 2 años con inicio temprano de la lactancia materna</t>
  </si>
  <si>
    <t>29</t>
  </si>
  <si>
    <t>Porcentaje de niñas/os menores de 6 meses con lactancia materna exclusiva</t>
  </si>
  <si>
    <t>30</t>
  </si>
  <si>
    <t>Porcentaje de niñas/os de 12 a 15 meses con lactancia materna continua</t>
  </si>
  <si>
    <t>31</t>
  </si>
  <si>
    <t>Porcentaje de niñas/os de 6 a 23 meses de edad que recibieron alimentos de cuatro y más grupos alimentarios durante el día anterior</t>
  </si>
  <si>
    <t>32</t>
  </si>
  <si>
    <t>T5</t>
  </si>
  <si>
    <t>Controles prenatales</t>
  </si>
  <si>
    <t>Promedio de controles prenatales durante la gestación de las niñas/os menores de 2 años</t>
  </si>
  <si>
    <t>33</t>
  </si>
  <si>
    <t>Porcentaje de niñas/os menores de 2 años cuyas madres recibieron al menos 5 controles prenatales durante el embarazo</t>
  </si>
  <si>
    <t>34</t>
  </si>
  <si>
    <t>Porcentaje de niñas/os menores de 2 años cuyas madres consumieron hierro y ácido fólico durante el embarazo</t>
  </si>
  <si>
    <t>35</t>
  </si>
  <si>
    <t>Porcentaje de niñas/os menores de 2 años cuyas madres se realizaron al menos un examen de VIH antes de la semana 20 de embarazo</t>
  </si>
  <si>
    <t>36</t>
  </si>
  <si>
    <t>Porcentaje de niñas/os menores de 2 años cuyas madres se realizaron al menos un examen de VIH a partir de la semana 20 de embarazo</t>
  </si>
  <si>
    <t>37</t>
  </si>
  <si>
    <t>Porcentaje de niñas/os menores de 2 años cuyas madres se realizaron al menos un examen de VIH durante el embarazo</t>
  </si>
  <si>
    <t>38</t>
  </si>
  <si>
    <t>Porcentaje de niñas/os menores de 2 años cuyas madres se realizaron al menos un examen de orina antes de la semana 20 de embarazo</t>
  </si>
  <si>
    <t>39</t>
  </si>
  <si>
    <t>Porcentaje de niñas/os menores de 2 años cuyas madres se realizaron al menos un examen de orina a partir de la semana 20 de embarazo</t>
  </si>
  <si>
    <t>40</t>
  </si>
  <si>
    <t>Porcentaje de niñas/os menores de 2 años cuyas madres se realizaron al menos un examen de orina durante el embarazo</t>
  </si>
  <si>
    <t>41</t>
  </si>
  <si>
    <t>Porcentaje de niñas/os menores de 2 años cuyas madres se realizaron al menos un examen de TORCHs antes de la semana 20 de embarazo</t>
  </si>
  <si>
    <t>42</t>
  </si>
  <si>
    <t>Porcentaje de niñas/os menores de 2 años cuyas madres se realizaron al menos un examen de TORCHs a partir de la semana 20 de embarazo</t>
  </si>
  <si>
    <t>43</t>
  </si>
  <si>
    <t>Porcentaje de niñas/os menores de 2 años cuyas madres se realizaron al menos un examen de TORCHs durante el embarazo</t>
  </si>
  <si>
    <t>44</t>
  </si>
  <si>
    <t>Porcentaje de niñas/os menores de 2 años cuyas madres se realizaron al menos un examen de VIH, orina y TORCHs durante el embarazo</t>
  </si>
  <si>
    <t>45</t>
  </si>
  <si>
    <t>Porcentaje de niñas/os menores de 2 años cuyas madres recibieron la vacuna del tétanos y difteria durante el embarazo</t>
  </si>
  <si>
    <t>46</t>
  </si>
  <si>
    <t>Porcentaje de niñas/os menores de 2 años cuyas madres se realizaron ecos obstétricos durante el embarazo</t>
  </si>
  <si>
    <t>47</t>
  </si>
  <si>
    <t>Promedio de controles prenatales durante la gestación de las niñas/os menores de 5 años</t>
  </si>
  <si>
    <t>48</t>
  </si>
  <si>
    <t>Porcentaje de niñas/os menores de 5 años cuyas madres recibieron al menos 5 controles prenatales durante el embarazo</t>
  </si>
  <si>
    <t>49</t>
  </si>
  <si>
    <t>Porcentaje de niñas/os menores de 5 años cuyas madres consumieron hierro y ácido fólico durante el embarazo</t>
  </si>
  <si>
    <t>50</t>
  </si>
  <si>
    <t>Porcentaje de niñas/os menores de 5 años cuyas madres se realizaron al menos un examen de VIH antes de la semana 20 de embarazo</t>
  </si>
  <si>
    <t>51</t>
  </si>
  <si>
    <t>Porcentaje de niñas/os menores de 5 años cuyas madres se realizaron al menos un examen de VIH a partir de la semana 20 de embarazo</t>
  </si>
  <si>
    <t>52</t>
  </si>
  <si>
    <t>Porcentaje de niñas/os menores de 5 años cuyas madres se realizaron al menos un examen de VIH durante el embarazo</t>
  </si>
  <si>
    <t>53</t>
  </si>
  <si>
    <t>Porcentaje de niñas/os menores de 5 años cuyas madres se realizaron al menos un examen de orina antes de la semana 20 de embarazo</t>
  </si>
  <si>
    <t>54</t>
  </si>
  <si>
    <t>Porcentaje de niñas/os menores de 5 años cuyas madres se realizaron al menos un examen de orina a partir de la semana 20 de embarazo</t>
  </si>
  <si>
    <t>55</t>
  </si>
  <si>
    <t>Porcentaje de niñas/os menores de 5 años cuyas madres se realizaron al menos un examen de orina durante el embarazo</t>
  </si>
  <si>
    <t>56</t>
  </si>
  <si>
    <t>Porcentaje de niñas/os menores de 5 años cuyas madres se realizaron al menos un examen de TORCHs antes de la semana 20 de embarazo</t>
  </si>
  <si>
    <t>57</t>
  </si>
  <si>
    <t>Porcentaje de niñas/os menores de 5 años cuyas madres se realizaron al menos un examen de TORCHs a partir de la semana 20 de embarazo</t>
  </si>
  <si>
    <t>58</t>
  </si>
  <si>
    <t>Porcentaje de niñas/os menores de 5 años cuyas madres se realizaron al menos un examen de TORCHs durante el embarazo</t>
  </si>
  <si>
    <t>59</t>
  </si>
  <si>
    <t>Porcentaje de niñas/os menores de 5 años cuyas madres se realizaron al menos un examen de VIH, orina y TORCHs durante el embarazo</t>
  </si>
  <si>
    <t>60</t>
  </si>
  <si>
    <t>Porcentaje de niñas/os menores de 5 años cuyas madres recibieron la vacuna del tétanos y difteria durante el embarazo</t>
  </si>
  <si>
    <t>61</t>
  </si>
  <si>
    <t>Porcentaje de niñas/os menores de 5 años cuyas madres se realizaron ecos obstétricos durante el embarazo</t>
  </si>
  <si>
    <t>62</t>
  </si>
  <si>
    <t>T6</t>
  </si>
  <si>
    <t>Salud en la niñez</t>
  </si>
  <si>
    <t>Promedio de consejerías sobre lactancia materna exclusiva que han recibido las madres de las niñas/os menores de 6 meses, durante el embarazo, después del parto o durante el crecimiento</t>
  </si>
  <si>
    <t>63</t>
  </si>
  <si>
    <t>Porcentaje de niñas/os menores de 5 años con bajo peso al nacer</t>
  </si>
  <si>
    <t>64</t>
  </si>
  <si>
    <t>Porcentaje de niñas/os menores de 5 años con inscripción de nacidos vivos en el Registro Civil</t>
  </si>
  <si>
    <t>65</t>
  </si>
  <si>
    <t>Porcentaje de niñas/os de 24 a 59 meses que acudieron al menos a 13 controles de niño sano durante sus primeros 23 meses de vida</t>
  </si>
  <si>
    <t>66</t>
  </si>
  <si>
    <t>Porcentaje de niñas/os menores de 5 años con enfermedad diarreica aguda (EDA)</t>
  </si>
  <si>
    <t>67</t>
  </si>
  <si>
    <t>Porcentaje de niñas/os menores de 5 años con infección respiratoria aguda (IRA)</t>
  </si>
  <si>
    <t>68</t>
  </si>
  <si>
    <t>Porcentaje de niñas/os entre 6 y 23 meses de edad que consumieron hierro, multivitaminas y minerales en polvo al menos una vez en los últimos 7 días</t>
  </si>
  <si>
    <t>69</t>
  </si>
  <si>
    <t>T7</t>
  </si>
  <si>
    <t>Programas de primera infancia</t>
  </si>
  <si>
    <t>Porcentaje de niñas/os menores de 5 años que asisten o participan al Centro de Desarrollo Infantil (CDI) o centro de educación inicial</t>
  </si>
  <si>
    <t>70</t>
  </si>
  <si>
    <t>Porcentaje de niñas/os menores de 3 años que reciben atención por parte de educadoras del programa Creciendo con Nuestros Hijos (CNH)</t>
  </si>
  <si>
    <t>71</t>
  </si>
  <si>
    <t>T8</t>
  </si>
  <si>
    <t>Características de fecundidad de las madres</t>
  </si>
  <si>
    <t>Edad promedio de las madres al momento del nacimiento de su primer hijo</t>
  </si>
  <si>
    <t>72</t>
  </si>
  <si>
    <t>Promedio de espaciamiento en meses entre nacimientos de las hijas/os de las madres</t>
  </si>
  <si>
    <t>73</t>
  </si>
  <si>
    <t>Porcentaje de niñas/os menores de 5 años concebidos a través de un embarazo deseado y planeado</t>
  </si>
  <si>
    <t>74</t>
  </si>
  <si>
    <t>Porcentaje de niñas/os menores de 5 años concebidos a través de un embarazo deseado y no previsto</t>
  </si>
  <si>
    <t>75</t>
  </si>
  <si>
    <t>Porcentaje de niñas/os menores de 5 años concebidos a través de un embarazo no deseado y no previsto</t>
  </si>
  <si>
    <t>76</t>
  </si>
  <si>
    <t>Porcentaje de niñas/os menores de 5 años que nacieron en establecimientos de salud</t>
  </si>
  <si>
    <t>77</t>
  </si>
  <si>
    <t>Porcentaje de niñas/os menores de 5 años que su nacimiento fue atendido por personal de salud calificado</t>
  </si>
  <si>
    <t>78</t>
  </si>
  <si>
    <t>Porcentaje de niñas/os menores de 5 años cuyas madres tuvieron su parto por cesárea</t>
  </si>
  <si>
    <t>79</t>
  </si>
  <si>
    <t>Porcentaje de niñas/os menores de 5 años cuyas madres recibieron control post parto antes de los siete días</t>
  </si>
  <si>
    <t>80</t>
  </si>
  <si>
    <t>T9</t>
  </si>
  <si>
    <t>Calidad del agua</t>
  </si>
  <si>
    <t>Porcentaje de hogares con niñas/os menores de 5 años sin presencia de cloro residual en el agua para beber tomada desde la fuente o suministro</t>
  </si>
  <si>
    <t>81</t>
  </si>
  <si>
    <t>Porcentaje de hogares con niñas/os menores de 5 años sin presencia de cloro residual en el agua para beber tomada del punto de consumo</t>
  </si>
  <si>
    <t>82</t>
  </si>
  <si>
    <t>Porcentaje de hogares con niñas/os menores de 5 años con presencia de la bacteria E-coli en el agua para beber tomada desde la fuente o suministro</t>
  </si>
  <si>
    <t>83</t>
  </si>
  <si>
    <t>Porcentaje de hogares con niñas/os menores de 5 años con presencia de la bacteria E-coli en el agua para beber tomada del punto de consumo</t>
  </si>
  <si>
    <t>84</t>
  </si>
  <si>
    <t>Porcentaje de hogares con niñas/os menores de 5 años por clasificación de cloro residual en el agua para beber tomada desde la fuente o suministro</t>
  </si>
  <si>
    <t>85</t>
  </si>
  <si>
    <t>Porcentaje de hogares con niñas/os menores de 5 años por clasificación de cloro residual en el agua para beber tomada del punto de consumo</t>
  </si>
  <si>
    <t>86</t>
  </si>
  <si>
    <t>Porcentaje de hogares con niñas/os menores de 5 años por clasificación de riesgo de presencia de la bacteria E-coli en el agua para beber tomada desde la fuente o suministro</t>
  </si>
  <si>
    <t>87</t>
  </si>
  <si>
    <t>Porcentaje de hogares con niñas/os menores de 5 años por clasificación de riesgo de presencia de la bacteria E-coli en el agua para beber tomada del punto de consumo</t>
  </si>
  <si>
    <t>88</t>
  </si>
  <si>
    <t>Desarrollo Infantil</t>
  </si>
  <si>
    <t>Porcentaje de niñas/os menores de 5 años que realizan actividades de estimulación temprana con miembros del hogar</t>
  </si>
  <si>
    <t>89</t>
  </si>
  <si>
    <t>Porcentaje de niñas/os menores de 5 años que realizan actividades de estimulación temprana con la madre</t>
  </si>
  <si>
    <t>90</t>
  </si>
  <si>
    <t>Porcentaje de niñas/os menores de 5 años que realizan actividades de estimulación temprana con el padre</t>
  </si>
  <si>
    <t>91</t>
  </si>
  <si>
    <t>Porcentaje de niñas/os menores de 5 años que tienen uno o más libros, cuentos, revistas o libros con dibujos</t>
  </si>
  <si>
    <t>92</t>
  </si>
  <si>
    <t>Porcentaje de niñas/os menores de 5 años que tienen tres o más libros, cuentos, revistas o libros con dibujos</t>
  </si>
  <si>
    <t>93</t>
  </si>
  <si>
    <t>Porcentaje de niñas/os menores de 5 años que tienen tres o más cosas para jugar en casa</t>
  </si>
  <si>
    <t>94</t>
  </si>
  <si>
    <t>Porcentaje de niñas/os entre 1 a menores de 5 años que están libres de maltrato físico en el último mes</t>
  </si>
  <si>
    <t>95</t>
  </si>
  <si>
    <t>Porcentaje de niñas/os entre 1 a menores de 5 años que están libres de maltrato psicológico en el último mes</t>
  </si>
  <si>
    <t>96</t>
  </si>
  <si>
    <t>Porcentaje de niñas/os menores de 1 año que están libres de maltrato físico en el último mes</t>
  </si>
  <si>
    <t>97</t>
  </si>
  <si>
    <t>Porcentaje de niñas/os menores de 1 año que están libres de maltrato psicológico en el último mes</t>
  </si>
  <si>
    <t>98</t>
  </si>
  <si>
    <t>Porcentaje de niñas/os menores de 5 años que en los últimos 7 días estuvieron al cuidado de otra niña/o menor de 10 años, por más de una hora</t>
  </si>
  <si>
    <t>99</t>
  </si>
  <si>
    <t>Porcentaje de niñas/os menores de 5 años que en los últimos 7 días se quedaron solas/os por más de una hora</t>
  </si>
  <si>
    <t>100</t>
  </si>
  <si>
    <t>Promedio de palabras que entienden los niñas/os de 12 a 18 meses (Desarrollo de habilidades comunicativas de MacArthur-Bates)</t>
  </si>
  <si>
    <t>101</t>
  </si>
  <si>
    <t>Promedio de palabras que dicen niñas/os de 12 a 18 meses (Desarrollo de habilidades comunicativas de MacArthur-Bates)</t>
  </si>
  <si>
    <t>102</t>
  </si>
  <si>
    <t>Promedio de palabras que dicen niñas/os de 19 a 30 meses (Desarrollo de habilidades comunicativas de MacArthur-Bates)</t>
  </si>
  <si>
    <t>103</t>
  </si>
  <si>
    <t>Promedio de palabras que dicen niñas/os de 31 a 42 meses (Desarrollo de habilidades comunicativas de MacArthur-Bates)</t>
  </si>
  <si>
    <t>104</t>
  </si>
  <si>
    <t>Promedio de puntaje del Test de vocabulario en imágenes Peabody (TVIP) para niñas/os de 43 a 59 meses</t>
  </si>
  <si>
    <t>105</t>
  </si>
  <si>
    <t>Porcentaje de niñas/os menores de 5 años cuyas madres presentan un estado psicológico de depresión</t>
  </si>
  <si>
    <t>106</t>
  </si>
  <si>
    <t>Desagregación</t>
  </si>
  <si>
    <t>Indicador</t>
  </si>
  <si>
    <t>Error     Estándar</t>
  </si>
  <si>
    <t>Límite     Inferior</t>
  </si>
  <si>
    <t>Límite Superior</t>
  </si>
  <si>
    <t>Coeficiente de Variación</t>
  </si>
  <si>
    <t>Numerador Muestral</t>
  </si>
  <si>
    <t>Denominador Muestral</t>
  </si>
  <si>
    <t>Efecto de Diseño</t>
  </si>
  <si>
    <t>Muestra     Efectiva</t>
  </si>
  <si>
    <t>Grados de      libertad</t>
  </si>
  <si>
    <t>Nacional</t>
  </si>
  <si>
    <t>Urbano</t>
  </si>
  <si>
    <t>Rural</t>
  </si>
  <si>
    <t>Sierra</t>
  </si>
  <si>
    <t>Costa</t>
  </si>
  <si>
    <t>Amazonía</t>
  </si>
  <si>
    <t>Azuay</t>
  </si>
  <si>
    <t>Bolívar</t>
  </si>
  <si>
    <t>Cañar</t>
  </si>
  <si>
    <t>Carchi</t>
  </si>
  <si>
    <t>Cotopaxi</t>
  </si>
  <si>
    <t>Chimborazo</t>
  </si>
  <si>
    <t>El Oro</t>
  </si>
  <si>
    <t>Esmeraldas</t>
  </si>
  <si>
    <t>Guayas</t>
  </si>
  <si>
    <t>Imbabura</t>
  </si>
  <si>
    <t>Loja</t>
  </si>
  <si>
    <t>Los Ríos</t>
  </si>
  <si>
    <t>Manabí</t>
  </si>
  <si>
    <t>Morona Santiago</t>
  </si>
  <si>
    <t>Napo</t>
  </si>
  <si>
    <t>Pastaza</t>
  </si>
  <si>
    <t>Pichincha</t>
  </si>
  <si>
    <t>Tungurahua</t>
  </si>
  <si>
    <t>Zamora Chinchipe</t>
  </si>
  <si>
    <t>Sucumbíos</t>
  </si>
  <si>
    <t>Orellana</t>
  </si>
  <si>
    <t>Sto Domingo de los Tsáchilas</t>
  </si>
  <si>
    <t>Santa Elena</t>
  </si>
  <si>
    <t>Priorizadas</t>
  </si>
  <si>
    <t>No priorizadas</t>
  </si>
  <si>
    <t>Quintil 1</t>
  </si>
  <si>
    <t>Quintil 2</t>
  </si>
  <si>
    <t>Quintil 3</t>
  </si>
  <si>
    <t>Quintil 4</t>
  </si>
  <si>
    <t>Quintil 5</t>
  </si>
  <si>
    <t>No pobreza por ingresos</t>
  </si>
  <si>
    <t>Pobreza por ingresos</t>
  </si>
  <si>
    <t>No pobreza por NBI</t>
  </si>
  <si>
    <t>Pobreza por NBI</t>
  </si>
  <si>
    <t>Nacional *</t>
  </si>
  <si>
    <t>Área</t>
  </si>
  <si>
    <t>Región Natural</t>
  </si>
  <si>
    <t>Provincia</t>
  </si>
  <si>
    <t>Parroquias</t>
  </si>
  <si>
    <t>Pobreza por Ingresos</t>
  </si>
  <si>
    <t>Quintiles</t>
  </si>
  <si>
    <t xml:space="preserve"> Nacional * / Área / Región Natural / Provincia / Parroquias / Pobreza por Ingresos / Pobreza por NBI / Quintiles</t>
  </si>
  <si>
    <t>condicional</t>
  </si>
  <si>
    <t xml:space="preserve">      Los valores con fuente en rojo, presentan al menos una de las siguientes características:</t>
  </si>
  <si>
    <t xml:space="preserve">         - Muestras efectivas menor a 30</t>
  </si>
  <si>
    <t xml:space="preserve">         - El rango del intervalo de confianza superior a 30 puntos porcentuales</t>
  </si>
  <si>
    <t xml:space="preserve">         - El rango del intervalo de confianza superior a 5 puntos porcentuales y el rango relativo superior a 130%</t>
  </si>
  <si>
    <t xml:space="preserve">      El parámetro calculado no presenta casos, quiere decir que el numerador es igual a cero.</t>
  </si>
  <si>
    <t xml:space="preserve">       Estimación con grados de libertad menor a 8, usar con precaución.</t>
  </si>
  <si>
    <t>Para más información dirigirse al siguiente link:</t>
  </si>
  <si>
    <t>*  La estimación nacional no incluye Galápagos</t>
  </si>
  <si>
    <t>** Afroecuatoriana/o: Esta categoría esta compuesta por afrodescendientes, negras/os, mulatas/os.</t>
  </si>
  <si>
    <t>Nota: Hogares sin adecuado sistema de eliminación de excretas son aquellos con el inodoro o escusado conectado a pozo séptico, a biodigestor, a pozo ciego, con descarga directa al mar, río, lago, quebrada o letrina; o a su vez cuando no tiene.</t>
  </si>
  <si>
    <t>Nota: Los componentes que permiten establecer si un hogar utiliza suministros seguros de agua para beber son: tipo de suministro, tratamiento que da al agua antes de beberla, cercanía del suministro y suficiencia de agua para beber.</t>
  </si>
  <si>
    <t xml:space="preserve"> Nacional * / Área / Región Natural / Provincia / Parroquias / Pobreza por Ingresos / Quintiles</t>
  </si>
  <si>
    <t>Nota: El hacinamiento se basa en la relación entre la cantidad de personas y el número de dormitorios disponibles. Se considera que hay hacinamiento cuando esta relación es mayor a tres. La estimación está a nivel de persona.</t>
  </si>
  <si>
    <t>Hombre</t>
  </si>
  <si>
    <t>Mujer</t>
  </si>
  <si>
    <t>Indígena</t>
  </si>
  <si>
    <t>Afroecuatoriana/o **</t>
  </si>
  <si>
    <t>Montubia/o</t>
  </si>
  <si>
    <t>Mestiza/o</t>
  </si>
  <si>
    <t>Blanca/o u Otra/o</t>
  </si>
  <si>
    <t>Sexo</t>
  </si>
  <si>
    <t>Auto-Identificación Étnica</t>
  </si>
  <si>
    <t xml:space="preserve"> Nacional * / Área / Región Natural / Provincia / Parroquias / Sexo / Auto-Identificación Étnica / Pobreza por Ingresos / Pobreza por NBI / Quintiles</t>
  </si>
  <si>
    <t>Nota: Desnutrición crónica es el retardo en talla para la edad del niño/a.</t>
  </si>
  <si>
    <t>Nota: Desnutrición global es el peso bajo para la edad del niño/a.</t>
  </si>
  <si>
    <t>Nota: Desnutrición aguda es cuando el peso es muy bajo en relación con la talla del niño/a, y puede acompañarse de delgadez.</t>
  </si>
  <si>
    <t>Nota: El sobrepeso es el índice de masa corporal (IMC) para la edad, con un valor entre más de dos a tres desviaciones estándar por encima de la mediana establecida en los patrones de crecimiento infantil de la OMS en niñas/os menores de 5 años.</t>
  </si>
  <si>
    <t>Nota: La obesidad es el índice de masa corporal (IMC) para la edad, con un valor entre más de tres a cinco desviaciones estándar por encima de la mediana establecida en los patrones de crecimiento infantil de la OMS en niñas/os menores de 5 años.</t>
  </si>
  <si>
    <t>Nota: El sobrepeso y la obesidad ocurren cuando el niño/a es demasiado pesado para su estatura. Se manifiestan como una acumulación anormal o excesiva de grasa que puede ser perjudicial para la salud de las niñas/os.</t>
  </si>
  <si>
    <t>Nota: Malnutrición se da por una alimentación desequilibrada, ya sea por exceso o por escasez de diversos componentes o nutrientes que el organismo necesita, como vitaminas, minerales u otros.</t>
  </si>
  <si>
    <t>Nota: La doble carga de malnutrición se da cuando se presenta sobrepeso u obesidad en coexistencia con retardo en la talla del niño/a.</t>
  </si>
  <si>
    <t>Nota: Los resultados del año 2022 al 2023 han sido actualizados de acuerdo a los ajustes de la concentración de hemoglobina en la sangre y de los umbrales, para establecer la condición de anemia según la directriz de la Organización Mundial de la Salud (OMS), documento actualizado el año 2024. (https://www.ncbi.nlm.nih.gov/books/NBK602198/pdf/Bookshelf_NBK602198.pdf)</t>
  </si>
  <si>
    <t>Anemia grave</t>
  </si>
  <si>
    <t>Anemia moderada</t>
  </si>
  <si>
    <t>Anemia leve</t>
  </si>
  <si>
    <t>No tiene anemia</t>
  </si>
  <si>
    <t xml:space="preserve"> Nacional * / Área</t>
  </si>
  <si>
    <t>Nota: Se considera inicio temprano cuando les dieron el seno al nacer inmediatamente después del parto hasta antes de transcurrida 1 hora</t>
  </si>
  <si>
    <t>Nota: Niños/as que el día/noche anterior fueron alimentados solo con leche materna, y no consumieron ningún otro líquido ni alimento sólido o semisólido</t>
  </si>
  <si>
    <t>Nota: Niños/as que el día/noche anterior fueron alimentados con leche materna</t>
  </si>
  <si>
    <t>Nota: Los grupos alimentarios que se elaboran para el cálculo de este indicador son: Grupo 1: cereales, raíces y tubérculos, Grupo 2: legumbres y nueces, Grupo 3: lácteos (leche, yogurt, queso),Grupo 4: carnes (carne, pescado, aves e hígado o carnes provenientes de vísceras),Grupo 5: huevos, Grupo 6: frutas y verduras ricas en vitamina A, Grupo 7: otras frutas y verduras.</t>
  </si>
  <si>
    <t>Número de casos efectivos</t>
  </si>
  <si>
    <t xml:space="preserve">         - Cuando el tamaño de la muestra es menor a 100</t>
  </si>
  <si>
    <t xml:space="preserve">         - Cuando el coeficiente de variación es menor a 15</t>
  </si>
  <si>
    <t xml:space="preserve">       El parámetro calculado no presenta casos, quiere decir que el numerador es igual a cero.</t>
  </si>
  <si>
    <t>Nota: Para niños/as cuya madre reporta haberse realizado al menos un control prenatal de los estipulados dentro del paquete priorizado para atención de gestantes y niñas/os</t>
  </si>
  <si>
    <t xml:space="preserve">       El estimador del indicador es del 100% y no presenta varianza , por ende el efecto de diseño es un número grande con tendencia al infinito.</t>
  </si>
  <si>
    <t xml:space="preserve">        Estimación con grados de libertad menor a 8, usar con precaución.</t>
  </si>
  <si>
    <t>Nota: Para niños/as cuya madre declaró sí haber recibido al menos una consejería, asesoría o charla durante su gestación, en el posparto, o durante su crecimiento</t>
  </si>
  <si>
    <t>Nota: Para niños/as con carné que sí registran peso al nacer</t>
  </si>
  <si>
    <t>Nota: Corresponde al total de controles reportados por la madre en tres períodos: de 0 a 7 meses de edad, de 8 a 11 meses de edad, y de 12 a 23 meses de edad</t>
  </si>
  <si>
    <t>Nota: Tuvieron diarrea en las últimas dos semanas</t>
  </si>
  <si>
    <t>Nota: Presentaron síntomas de Infección Respiratoria Aguda como tos, moquera, dificultad para respirar, dolor de garganta y/o gripe en las últimas dos semanas, incluyendo el día de la encuesta</t>
  </si>
  <si>
    <t>Nota: Micronutrientes recibidos en los últimos 12 meses por parte del personal de salud tales como sobres de hierro, multivitaminas y minerales en polvo (Chispaz); hierro recibido en jarabe o gotas; o hierro comprado. Adicional se encuentra alineado el rango de edad según la directriz de la Organización Mundial de la Salud (OMS), documento actualizado el año 2024. (https://www.ncbi.nlm.nih.gov/books/NBK602198/pdf/Bookshelf_NBK602198.pdf)</t>
  </si>
  <si>
    <t>Nota: Centro de Desarrollo Infantil (MIES): unidades de atención públicas (directa-convenio), atienden a niños/as de 1 a 3 años; unidades de atención fiscomisionales y privadas que atienden a niños/as desde los 45 días de nacido a los 3 años a través de la atención y cuidado diario, con actividades de juego y aprendizaje, acciones de salud y nutrición, entrega de alimentación, articulación intersectorial. Centro de educación inicial: Este espacio se concibe como un entorno que acompaña el desarrollo integral de los niños y niñas menores de 5 años, que potencia su aprendizaje y promueve su bienestar, sin desconocer la responsabilidad formativa de la familia y la comunidad</t>
  </si>
  <si>
    <t>Nota: Creciendo con Nuestros Hijos es un servicio extramural de atención directa a niñas, niños de 0 a 36 meses con sus familias y mujeres gestantes, ejecutado por una o un educador familiar en consejería individual (hogar), consejería grupal (espacios de la comunidad) y seguimiento familiar</t>
  </si>
  <si>
    <t xml:space="preserve"> Nacional * / Área / Región Natural / Provincia / Parroquias / Auto-Identificación Étnica / Pobreza por Ingresos / Pobreza por NBI / Quintiles</t>
  </si>
  <si>
    <t>Nota: Las mujeres contempladas en este indicador tienen al menos una niña/o menores de 5 años.</t>
  </si>
  <si>
    <t>Nota: Las mujeres contempladas en este indicador tienen al menos una niña/o menores de 5 años. El espaciamiento presentado se enfoca en los hijos menores de 5 años</t>
  </si>
  <si>
    <t>Nota: La madre del menor de 5 años responde que, cuando se quedó embarazada de él/ella quería tener ese hijo/a</t>
  </si>
  <si>
    <t>Nota: La madre del menor de 5 años responde que, cuando se quedó embarazada de él/ella quería esperar más tiempo</t>
  </si>
  <si>
    <t>Nota: La madre del menor de 5 años responde que, cuando se quedó embarazada de él/ella, no quería más hijos o no quería tener hijos</t>
  </si>
  <si>
    <t>Nota: Establecimientos incluye los del MSP, Hospital/Clínica/Dispensario del IESS, Seguro Social Campesino, Hospital FF.AA/ Policía, Junta de Beneficencia, Consejo Provincial/Unidad Municipal de Salud, Fundación/ ONG, Clínica/Consultorio privado. No es establecimiento cuando el parto ocurrió en casa o en otro lugar</t>
  </si>
  <si>
    <t>Nota: Se considera personal de salud calificado cuando atendió un Médico, Obstetriz, o Enfermera. No se considera personal calificado cuando atendió una Comadrona o partera, Familiar, Ella misma, Otro o No sabe</t>
  </si>
  <si>
    <t>Para niños/as cuya madre sí tuvo algún control después de su parto</t>
  </si>
  <si>
    <t>Sin presencia</t>
  </si>
  <si>
    <t>Baja presencia</t>
  </si>
  <si>
    <t>Presencia ideal</t>
  </si>
  <si>
    <t>Presencia alta</t>
  </si>
  <si>
    <t>Riesgo muy alto</t>
  </si>
  <si>
    <t>Riesgo alto</t>
  </si>
  <si>
    <t>Riesgo medio</t>
  </si>
  <si>
    <t>Riesgo bajo</t>
  </si>
  <si>
    <t>Ninguno/Educación Básica</t>
  </si>
  <si>
    <t>Educación Media/Bachillerato</t>
  </si>
  <si>
    <t>Superior</t>
  </si>
  <si>
    <t>Sin desnutrición crónica</t>
  </si>
  <si>
    <t>Con desnutrición crónica</t>
  </si>
  <si>
    <t>Desnutrición Crónica</t>
  </si>
  <si>
    <t>Nivel Educativo</t>
  </si>
  <si>
    <t xml:space="preserve"> Nacional * / Área / Región Natural / Sexo / Auto-Identificación Étnica / Pobreza por Ingresos / Pobreza por NBI / Quintiles / Desnutrición Crónica / Nivel Educativo</t>
  </si>
  <si>
    <t>Nota: Actividades con miembros del hogar mayores de 15 años (madre, padre, hermano/a, abuelo/a, otro)</t>
  </si>
  <si>
    <t>Nota: Actividades realizadas con la madre en los últimos tres días (leyó libros, contó cuentos, jugaron, dibujaron, le llevó a pasear, entre otros)</t>
  </si>
  <si>
    <t>Nota: Actividades realizadas con el padre en los últimos tres días (leyó libros, contó cuentos, jugaron, dibujaron, le llevó a pasear, entre otros)</t>
  </si>
  <si>
    <t>Nota: No incluye textos escolares ni libros electrónicos</t>
  </si>
  <si>
    <t>Nota: Incluye juguetes para armar y/o construir como legos, rompecabezas, juguetes, artículos o elementos que le permitan aprender texturas, formas y/o colores como triángulos, cuadrados, etc., muñecos/as y objetos de roles o fantasías (tazas y platos de juguetes, disfraces, etc., para jugar al doctor, a la comidita, al maestro, etc.), y también libros, cuentos, revistas o libros con dibujos para niños/as</t>
  </si>
  <si>
    <t>Nota: El/la cuidadora niega explícitamente haber sacudido, dado nalgadas con la mano, golpeado en el trasero u otra parte del cuerpo con algún objeto duro, dado una palmada en la cara, cabeza, orejas, mano, brazo, pierna, dado una paliza, bañado en agua fría, metido al tanque/tina o pegado con ortiga</t>
  </si>
  <si>
    <t>Nota: El/la cuidadora niega explícitamente haber gritado al niño/a o llamado tonto/a, perezoso/a, malcriado/a o alguna otra cosa parecida</t>
  </si>
  <si>
    <t>Nota: El/la cuidadora niega explícitamente haber sacudido para tratar de detener el llanto o pegado al niño/a</t>
  </si>
  <si>
    <t>Nota: El/la cuidadora niega explícitamente haber ignorado hasta que deje de llorar o de quejarse, haber dicho que deje de llorar, hablado con él severamente, o haber gritado al niño/a</t>
  </si>
  <si>
    <t>Nota: Palabras del Inventario de desarrollo de habilidades comunicativas MacArthur-Bates para su grupo de edad. Responde su madre o su cuidador principal en ausencia de la misma. Considera solo a niños/as que se comunican principalmente en español</t>
  </si>
  <si>
    <t>Nota: El puntaje obtenido en el TVIP es un indicador que evalúa las habilidades lingüísticas directamente con el niño/a, presentándole una serie de imágenes. Considera solo a niños/as que se comunican principalmente en español</t>
  </si>
  <si>
    <t xml:space="preserve"> Nacional * / Área / Región Natural / Auto-Identificación Étnica / Pobreza por Ingresos / Pobreza por NBI / Quintiles / Desnutrición Crónica / Nivel Educativo</t>
  </si>
  <si>
    <t>Nota: Se considera a madres cuidadoras que en los últimos 7 días presentaron uno o más síntomas de depresión, tales como poco interés en hacer las cosas, decaimiento, falta de esperanza, afectaciones a los hábitos de sueño y de apetito, cansancio, sentimientos de fracaso, falta de concentración, entre otros</t>
  </si>
  <si>
    <t>Nota: La muestra de la fuente se determina con base en las respuestas proporcionadas por el hogar y se la recoge directamente con una funda esterilizada. El cloro, en general, es el desinfectante más económico y más común. Desde el punto de vista de salud es un producto bactericida eficaz en la mayoría de las situaciones. El cloro residual presente en el agua desinfectada también ayuda a proteger el sistema de distribución contra la recontaminación microbiana e impide el crecimiento bacteriano. Se realizó un ajuste metodológico para el cálculo, que excluye los valores registrados con 999. Finalmente, para el cálculo del indicador se considera todo registro de cloro menor a  0.3 mg/L y donde las muestras no se colorearon de rosa.</t>
  </si>
  <si>
    <t>Nota: La muestra del punto de consumo es el recipiente en el que el informante vierte el agua proveniente de la fuente, para su consumo. El cloro, en general, es el desinfectante más económico y más común. Desde el punto de vista de salud es un producto bactericida eficaz en la mayoría de las situaciones. El cloro residual presente en el agua desinfectada también ayuda a proteger el sistema de distribución contra la recontaminación microbiana e impide el crecimiento bacteriano. Se realizó un ajuste metodológico para el cálculo, que excluye los valores registrados con 999. Finalmente, para el cálculo del indicador se considera todo registro de cloro menor a  0.3 mg/L y donde las muestras no se colorearon de rosa.</t>
  </si>
  <si>
    <t>* Nacional</t>
  </si>
  <si>
    <t xml:space="preserve"> Anemia grave</t>
  </si>
  <si>
    <t xml:space="preserve"> Anemia moderada</t>
  </si>
  <si>
    <t xml:space="preserve"> Anemia leve</t>
  </si>
  <si>
    <t xml:space="preserve"> No tiene anemia</t>
  </si>
  <si>
    <t xml:space="preserve">Nota: La muestra del punto de consumo es el recipiente en el que el informante vierte el agua proveniente de la fuente, para su consumo. E. coli es una bacteria que se encuentra normalmente en el intestino del ser humano y de los animales de sangre caliente, se transmite principalmente por el consumo de alimentos contaminados, como productos de carne picada cruda o poco cocida y leche cruda, la contaminación fecal del agua y de otros alimentos, así como la contaminación cruzada durante la preparación de estos. </t>
  </si>
  <si>
    <t xml:space="preserve">Nota: La muestra de la fuente se determina con base en las respuestas proporcionadas por el hogar y se la recoge directamente con una funda esterilizada. E. coli es una bacteria que se encuentra normalmente en el intestino del ser humano y de los animales de sangre caliente, se transmite principalmente por el consumo de alimentos contaminados, como productos de carne picada cruda o poco cocida y leche cruda, la contaminación fecal del agua y de otros alimentos, así como la contaminación cruzada durante la preparación de estos. </t>
  </si>
  <si>
    <t xml:space="preserve">Nota: La muestra del punto de consumo es el recipiente en el que el informante vierte el agua proveniente de la fuente, para su consumo. El cloro, en general, es el desinfectante más económico y más común. Desde el punto de vista de salud es un producto bactericida eficaz en la mayoría de las situaciones. El cloro residual presente en el agua desinfectada también ayuda a proteger el sistema de distribución contra la recontaminación microbiana e impide el crecimiento bacteriano. </t>
  </si>
  <si>
    <t xml:space="preserve">Nota: La muestra de la fuente se determina con base en las respuestas proporcionadas por el hogar y se la recoge directamente con una funda esterilizada. El cloro, en general, es el desinfectante más económico y más común. Desde el punto de vista de salud es un producto bactericida eficaz en la mayoría de las situaciones. El cloro residual presente en el agua desinfectada también ayuda a proteger el sistema de distribución contra la recontaminación microbiana e impide el crecimiento bacteriano. </t>
  </si>
  <si>
    <t>Nota: La muestra de la fuente se determina con base en las respuestas proporcionadas por el hogar y se la recoge directamente con una funda esterilizada. E. coli es una bacteria que se encuentra normalmente en el intestino del ser humano y de los animales de sangre caliente, se transmite principalmente por el consumo de alimentos contaminados, como productos de carne picada cruda o poco cocida y leche cruda, la contaminación fecal del agua y de otros alimentos, así como la contaminación cruzada durante la preparación de estos.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</si>
</sst>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2"/>
      <color rgb="FF000000"/>
      <name val="Calibri"/>
    </font>
    <font>
      <b/>
      <sz val="15.7"/>
      <color rgb="FF595959"/>
      <name val="Century Gothic"/>
      <family val="2"/>
    </font>
    <font>
      <b/>
      <sz val="14.7"/>
      <color rgb="FF595959"/>
      <name val="Century Gothic"/>
      <family val="2"/>
    </font>
    <font>
      <b/>
      <sz val="12"/>
      <color rgb="FF363636"/>
      <name val="Century Gothic"/>
      <family val="2"/>
    </font>
    <font>
      <u/>
      <sz val="11"/>
      <color theme="10"/>
      <name val="Century Gothic"/>
      <family val="2"/>
    </font>
    <font>
      <sz val="11"/>
      <color rgb="FF000000"/>
      <name val="Century Gothic"/>
      <family val="2"/>
    </font>
    <font>
      <sz val="9"/>
      <color rgb="FF000000"/>
      <name val="Century Gothic"/>
      <family val="2"/>
    </font>
    <font>
      <u/>
      <sz val="9"/>
      <color rgb="FF2F51F9"/>
      <name val="Century Gothic"/>
      <family val="2"/>
    </font>
    <font>
      <sz val="6"/>
      <color rgb="FFFFFFFF"/>
      <name val="Calibri"/>
      <family val="2"/>
    </font>
    <font>
      <b/>
      <sz val="10.5"/>
      <color rgb="FF000000"/>
      <name val="Century Gothic"/>
      <family val="2"/>
    </font>
    <font>
      <sz val="10.5"/>
      <color rgb="FF000000"/>
      <name val="Century Gothic"/>
      <family val="2"/>
    </font>
    <font>
      <u/>
      <sz val="9.5"/>
      <color theme="10"/>
      <name val="Century Gothic"/>
      <family val="2"/>
    </font>
    <font>
      <b/>
      <sz val="10.5"/>
      <color rgb="FF363636"/>
      <name val="Century Gothic"/>
      <family val="2"/>
    </font>
  </fonts>
  <fills count="4">
    <fill>
      <patternFill patternType="none"/>
    </fill>
    <fill>
      <patternFill patternType="gray125"/>
    </fill>
    <fill>
      <patternFill patternType="solid">
        <fgColor rgb="FF836FFF"/>
      </patternFill>
    </fill>
    <fill>
      <patternFill patternType="solid">
        <fgColor rgb="FF836FFF"/>
      </patternFill>
    </fill>
  </fills>
  <borders count="14">
    <border>
      <left/>
      <right/>
      <top/>
      <bottom/>
      <diagonal/>
    </border>
    <border>
      <left style="thin">
        <color rgb="FF104E8B"/>
      </left>
      <right style="thin">
        <color rgb="FF104E8B"/>
      </right>
      <top style="thin">
        <color rgb="FF104E8B"/>
      </top>
      <bottom style="thin">
        <color rgb="FF104E8B"/>
      </bottom>
      <diagonal/>
    </border>
    <border>
      <left style="thin">
        <color rgb="FF104E8B"/>
      </left>
      <right/>
      <top style="thin">
        <color rgb="FF104E8B"/>
      </top>
      <bottom style="thin">
        <color rgb="FF104E8B"/>
      </bottom>
      <diagonal/>
    </border>
    <border>
      <left/>
      <right/>
      <top style="thin">
        <color rgb="FF104E8B"/>
      </top>
      <bottom style="thin">
        <color rgb="FF104E8B"/>
      </bottom>
      <diagonal/>
    </border>
    <border>
      <left/>
      <right style="thin">
        <color rgb="FF104E8B"/>
      </right>
      <top style="thin">
        <color rgb="FF104E8B"/>
      </top>
      <bottom style="thin">
        <color rgb="FF104E8B"/>
      </bottom>
      <diagonal/>
    </border>
    <border>
      <left style="thin">
        <color rgb="FF104E8B"/>
      </left>
      <right/>
      <top style="thin">
        <color rgb="FF104E8B"/>
      </top>
      <bottom/>
      <diagonal/>
    </border>
    <border>
      <left/>
      <right style="thin">
        <color rgb="FF104E8B"/>
      </right>
      <top style="thin">
        <color rgb="FF104E8B"/>
      </top>
      <bottom/>
      <diagonal/>
    </border>
    <border>
      <left style="thin">
        <color rgb="FF104E8B"/>
      </left>
      <right/>
      <top/>
      <bottom/>
      <diagonal/>
    </border>
    <border>
      <left/>
      <right style="thin">
        <color rgb="FF104E8B"/>
      </right>
      <top/>
      <bottom/>
      <diagonal/>
    </border>
    <border>
      <left style="thin">
        <color rgb="FF104E8B"/>
      </left>
      <right/>
      <top/>
      <bottom style="thin">
        <color rgb="FF104E8B"/>
      </bottom>
      <diagonal/>
    </border>
    <border>
      <left/>
      <right style="thin">
        <color rgb="FF104E8B"/>
      </right>
      <top/>
      <bottom style="thin">
        <color rgb="FF104E8B"/>
      </bottom>
      <diagonal/>
    </border>
    <border>
      <left style="thin">
        <color rgb="FF104E8B"/>
      </left>
      <right style="thin">
        <color rgb="FF104E8B"/>
      </right>
      <top style="thin">
        <color rgb="FF104E8B"/>
      </top>
      <bottom/>
      <diagonal/>
    </border>
    <border>
      <left style="thin">
        <color rgb="FF104E8B"/>
      </left>
      <right style="thin">
        <color rgb="FF104E8B"/>
      </right>
      <top/>
      <bottom/>
      <diagonal/>
    </border>
    <border>
      <left style="thin">
        <color rgb="FF104E8B"/>
      </left>
      <right style="thin">
        <color rgb="FF104E8B"/>
      </right>
      <top/>
      <bottom style="thin">
        <color rgb="FF104E8B"/>
      </bottom>
      <diagonal/>
    </border>
  </borders>
  <cellStyleXfs count="1">
    <xf numFmtId="0" fontId="0" fillId="0" borderId="0"/>
  </cellStyleXfs>
  <cellXfs count="36">
    <xf numFmtId="0" fontId="0" fillId="0" borderId="0" xfId="0"/>
    <xf numFmtId="0" fontId="1" fillId="0" borderId="0" xfId="0" applyFont="1" applyAlignment="1">
      <alignment horizontal="center"/>
    </xf>
    <xf numFmtId="0" fontId="2" fillId="0" borderId="0" xfId="0" applyFont="1" applyAlignment="1">
      <alignment horizontal="left"/>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0" borderId="0" xfId="0" applyFont="1" applyAlignment="1">
      <alignment horizontal="center"/>
    </xf>
    <xf numFmtId="0" fontId="5" fillId="0" borderId="0" xfId="0" applyFont="1" applyAlignment="1">
      <alignment horizontal="left"/>
    </xf>
    <xf numFmtId="0" fontId="6" fillId="0" borderId="0" xfId="0" applyFont="1" applyAlignment="1">
      <alignment horizontal="left" vertical="top"/>
    </xf>
    <xf numFmtId="0" fontId="7" fillId="0" borderId="0" xfId="0" applyFont="1" applyAlignment="1">
      <alignment horizontal="center"/>
    </xf>
    <xf numFmtId="0" fontId="8" fillId="0" borderId="0" xfId="0" applyFont="1"/>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center"/>
    </xf>
    <xf numFmtId="0" fontId="12" fillId="2" borderId="1" xfId="0" applyFont="1" applyFill="1" applyBorder="1" applyAlignment="1">
      <alignment horizontal="center" vertical="center" wrapText="1"/>
    </xf>
    <xf numFmtId="164" fontId="10" fillId="0" borderId="1" xfId="0" applyNumberFormat="1" applyFont="1" applyBorder="1" applyAlignment="1">
      <alignment horizontal="right"/>
    </xf>
    <xf numFmtId="3" fontId="10" fillId="0" borderId="1" xfId="0" applyNumberFormat="1" applyFont="1" applyBorder="1" applyAlignment="1">
      <alignment horizontal="right"/>
    </xf>
    <xf numFmtId="0" fontId="10"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0" fillId="0" borderId="0" xfId="0"/>
    <xf numFmtId="0" fontId="12" fillId="2"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2" fillId="3" borderId="1" xfId="0" applyFont="1" applyFill="1" applyBorder="1" applyAlignment="1">
      <alignment horizontal="center" vertical="center" wrapText="1"/>
    </xf>
  </cellXfs>
  <cellStyles count="1">
    <cellStyle name="Normal" xfId="0" builtinId="0"/>
  </cellStyles>
  <dxfs count="424">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5.png"/></Relationships>
</file>

<file path=xl/drawings/_rels/drawing4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0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700000" cy="8280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50</xdr:row>
      <xdr:rowOff>0</xdr:rowOff>
    </xdr:from>
    <xdr:ext cx="137160" cy="137160"/>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54</xdr:row>
      <xdr:rowOff>0</xdr:rowOff>
    </xdr:from>
    <xdr:ext cx="137160" cy="137160"/>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50</xdr:row>
      <xdr:rowOff>0</xdr:rowOff>
    </xdr:from>
    <xdr:ext cx="137160" cy="13716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54</xdr:row>
      <xdr:rowOff>0</xdr:rowOff>
    </xdr:from>
    <xdr:ext cx="137160" cy="137160"/>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48</xdr:row>
      <xdr:rowOff>0</xdr:rowOff>
    </xdr:from>
    <xdr:ext cx="137160" cy="137160"/>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52</xdr:row>
      <xdr:rowOff>0</xdr:rowOff>
    </xdr:from>
    <xdr:ext cx="137160" cy="137160"/>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53</xdr:row>
      <xdr:rowOff>0</xdr:rowOff>
    </xdr:from>
    <xdr:ext cx="137160" cy="137160"/>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50</xdr:row>
      <xdr:rowOff>0</xdr:rowOff>
    </xdr:from>
    <xdr:ext cx="137160" cy="137160"/>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54</xdr:row>
      <xdr:rowOff>0</xdr:rowOff>
    </xdr:from>
    <xdr:ext cx="137160" cy="137160"/>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6" name="Picture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50</xdr:row>
      <xdr:rowOff>0</xdr:rowOff>
    </xdr:from>
    <xdr:ext cx="137160" cy="137160"/>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54</xdr:row>
      <xdr:rowOff>0</xdr:rowOff>
    </xdr:from>
    <xdr:ext cx="137160" cy="137160"/>
    <xdr:pic>
      <xdr:nvPicPr>
        <xdr:cNvPr id="5" name="Picture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6" name="Picture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22</xdr:row>
      <xdr:rowOff>0</xdr:rowOff>
    </xdr:from>
    <xdr:ext cx="137160" cy="137160"/>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26</xdr:row>
      <xdr:rowOff>0</xdr:rowOff>
    </xdr:from>
    <xdr:ext cx="137160" cy="137160"/>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27</xdr:row>
      <xdr:rowOff>0</xdr:rowOff>
    </xdr:from>
    <xdr:ext cx="137160" cy="137160"/>
    <xdr:pic>
      <xdr:nvPicPr>
        <xdr:cNvPr id="6" name="Picture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22</xdr:row>
      <xdr:rowOff>0</xdr:rowOff>
    </xdr:from>
    <xdr:ext cx="137160" cy="137160"/>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26</xdr:row>
      <xdr:rowOff>0</xdr:rowOff>
    </xdr:from>
    <xdr:ext cx="137160" cy="137160"/>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27</xdr:row>
      <xdr:rowOff>0</xdr:rowOff>
    </xdr:from>
    <xdr:ext cx="137160" cy="137160"/>
    <xdr:pic>
      <xdr:nvPicPr>
        <xdr:cNvPr id="6" name="Picture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60</xdr:row>
      <xdr:rowOff>0</xdr:rowOff>
    </xdr:from>
    <xdr:ext cx="137160" cy="137160"/>
    <xdr:pic>
      <xdr:nvPicPr>
        <xdr:cNvPr id="5" name="Picture 4">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5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6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7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8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9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A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C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F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oneCellAnchor>
    <xdr:from>
      <xdr:col>1</xdr:col>
      <xdr:colOff>0</xdr:colOff>
      <xdr:row>63</xdr:row>
      <xdr:rowOff>0</xdr:rowOff>
    </xdr:from>
    <xdr:ext cx="137160" cy="137160"/>
    <xdr:pic>
      <xdr:nvPicPr>
        <xdr:cNvPr id="7" name="Picture 6">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5"/>
        <a:stretch>
          <a:fillRect/>
        </a:stretch>
      </xdr:blipFill>
      <xdr:spPr>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60</xdr:row>
      <xdr:rowOff>0</xdr:rowOff>
    </xdr:from>
    <xdr:ext cx="137160" cy="137160"/>
    <xdr:pic>
      <xdr:nvPicPr>
        <xdr:cNvPr id="5" name="Picture 4">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1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3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4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4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5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5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6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7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7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8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8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8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9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9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9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A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A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B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B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C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D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D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E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3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60</xdr:row>
      <xdr:rowOff>0</xdr:rowOff>
    </xdr:from>
    <xdr:ext cx="137160" cy="137160"/>
    <xdr:pic>
      <xdr:nvPicPr>
        <xdr:cNvPr id="5" name="Picture 4">
          <a:extLst>
            <a:ext uri="{FF2B5EF4-FFF2-40B4-BE49-F238E27FC236}">
              <a16:creationId xmlns:a16="http://schemas.microsoft.com/office/drawing/2014/main" id="{00000000-0008-0000-3F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6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0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0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1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2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2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3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4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5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5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6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7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7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4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4" name="Picture 3">
          <a:extLst>
            <a:ext uri="{FF2B5EF4-FFF2-40B4-BE49-F238E27FC236}">
              <a16:creationId xmlns:a16="http://schemas.microsoft.com/office/drawing/2014/main" id="{00000000-0008-0000-48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58</xdr:row>
      <xdr:rowOff>0</xdr:rowOff>
    </xdr:from>
    <xdr:ext cx="137160" cy="137160"/>
    <xdr:pic>
      <xdr:nvPicPr>
        <xdr:cNvPr id="5" name="Picture 4">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4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4" name="Picture 3">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58</xdr:row>
      <xdr:rowOff>0</xdr:rowOff>
    </xdr:from>
    <xdr:ext cx="137160" cy="137160"/>
    <xdr:pic>
      <xdr:nvPicPr>
        <xdr:cNvPr id="5" name="Picture 4">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7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A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A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B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B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C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C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D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E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E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F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50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50</xdr:row>
      <xdr:rowOff>0</xdr:rowOff>
    </xdr:from>
    <xdr:ext cx="137160" cy="137160"/>
    <xdr:pic>
      <xdr:nvPicPr>
        <xdr:cNvPr id="4" name="Picture 3">
          <a:extLst>
            <a:ext uri="{FF2B5EF4-FFF2-40B4-BE49-F238E27FC236}">
              <a16:creationId xmlns:a16="http://schemas.microsoft.com/office/drawing/2014/main" id="{00000000-0008-0000-51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54</xdr:row>
      <xdr:rowOff>0</xdr:rowOff>
    </xdr:from>
    <xdr:ext cx="137160" cy="137160"/>
    <xdr:pic>
      <xdr:nvPicPr>
        <xdr:cNvPr id="5" name="Picture 4">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6" name="Picture 5">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50</xdr:row>
      <xdr:rowOff>0</xdr:rowOff>
    </xdr:from>
    <xdr:ext cx="137160" cy="137160"/>
    <xdr:pic>
      <xdr:nvPicPr>
        <xdr:cNvPr id="4" name="Picture 3">
          <a:extLst>
            <a:ext uri="{FF2B5EF4-FFF2-40B4-BE49-F238E27FC236}">
              <a16:creationId xmlns:a16="http://schemas.microsoft.com/office/drawing/2014/main" id="{00000000-0008-0000-52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54</xdr:row>
      <xdr:rowOff>0</xdr:rowOff>
    </xdr:from>
    <xdr:ext cx="137160" cy="137160"/>
    <xdr:pic>
      <xdr:nvPicPr>
        <xdr:cNvPr id="5" name="Picture 4">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6" name="Picture 5">
          <a:extLst>
            <a:ext uri="{FF2B5EF4-FFF2-40B4-BE49-F238E27FC236}">
              <a16:creationId xmlns:a16="http://schemas.microsoft.com/office/drawing/2014/main" id="{00000000-0008-0000-52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50</xdr:row>
      <xdr:rowOff>0</xdr:rowOff>
    </xdr:from>
    <xdr:ext cx="137160" cy="137160"/>
    <xdr:pic>
      <xdr:nvPicPr>
        <xdr:cNvPr id="4" name="Picture 3">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54</xdr:row>
      <xdr:rowOff>0</xdr:rowOff>
    </xdr:from>
    <xdr:ext cx="137160" cy="137160"/>
    <xdr:pic>
      <xdr:nvPicPr>
        <xdr:cNvPr id="5" name="Picture 4">
          <a:extLst>
            <a:ext uri="{FF2B5EF4-FFF2-40B4-BE49-F238E27FC236}">
              <a16:creationId xmlns:a16="http://schemas.microsoft.com/office/drawing/2014/main" id="{00000000-0008-0000-53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6" name="Picture 5">
          <a:extLst>
            <a:ext uri="{FF2B5EF4-FFF2-40B4-BE49-F238E27FC236}">
              <a16:creationId xmlns:a16="http://schemas.microsoft.com/office/drawing/2014/main" id="{00000000-0008-0000-53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50</xdr:row>
      <xdr:rowOff>0</xdr:rowOff>
    </xdr:from>
    <xdr:ext cx="137160" cy="137160"/>
    <xdr:pic>
      <xdr:nvPicPr>
        <xdr:cNvPr id="4" name="Picture 3">
          <a:extLst>
            <a:ext uri="{FF2B5EF4-FFF2-40B4-BE49-F238E27FC236}">
              <a16:creationId xmlns:a16="http://schemas.microsoft.com/office/drawing/2014/main" id="{00000000-0008-0000-54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54</xdr:row>
      <xdr:rowOff>0</xdr:rowOff>
    </xdr:from>
    <xdr:ext cx="137160" cy="137160"/>
    <xdr:pic>
      <xdr:nvPicPr>
        <xdr:cNvPr id="5" name="Picture 4">
          <a:extLst>
            <a:ext uri="{FF2B5EF4-FFF2-40B4-BE49-F238E27FC236}">
              <a16:creationId xmlns:a16="http://schemas.microsoft.com/office/drawing/2014/main" id="{00000000-0008-0000-54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6" name="Picture 5">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22</xdr:row>
      <xdr:rowOff>0</xdr:rowOff>
    </xdr:from>
    <xdr:ext cx="137160" cy="137160"/>
    <xdr:pic>
      <xdr:nvPicPr>
        <xdr:cNvPr id="4" name="Picture 3">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26</xdr:row>
      <xdr:rowOff>0</xdr:rowOff>
    </xdr:from>
    <xdr:ext cx="137160" cy="137160"/>
    <xdr:pic>
      <xdr:nvPicPr>
        <xdr:cNvPr id="5" name="Picture 4">
          <a:extLst>
            <a:ext uri="{FF2B5EF4-FFF2-40B4-BE49-F238E27FC236}">
              <a16:creationId xmlns:a16="http://schemas.microsoft.com/office/drawing/2014/main" id="{00000000-0008-0000-55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27</xdr:row>
      <xdr:rowOff>0</xdr:rowOff>
    </xdr:from>
    <xdr:ext cx="137160" cy="137160"/>
    <xdr:pic>
      <xdr:nvPicPr>
        <xdr:cNvPr id="6" name="Picture 5">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22</xdr:row>
      <xdr:rowOff>0</xdr:rowOff>
    </xdr:from>
    <xdr:ext cx="137160" cy="137160"/>
    <xdr:pic>
      <xdr:nvPicPr>
        <xdr:cNvPr id="4" name="Picture 3">
          <a:extLst>
            <a:ext uri="{FF2B5EF4-FFF2-40B4-BE49-F238E27FC236}">
              <a16:creationId xmlns:a16="http://schemas.microsoft.com/office/drawing/2014/main" id="{00000000-0008-0000-56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26</xdr:row>
      <xdr:rowOff>0</xdr:rowOff>
    </xdr:from>
    <xdr:ext cx="137160" cy="137160"/>
    <xdr:pic>
      <xdr:nvPicPr>
        <xdr:cNvPr id="5" name="Picture 4">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27</xdr:row>
      <xdr:rowOff>0</xdr:rowOff>
    </xdr:from>
    <xdr:ext cx="137160" cy="137160"/>
    <xdr:pic>
      <xdr:nvPicPr>
        <xdr:cNvPr id="6" name="Picture 5">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22</xdr:row>
      <xdr:rowOff>0</xdr:rowOff>
    </xdr:from>
    <xdr:ext cx="137160" cy="137160"/>
    <xdr:pic>
      <xdr:nvPicPr>
        <xdr:cNvPr id="4" name="Picture 3">
          <a:extLst>
            <a:ext uri="{FF2B5EF4-FFF2-40B4-BE49-F238E27FC236}">
              <a16:creationId xmlns:a16="http://schemas.microsoft.com/office/drawing/2014/main" id="{00000000-0008-0000-57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26</xdr:row>
      <xdr:rowOff>0</xdr:rowOff>
    </xdr:from>
    <xdr:ext cx="137160" cy="137160"/>
    <xdr:pic>
      <xdr:nvPicPr>
        <xdr:cNvPr id="5" name="Picture 4">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27</xdr:row>
      <xdr:rowOff>0</xdr:rowOff>
    </xdr:from>
    <xdr:ext cx="137160" cy="137160"/>
    <xdr:pic>
      <xdr:nvPicPr>
        <xdr:cNvPr id="6" name="Picture 5">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22</xdr:row>
      <xdr:rowOff>0</xdr:rowOff>
    </xdr:from>
    <xdr:ext cx="137160" cy="137160"/>
    <xdr:pic>
      <xdr:nvPicPr>
        <xdr:cNvPr id="4" name="Picture 3">
          <a:extLst>
            <a:ext uri="{FF2B5EF4-FFF2-40B4-BE49-F238E27FC236}">
              <a16:creationId xmlns:a16="http://schemas.microsoft.com/office/drawing/2014/main" id="{00000000-0008-0000-58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26</xdr:row>
      <xdr:rowOff>0</xdr:rowOff>
    </xdr:from>
    <xdr:ext cx="137160" cy="137160"/>
    <xdr:pic>
      <xdr:nvPicPr>
        <xdr:cNvPr id="5" name="Picture 4">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27</xdr:row>
      <xdr:rowOff>0</xdr:rowOff>
    </xdr:from>
    <xdr:ext cx="137160" cy="137160"/>
    <xdr:pic>
      <xdr:nvPicPr>
        <xdr:cNvPr id="6" name="Picture 5">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59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59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5A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5B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5C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5C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5D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5D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5E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5E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5F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0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60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61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6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2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62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0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6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0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4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64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0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5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40</xdr:row>
      <xdr:rowOff>0</xdr:rowOff>
    </xdr:from>
    <xdr:ext cx="137160" cy="137160"/>
    <xdr:pic>
      <xdr:nvPicPr>
        <xdr:cNvPr id="5" name="Picture 4">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10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6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40</xdr:row>
      <xdr:rowOff>0</xdr:rowOff>
    </xdr:from>
    <xdr:ext cx="137160" cy="137160"/>
    <xdr:pic>
      <xdr:nvPicPr>
        <xdr:cNvPr id="5" name="Picture 4">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10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7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40</xdr:row>
      <xdr:rowOff>0</xdr:rowOff>
    </xdr:from>
    <xdr:ext cx="137160" cy="137160"/>
    <xdr:pic>
      <xdr:nvPicPr>
        <xdr:cNvPr id="5" name="Picture 4">
          <a:extLst>
            <a:ext uri="{FF2B5EF4-FFF2-40B4-BE49-F238E27FC236}">
              <a16:creationId xmlns:a16="http://schemas.microsoft.com/office/drawing/2014/main" id="{00000000-0008-0000-67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10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6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8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40</xdr:row>
      <xdr:rowOff>0</xdr:rowOff>
    </xdr:from>
    <xdr:ext cx="137160" cy="137160"/>
    <xdr:pic>
      <xdr:nvPicPr>
        <xdr:cNvPr id="5" name="Picture 4">
          <a:extLst>
            <a:ext uri="{FF2B5EF4-FFF2-40B4-BE49-F238E27FC236}">
              <a16:creationId xmlns:a16="http://schemas.microsoft.com/office/drawing/2014/main" id="{00000000-0008-0000-68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10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6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9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40</xdr:row>
      <xdr:rowOff>0</xdr:rowOff>
    </xdr:from>
    <xdr:ext cx="137160" cy="137160"/>
    <xdr:pic>
      <xdr:nvPicPr>
        <xdr:cNvPr id="5" name="Picture 4">
          <a:extLst>
            <a:ext uri="{FF2B5EF4-FFF2-40B4-BE49-F238E27FC236}">
              <a16:creationId xmlns:a16="http://schemas.microsoft.com/office/drawing/2014/main" id="{00000000-0008-0000-69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10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6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35</xdr:row>
      <xdr:rowOff>0</xdr:rowOff>
    </xdr:from>
    <xdr:ext cx="137160" cy="137160"/>
    <xdr:pic>
      <xdr:nvPicPr>
        <xdr:cNvPr id="4" name="Picture 3">
          <a:extLst>
            <a:ext uri="{FF2B5EF4-FFF2-40B4-BE49-F238E27FC236}">
              <a16:creationId xmlns:a16="http://schemas.microsoft.com/office/drawing/2014/main" id="{00000000-0008-0000-6A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39</xdr:row>
      <xdr:rowOff>0</xdr:rowOff>
    </xdr:from>
    <xdr:ext cx="137160" cy="137160"/>
    <xdr:pic>
      <xdr:nvPicPr>
        <xdr:cNvPr id="5" name="Picture 4">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40</xdr:row>
      <xdr:rowOff>0</xdr:rowOff>
    </xdr:from>
    <xdr:ext cx="137160" cy="137160"/>
    <xdr:pic>
      <xdr:nvPicPr>
        <xdr:cNvPr id="6" name="Picture 5">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2"/>
  <sheetViews>
    <sheetView showGridLines="0" workbookViewId="0"/>
  </sheetViews>
  <sheetFormatPr baseColWidth="10" defaultRowHeight="15.6" x14ac:dyDescent="0.3"/>
  <cols>
    <col min="1" max="1" width="7.69921875" customWidth="1"/>
    <col min="2" max="2" width="147.69921875" customWidth="1"/>
  </cols>
  <sheetData>
    <row r="1" spans="1:2" ht="70.05" customHeight="1" x14ac:dyDescent="0.3"/>
    <row r="3" spans="1:2" ht="19.2" x14ac:dyDescent="0.3">
      <c r="B3" s="1" t="s">
        <v>0</v>
      </c>
    </row>
    <row r="5" spans="1:2" ht="18.600000000000001" x14ac:dyDescent="0.3">
      <c r="B5" s="2" t="s">
        <v>1</v>
      </c>
    </row>
    <row r="8" spans="1:2" x14ac:dyDescent="0.3">
      <c r="A8" s="3" t="s">
        <v>2</v>
      </c>
      <c r="B8" s="4" t="s">
        <v>3</v>
      </c>
    </row>
    <row r="10" spans="1:2" x14ac:dyDescent="0.3">
      <c r="A10" s="5" t="str">
        <f>HYPERLINK("#'T1_i1'!A1", "T1_i1")</f>
        <v>T1_i1</v>
      </c>
      <c r="B10" s="6" t="s">
        <v>4</v>
      </c>
    </row>
    <row r="11" spans="1:2" x14ac:dyDescent="0.3">
      <c r="A11" s="5" t="str">
        <f>HYPERLINK("#'T1_i2'!A1", "T1_i2")</f>
        <v>T1_i2</v>
      </c>
      <c r="B11" s="6" t="s">
        <v>14</v>
      </c>
    </row>
    <row r="12" spans="1:2" x14ac:dyDescent="0.3">
      <c r="A12" s="5" t="str">
        <f>HYPERLINK("#'T1_i3'!A1", "T1_i3")</f>
        <v>T1_i3</v>
      </c>
      <c r="B12" s="6" t="s">
        <v>16</v>
      </c>
    </row>
    <row r="14" spans="1:2" x14ac:dyDescent="0.3">
      <c r="A14" s="3" t="s">
        <v>18</v>
      </c>
      <c r="B14" s="4" t="s">
        <v>19</v>
      </c>
    </row>
    <row r="16" spans="1:2" x14ac:dyDescent="0.3">
      <c r="A16" s="5" t="str">
        <f>HYPERLINK("#'T2_i1'!A1", "T2_i1")</f>
        <v>T2_i1</v>
      </c>
      <c r="B16" s="6" t="s">
        <v>20</v>
      </c>
    </row>
    <row r="17" spans="1:2" x14ac:dyDescent="0.3">
      <c r="A17" s="5" t="str">
        <f>HYPERLINK("#'T2_i2'!A1", "T2_i2")</f>
        <v>T2_i2</v>
      </c>
      <c r="B17" s="6" t="s">
        <v>22</v>
      </c>
    </row>
    <row r="18" spans="1:2" x14ac:dyDescent="0.3">
      <c r="A18" s="5" t="str">
        <f>HYPERLINK("#'T2_i3'!A1", "T2_i3")</f>
        <v>T2_i3</v>
      </c>
      <c r="B18" s="6" t="s">
        <v>24</v>
      </c>
    </row>
    <row r="19" spans="1:2" x14ac:dyDescent="0.3">
      <c r="A19" s="5" t="str">
        <f>HYPERLINK("#'T2_i4'!A1", "T2_i4")</f>
        <v>T2_i4</v>
      </c>
      <c r="B19" s="6" t="s">
        <v>26</v>
      </c>
    </row>
    <row r="20" spans="1:2" x14ac:dyDescent="0.3">
      <c r="A20" s="5" t="str">
        <f>HYPERLINK("#'T2_i5'!A1", "T2_i5")</f>
        <v>T2_i5</v>
      </c>
      <c r="B20" s="6" t="s">
        <v>28</v>
      </c>
    </row>
    <row r="21" spans="1:2" x14ac:dyDescent="0.3">
      <c r="A21" s="5" t="str">
        <f>HYPERLINK("#'T2_i6'!A1", "T2_i6")</f>
        <v>T2_i6</v>
      </c>
      <c r="B21" s="6" t="s">
        <v>30</v>
      </c>
    </row>
    <row r="22" spans="1:2" x14ac:dyDescent="0.3">
      <c r="A22" s="5" t="str">
        <f>HYPERLINK("#'T2_i7'!A1", "T2_i7")</f>
        <v>T2_i7</v>
      </c>
      <c r="B22" s="6" t="s">
        <v>32</v>
      </c>
    </row>
    <row r="23" spans="1:2" x14ac:dyDescent="0.3">
      <c r="A23" s="5" t="str">
        <f>HYPERLINK("#'T2_i8'!A1", "T2_i8")</f>
        <v>T2_i8</v>
      </c>
      <c r="B23" s="6" t="s">
        <v>34</v>
      </c>
    </row>
    <row r="24" spans="1:2" x14ac:dyDescent="0.3">
      <c r="A24" s="5" t="str">
        <f>HYPERLINK("#'T2_i9'!A1", "T2_i9")</f>
        <v>T2_i9</v>
      </c>
      <c r="B24" s="6" t="s">
        <v>36</v>
      </c>
    </row>
    <row r="25" spans="1:2" x14ac:dyDescent="0.3">
      <c r="A25" s="5" t="str">
        <f>HYPERLINK("#'T2_i10'!A1", "T2_i10")</f>
        <v>T2_i10</v>
      </c>
      <c r="B25" s="6" t="s">
        <v>38</v>
      </c>
    </row>
    <row r="26" spans="1:2" x14ac:dyDescent="0.3">
      <c r="A26" s="5" t="str">
        <f>HYPERLINK("#'T2_i11'!A1", "T2_i11")</f>
        <v>T2_i11</v>
      </c>
      <c r="B26" s="6" t="s">
        <v>40</v>
      </c>
    </row>
    <row r="27" spans="1:2" x14ac:dyDescent="0.3">
      <c r="A27" s="5" t="str">
        <f>HYPERLINK("#'T2_i12'!A1", "T2_i12")</f>
        <v>T2_i12</v>
      </c>
      <c r="B27" s="6" t="s">
        <v>42</v>
      </c>
    </row>
    <row r="28" spans="1:2" x14ac:dyDescent="0.3">
      <c r="A28" s="5" t="str">
        <f>HYPERLINK("#'T2_i13'!A1", "T2_i13")</f>
        <v>T2_i13</v>
      </c>
      <c r="B28" s="6" t="s">
        <v>44</v>
      </c>
    </row>
    <row r="29" spans="1:2" x14ac:dyDescent="0.3">
      <c r="A29" s="5" t="str">
        <f>HYPERLINK("#'T2_i14'!A1", "T2_i14")</f>
        <v>T2_i14</v>
      </c>
      <c r="B29" s="6" t="s">
        <v>46</v>
      </c>
    </row>
    <row r="30" spans="1:2" x14ac:dyDescent="0.3">
      <c r="A30" s="5" t="str">
        <f>HYPERLINK("#'T2_i15'!A1", "T2_i15")</f>
        <v>T2_i15</v>
      </c>
      <c r="B30" s="6" t="s">
        <v>48</v>
      </c>
    </row>
    <row r="31" spans="1:2" x14ac:dyDescent="0.3">
      <c r="A31" s="5" t="str">
        <f>HYPERLINK("#'T2_i16'!A1", "T2_i16")</f>
        <v>T2_i16</v>
      </c>
      <c r="B31" s="6" t="s">
        <v>50</v>
      </c>
    </row>
    <row r="32" spans="1:2" x14ac:dyDescent="0.3">
      <c r="A32" s="5" t="str">
        <f>HYPERLINK("#'T2_i17'!A1", "T2_i17")</f>
        <v>T2_i17</v>
      </c>
      <c r="B32" s="6" t="s">
        <v>52</v>
      </c>
    </row>
    <row r="33" spans="1:2" x14ac:dyDescent="0.3">
      <c r="A33" s="5" t="str">
        <f>HYPERLINK("#'T2_i18'!A1", "T2_i18")</f>
        <v>T2_i18</v>
      </c>
      <c r="B33" s="6" t="s">
        <v>54</v>
      </c>
    </row>
    <row r="35" spans="1:2" x14ac:dyDescent="0.3">
      <c r="A35" s="3" t="s">
        <v>56</v>
      </c>
      <c r="B35" s="4" t="s">
        <v>57</v>
      </c>
    </row>
    <row r="37" spans="1:2" x14ac:dyDescent="0.3">
      <c r="A37" s="5" t="str">
        <f>HYPERLINK("#'T3_i1'!A1", "T3_i1")</f>
        <v>T3_i1</v>
      </c>
      <c r="B37" s="6" t="s">
        <v>58</v>
      </c>
    </row>
    <row r="38" spans="1:2" x14ac:dyDescent="0.3">
      <c r="A38" s="5" t="str">
        <f>HYPERLINK("#'T3_i2'!A1", "T3_i2")</f>
        <v>T3_i2</v>
      </c>
      <c r="B38" s="6" t="s">
        <v>60</v>
      </c>
    </row>
    <row r="39" spans="1:2" x14ac:dyDescent="0.3">
      <c r="A39" s="5" t="str">
        <f>HYPERLINK("#'T3_i3'!A1", "T3_i3")</f>
        <v>T3_i3</v>
      </c>
      <c r="B39" s="6" t="s">
        <v>62</v>
      </c>
    </row>
    <row r="40" spans="1:2" x14ac:dyDescent="0.3">
      <c r="A40" s="5" t="str">
        <f>HYPERLINK("#'T3_i4'!A1", "T3_i4")</f>
        <v>T3_i4</v>
      </c>
      <c r="B40" s="6" t="s">
        <v>64</v>
      </c>
    </row>
    <row r="41" spans="1:2" x14ac:dyDescent="0.3">
      <c r="A41" s="5" t="str">
        <f>HYPERLINK("#'T3_i5'!A1", "T3_i5")</f>
        <v>T3_i5</v>
      </c>
      <c r="B41" s="6" t="s">
        <v>66</v>
      </c>
    </row>
    <row r="42" spans="1:2" x14ac:dyDescent="0.3">
      <c r="A42" s="5" t="str">
        <f>HYPERLINK("#'T3_i6'!A1", "T3_i6")</f>
        <v>T3_i6</v>
      </c>
      <c r="B42" s="6" t="s">
        <v>68</v>
      </c>
    </row>
    <row r="44" spans="1:2" x14ac:dyDescent="0.3">
      <c r="A44" s="3" t="s">
        <v>70</v>
      </c>
      <c r="B44" s="4" t="s">
        <v>71</v>
      </c>
    </row>
    <row r="46" spans="1:2" x14ac:dyDescent="0.3">
      <c r="A46" s="5" t="str">
        <f>HYPERLINK("#'T4_i1'!A1", "T4_i1")</f>
        <v>T4_i1</v>
      </c>
      <c r="B46" s="6" t="s">
        <v>72</v>
      </c>
    </row>
    <row r="47" spans="1:2" x14ac:dyDescent="0.3">
      <c r="A47" s="5" t="str">
        <f>HYPERLINK("#'T4_i2'!A1", "T4_i2")</f>
        <v>T4_i2</v>
      </c>
      <c r="B47" s="6" t="s">
        <v>74</v>
      </c>
    </row>
    <row r="48" spans="1:2" x14ac:dyDescent="0.3">
      <c r="A48" s="5" t="str">
        <f>HYPERLINK("#'T4_i3'!A1", "T4_i3")</f>
        <v>T4_i3</v>
      </c>
      <c r="B48" s="6" t="s">
        <v>76</v>
      </c>
    </row>
    <row r="49" spans="1:2" x14ac:dyDescent="0.3">
      <c r="A49" s="5" t="str">
        <f>HYPERLINK("#'T4_i4'!A1", "T4_i4")</f>
        <v>T4_i4</v>
      </c>
      <c r="B49" s="6" t="s">
        <v>78</v>
      </c>
    </row>
    <row r="50" spans="1:2" x14ac:dyDescent="0.3">
      <c r="A50" s="5" t="str">
        <f>HYPERLINK("#'T4_i5'!A1", "T4_i5")</f>
        <v>T4_i5</v>
      </c>
      <c r="B50" s="6" t="s">
        <v>80</v>
      </c>
    </row>
    <row r="52" spans="1:2" x14ac:dyDescent="0.3">
      <c r="A52" s="3" t="s">
        <v>82</v>
      </c>
      <c r="B52" s="4" t="s">
        <v>83</v>
      </c>
    </row>
    <row r="54" spans="1:2" x14ac:dyDescent="0.3">
      <c r="A54" s="5" t="str">
        <f>HYPERLINK("#'T5_i1'!A1", "T5_i1")</f>
        <v>T5_i1</v>
      </c>
      <c r="B54" s="6" t="s">
        <v>84</v>
      </c>
    </row>
    <row r="55" spans="1:2" x14ac:dyDescent="0.3">
      <c r="A55" s="5" t="str">
        <f>HYPERLINK("#'T5_i2'!A1", "T5_i2")</f>
        <v>T5_i2</v>
      </c>
      <c r="B55" s="6" t="s">
        <v>86</v>
      </c>
    </row>
    <row r="56" spans="1:2" x14ac:dyDescent="0.3">
      <c r="A56" s="5" t="str">
        <f>HYPERLINK("#'T5_i3'!A1", "T5_i3")</f>
        <v>T5_i3</v>
      </c>
      <c r="B56" s="6" t="s">
        <v>88</v>
      </c>
    </row>
    <row r="57" spans="1:2" x14ac:dyDescent="0.3">
      <c r="A57" s="5" t="str">
        <f>HYPERLINK("#'T5_i4'!A1", "T5_i4")</f>
        <v>T5_i4</v>
      </c>
      <c r="B57" s="6" t="s">
        <v>90</v>
      </c>
    </row>
    <row r="58" spans="1:2" x14ac:dyDescent="0.3">
      <c r="A58" s="5" t="str">
        <f>HYPERLINK("#'T5_i5'!A1", "T5_i5")</f>
        <v>T5_i5</v>
      </c>
      <c r="B58" s="6" t="s">
        <v>92</v>
      </c>
    </row>
    <row r="59" spans="1:2" x14ac:dyDescent="0.3">
      <c r="A59" s="5" t="str">
        <f>HYPERLINK("#'T5_i6'!A1", "T5_i6")</f>
        <v>T5_i6</v>
      </c>
      <c r="B59" s="6" t="s">
        <v>94</v>
      </c>
    </row>
    <row r="60" spans="1:2" x14ac:dyDescent="0.3">
      <c r="A60" s="5" t="str">
        <f>HYPERLINK("#'T5_i7'!A1", "T5_i7")</f>
        <v>T5_i7</v>
      </c>
      <c r="B60" s="6" t="s">
        <v>96</v>
      </c>
    </row>
    <row r="61" spans="1:2" x14ac:dyDescent="0.3">
      <c r="A61" s="5" t="str">
        <f>HYPERLINK("#'T5_i8'!A1", "T5_i8")</f>
        <v>T5_i8</v>
      </c>
      <c r="B61" s="6" t="s">
        <v>98</v>
      </c>
    </row>
    <row r="62" spans="1:2" x14ac:dyDescent="0.3">
      <c r="A62" s="5" t="str">
        <f>HYPERLINK("#'T5_i9'!A1", "T5_i9")</f>
        <v>T5_i9</v>
      </c>
      <c r="B62" s="6" t="s">
        <v>100</v>
      </c>
    </row>
    <row r="63" spans="1:2" x14ac:dyDescent="0.3">
      <c r="A63" s="5" t="str">
        <f>HYPERLINK("#'T5_i10'!A1", "T5_i10")</f>
        <v>T5_i10</v>
      </c>
      <c r="B63" s="6" t="s">
        <v>102</v>
      </c>
    </row>
    <row r="64" spans="1:2" x14ac:dyDescent="0.3">
      <c r="A64" s="5" t="str">
        <f>HYPERLINK("#'T5_i11'!A1", "T5_i11")</f>
        <v>T5_i11</v>
      </c>
      <c r="B64" s="6" t="s">
        <v>104</v>
      </c>
    </row>
    <row r="65" spans="1:2" x14ac:dyDescent="0.3">
      <c r="A65" s="5" t="str">
        <f>HYPERLINK("#'T5_i12'!A1", "T5_i12")</f>
        <v>T5_i12</v>
      </c>
      <c r="B65" s="6" t="s">
        <v>106</v>
      </c>
    </row>
    <row r="66" spans="1:2" x14ac:dyDescent="0.3">
      <c r="A66" s="5" t="str">
        <f>HYPERLINK("#'T5_i13'!A1", "T5_i13")</f>
        <v>T5_i13</v>
      </c>
      <c r="B66" s="6" t="s">
        <v>108</v>
      </c>
    </row>
    <row r="67" spans="1:2" x14ac:dyDescent="0.3">
      <c r="A67" s="5" t="str">
        <f>HYPERLINK("#'T5_i14'!A1", "T5_i14")</f>
        <v>T5_i14</v>
      </c>
      <c r="B67" s="6" t="s">
        <v>110</v>
      </c>
    </row>
    <row r="68" spans="1:2" x14ac:dyDescent="0.3">
      <c r="A68" s="5" t="str">
        <f>HYPERLINK("#'T5_i15'!A1", "T5_i15")</f>
        <v>T5_i15</v>
      </c>
      <c r="B68" s="6" t="s">
        <v>112</v>
      </c>
    </row>
    <row r="69" spans="1:2" x14ac:dyDescent="0.3">
      <c r="A69" s="5" t="str">
        <f>HYPERLINK("#'T5_i16'!A1", "T5_i16")</f>
        <v>T5_i16</v>
      </c>
      <c r="B69" s="6" t="s">
        <v>114</v>
      </c>
    </row>
    <row r="70" spans="1:2" x14ac:dyDescent="0.3">
      <c r="A70" s="5" t="str">
        <f>HYPERLINK("#'T5_i17'!A1", "T5_i17")</f>
        <v>T5_i17</v>
      </c>
      <c r="B70" s="6" t="s">
        <v>116</v>
      </c>
    </row>
    <row r="71" spans="1:2" x14ac:dyDescent="0.3">
      <c r="A71" s="5" t="str">
        <f>HYPERLINK("#'T5_i18'!A1", "T5_i18")</f>
        <v>T5_i18</v>
      </c>
      <c r="B71" s="6" t="s">
        <v>118</v>
      </c>
    </row>
    <row r="72" spans="1:2" x14ac:dyDescent="0.3">
      <c r="A72" s="5" t="str">
        <f>HYPERLINK("#'T5_i19'!A1", "T5_i19")</f>
        <v>T5_i19</v>
      </c>
      <c r="B72" s="6" t="s">
        <v>120</v>
      </c>
    </row>
    <row r="73" spans="1:2" x14ac:dyDescent="0.3">
      <c r="A73" s="5" t="str">
        <f>HYPERLINK("#'T5_i20'!A1", "T5_i20")</f>
        <v>T5_i20</v>
      </c>
      <c r="B73" s="6" t="s">
        <v>122</v>
      </c>
    </row>
    <row r="74" spans="1:2" x14ac:dyDescent="0.3">
      <c r="A74" s="5" t="str">
        <f>HYPERLINK("#'T5_i21'!A1", "T5_i21")</f>
        <v>T5_i21</v>
      </c>
      <c r="B74" s="6" t="s">
        <v>124</v>
      </c>
    </row>
    <row r="75" spans="1:2" x14ac:dyDescent="0.3">
      <c r="A75" s="5" t="str">
        <f>HYPERLINK("#'T5_i22'!A1", "T5_i22")</f>
        <v>T5_i22</v>
      </c>
      <c r="B75" s="6" t="s">
        <v>126</v>
      </c>
    </row>
    <row r="76" spans="1:2" x14ac:dyDescent="0.3">
      <c r="A76" s="5" t="str">
        <f>HYPERLINK("#'T5_i23'!A1", "T5_i23")</f>
        <v>T5_i23</v>
      </c>
      <c r="B76" s="6" t="s">
        <v>128</v>
      </c>
    </row>
    <row r="77" spans="1:2" x14ac:dyDescent="0.3">
      <c r="A77" s="5" t="str">
        <f>HYPERLINK("#'T5_i24'!A1", "T5_i24")</f>
        <v>T5_i24</v>
      </c>
      <c r="B77" s="6" t="s">
        <v>130</v>
      </c>
    </row>
    <row r="78" spans="1:2" x14ac:dyDescent="0.3">
      <c r="A78" s="5" t="str">
        <f>HYPERLINK("#'T5_i25'!A1", "T5_i25")</f>
        <v>T5_i25</v>
      </c>
      <c r="B78" s="6" t="s">
        <v>132</v>
      </c>
    </row>
    <row r="79" spans="1:2" x14ac:dyDescent="0.3">
      <c r="A79" s="5" t="str">
        <f>HYPERLINK("#'T5_i26'!A1", "T5_i26")</f>
        <v>T5_i26</v>
      </c>
      <c r="B79" s="6" t="s">
        <v>134</v>
      </c>
    </row>
    <row r="80" spans="1:2" x14ac:dyDescent="0.3">
      <c r="A80" s="5" t="str">
        <f>HYPERLINK("#'T5_i27'!A1", "T5_i27")</f>
        <v>T5_i27</v>
      </c>
      <c r="B80" s="6" t="s">
        <v>136</v>
      </c>
    </row>
    <row r="81" spans="1:2" x14ac:dyDescent="0.3">
      <c r="A81" s="5" t="str">
        <f>HYPERLINK("#'T5_i28'!A1", "T5_i28")</f>
        <v>T5_i28</v>
      </c>
      <c r="B81" s="6" t="s">
        <v>138</v>
      </c>
    </row>
    <row r="82" spans="1:2" x14ac:dyDescent="0.3">
      <c r="A82" s="5" t="str">
        <f>HYPERLINK("#'T5_i29'!A1", "T5_i29")</f>
        <v>T5_i29</v>
      </c>
      <c r="B82" s="6" t="s">
        <v>140</v>
      </c>
    </row>
    <row r="83" spans="1:2" x14ac:dyDescent="0.3">
      <c r="A83" s="5" t="str">
        <f>HYPERLINK("#'T5_i30'!A1", "T5_i30")</f>
        <v>T5_i30</v>
      </c>
      <c r="B83" s="6" t="s">
        <v>142</v>
      </c>
    </row>
    <row r="85" spans="1:2" x14ac:dyDescent="0.3">
      <c r="A85" s="3" t="s">
        <v>144</v>
      </c>
      <c r="B85" s="4" t="s">
        <v>145</v>
      </c>
    </row>
    <row r="87" spans="1:2" x14ac:dyDescent="0.3">
      <c r="A87" s="5" t="str">
        <f>HYPERLINK("#'T6_i1'!A1", "T6_i1")</f>
        <v>T6_i1</v>
      </c>
      <c r="B87" s="6" t="s">
        <v>146</v>
      </c>
    </row>
    <row r="88" spans="1:2" x14ac:dyDescent="0.3">
      <c r="A88" s="5" t="str">
        <f>HYPERLINK("#'T6_i2'!A1", "T6_i2")</f>
        <v>T6_i2</v>
      </c>
      <c r="B88" s="6" t="s">
        <v>148</v>
      </c>
    </row>
    <row r="89" spans="1:2" x14ac:dyDescent="0.3">
      <c r="A89" s="5" t="str">
        <f>HYPERLINK("#'T6_i3'!A1", "T6_i3")</f>
        <v>T6_i3</v>
      </c>
      <c r="B89" s="6" t="s">
        <v>150</v>
      </c>
    </row>
    <row r="90" spans="1:2" x14ac:dyDescent="0.3">
      <c r="A90" s="5" t="str">
        <f>HYPERLINK("#'T6_i4'!A1", "T6_i4")</f>
        <v>T6_i4</v>
      </c>
      <c r="B90" s="6" t="s">
        <v>152</v>
      </c>
    </row>
    <row r="91" spans="1:2" x14ac:dyDescent="0.3">
      <c r="A91" s="5" t="str">
        <f>HYPERLINK("#'T6_i5'!A1", "T6_i5")</f>
        <v>T6_i5</v>
      </c>
      <c r="B91" s="6" t="s">
        <v>154</v>
      </c>
    </row>
    <row r="92" spans="1:2" x14ac:dyDescent="0.3">
      <c r="A92" s="5" t="str">
        <f>HYPERLINK("#'T6_i6'!A1", "T6_i6")</f>
        <v>T6_i6</v>
      </c>
      <c r="B92" s="6" t="s">
        <v>156</v>
      </c>
    </row>
    <row r="93" spans="1:2" x14ac:dyDescent="0.3">
      <c r="A93" s="5" t="str">
        <f>HYPERLINK("#'T6_i7'!A1", "T6_i7")</f>
        <v>T6_i7</v>
      </c>
      <c r="B93" s="6" t="s">
        <v>158</v>
      </c>
    </row>
    <row r="95" spans="1:2" x14ac:dyDescent="0.3">
      <c r="A95" s="3" t="s">
        <v>160</v>
      </c>
      <c r="B95" s="4" t="s">
        <v>161</v>
      </c>
    </row>
    <row r="97" spans="1:2" x14ac:dyDescent="0.3">
      <c r="A97" s="5" t="str">
        <f>HYPERLINK("#'T7_i1'!A1", "T7_i1")</f>
        <v>T7_i1</v>
      </c>
      <c r="B97" s="6" t="s">
        <v>162</v>
      </c>
    </row>
    <row r="98" spans="1:2" x14ac:dyDescent="0.3">
      <c r="A98" s="5" t="str">
        <f>HYPERLINK("#'T7_i2'!A1", "T7_i2")</f>
        <v>T7_i2</v>
      </c>
      <c r="B98" s="6" t="s">
        <v>164</v>
      </c>
    </row>
    <row r="100" spans="1:2" x14ac:dyDescent="0.3">
      <c r="A100" s="3" t="s">
        <v>166</v>
      </c>
      <c r="B100" s="4" t="s">
        <v>167</v>
      </c>
    </row>
    <row r="102" spans="1:2" x14ac:dyDescent="0.3">
      <c r="A102" s="5" t="str">
        <f>HYPERLINK("#'T8_i1'!A1", "T8_i1")</f>
        <v>T8_i1</v>
      </c>
      <c r="B102" s="6" t="s">
        <v>168</v>
      </c>
    </row>
    <row r="103" spans="1:2" x14ac:dyDescent="0.3">
      <c r="A103" s="5" t="str">
        <f>HYPERLINK("#'T8_i2'!A1", "T8_i2")</f>
        <v>T8_i2</v>
      </c>
      <c r="B103" s="6" t="s">
        <v>170</v>
      </c>
    </row>
    <row r="104" spans="1:2" x14ac:dyDescent="0.3">
      <c r="A104" s="5" t="str">
        <f>HYPERLINK("#'T8_i3'!A1", "T8_i3")</f>
        <v>T8_i3</v>
      </c>
      <c r="B104" s="6" t="s">
        <v>172</v>
      </c>
    </row>
    <row r="105" spans="1:2" x14ac:dyDescent="0.3">
      <c r="A105" s="5" t="str">
        <f>HYPERLINK("#'T8_i4'!A1", "T8_i4")</f>
        <v>T8_i4</v>
      </c>
      <c r="B105" s="6" t="s">
        <v>174</v>
      </c>
    </row>
    <row r="106" spans="1:2" x14ac:dyDescent="0.3">
      <c r="A106" s="5" t="str">
        <f>HYPERLINK("#'T8_i5'!A1", "T8_i5")</f>
        <v>T8_i5</v>
      </c>
      <c r="B106" s="6" t="s">
        <v>176</v>
      </c>
    </row>
    <row r="107" spans="1:2" x14ac:dyDescent="0.3">
      <c r="A107" s="5" t="str">
        <f>HYPERLINK("#'T8_i6'!A1", "T8_i6")</f>
        <v>T8_i6</v>
      </c>
      <c r="B107" s="6" t="s">
        <v>178</v>
      </c>
    </row>
    <row r="108" spans="1:2" x14ac:dyDescent="0.3">
      <c r="A108" s="5" t="str">
        <f>HYPERLINK("#'T8_i7'!A1", "T8_i7")</f>
        <v>T8_i7</v>
      </c>
      <c r="B108" s="6" t="s">
        <v>180</v>
      </c>
    </row>
    <row r="109" spans="1:2" x14ac:dyDescent="0.3">
      <c r="A109" s="5" t="str">
        <f>HYPERLINK("#'T8_i8'!A1", "T8_i8")</f>
        <v>T8_i8</v>
      </c>
      <c r="B109" s="6" t="s">
        <v>182</v>
      </c>
    </row>
    <row r="110" spans="1:2" x14ac:dyDescent="0.3">
      <c r="A110" s="5" t="str">
        <f>HYPERLINK("#'T8_i9'!A1", "T8_i9")</f>
        <v>T8_i9</v>
      </c>
      <c r="B110" s="6" t="s">
        <v>184</v>
      </c>
    </row>
    <row r="112" spans="1:2" x14ac:dyDescent="0.3">
      <c r="A112" s="3" t="s">
        <v>186</v>
      </c>
      <c r="B112" s="4" t="s">
        <v>187</v>
      </c>
    </row>
    <row r="114" spans="1:2" x14ac:dyDescent="0.3">
      <c r="A114" s="5" t="str">
        <f>HYPERLINK("#'T9_i1'!A1", "T9_i1")</f>
        <v>T9_i1</v>
      </c>
      <c r="B114" s="6" t="s">
        <v>188</v>
      </c>
    </row>
    <row r="115" spans="1:2" x14ac:dyDescent="0.3">
      <c r="A115" s="5" t="str">
        <f>HYPERLINK("#'T9_i2'!A1", "T9_i2")</f>
        <v>T9_i2</v>
      </c>
      <c r="B115" s="6" t="s">
        <v>190</v>
      </c>
    </row>
    <row r="116" spans="1:2" x14ac:dyDescent="0.3">
      <c r="A116" s="5" t="str">
        <f>HYPERLINK("#'T9_i3'!A1", "T9_i3")</f>
        <v>T9_i3</v>
      </c>
      <c r="B116" s="6" t="s">
        <v>192</v>
      </c>
    </row>
    <row r="117" spans="1:2" x14ac:dyDescent="0.3">
      <c r="A117" s="5" t="str">
        <f>HYPERLINK("#'T9_i4'!A1", "T9_i4")</f>
        <v>T9_i4</v>
      </c>
      <c r="B117" s="6" t="s">
        <v>194</v>
      </c>
    </row>
    <row r="118" spans="1:2" x14ac:dyDescent="0.3">
      <c r="A118" s="5" t="str">
        <f>HYPERLINK("#'T9_i5'!A1", "T9_i5")</f>
        <v>T9_i5</v>
      </c>
      <c r="B118" s="6" t="s">
        <v>196</v>
      </c>
    </row>
    <row r="119" spans="1:2" x14ac:dyDescent="0.3">
      <c r="A119" s="5" t="str">
        <f>HYPERLINK("#'T9_i6'!A1", "T9_i6")</f>
        <v>T9_i6</v>
      </c>
      <c r="B119" s="6" t="s">
        <v>198</v>
      </c>
    </row>
    <row r="120" spans="1:2" x14ac:dyDescent="0.3">
      <c r="A120" s="5" t="str">
        <f>HYPERLINK("#'T9_i7'!A1", "T9_i7")</f>
        <v>T9_i7</v>
      </c>
      <c r="B120" s="6" t="s">
        <v>200</v>
      </c>
    </row>
    <row r="121" spans="1:2" x14ac:dyDescent="0.3">
      <c r="A121" s="5" t="str">
        <f>HYPERLINK("#'T9_i8'!A1", "T9_i8")</f>
        <v>T9_i8</v>
      </c>
      <c r="B121" s="6" t="s">
        <v>202</v>
      </c>
    </row>
    <row r="123" spans="1:2" x14ac:dyDescent="0.3">
      <c r="A123" s="3" t="s">
        <v>2</v>
      </c>
      <c r="B123" s="4" t="s">
        <v>204</v>
      </c>
    </row>
    <row r="125" spans="1:2" x14ac:dyDescent="0.3">
      <c r="A125" s="5" t="str">
        <f>HYPERLINK("#'T10_i1'!A1", "T10_i1")</f>
        <v>T10_i1</v>
      </c>
      <c r="B125" s="6" t="s">
        <v>205</v>
      </c>
    </row>
    <row r="126" spans="1:2" x14ac:dyDescent="0.3">
      <c r="A126" s="5" t="str">
        <f>HYPERLINK("#'T10_i2'!A1", "T10_i2")</f>
        <v>T10_i2</v>
      </c>
      <c r="B126" s="6" t="s">
        <v>207</v>
      </c>
    </row>
    <row r="127" spans="1:2" x14ac:dyDescent="0.3">
      <c r="A127" s="5" t="str">
        <f>HYPERLINK("#'T10_i3'!A1", "T10_i3")</f>
        <v>T10_i3</v>
      </c>
      <c r="B127" s="6" t="s">
        <v>209</v>
      </c>
    </row>
    <row r="128" spans="1:2" x14ac:dyDescent="0.3">
      <c r="A128" s="5" t="str">
        <f>HYPERLINK("#'T10_i4'!A1", "T10_i4")</f>
        <v>T10_i4</v>
      </c>
      <c r="B128" s="6" t="s">
        <v>211</v>
      </c>
    </row>
    <row r="129" spans="1:2" x14ac:dyDescent="0.3">
      <c r="A129" s="5" t="str">
        <f>HYPERLINK("#'T10_i5'!A1", "T10_i5")</f>
        <v>T10_i5</v>
      </c>
      <c r="B129" s="6" t="s">
        <v>213</v>
      </c>
    </row>
    <row r="130" spans="1:2" x14ac:dyDescent="0.3">
      <c r="A130" s="5" t="str">
        <f>HYPERLINK("#'T10_i6'!A1", "T10_i6")</f>
        <v>T10_i6</v>
      </c>
      <c r="B130" s="6" t="s">
        <v>215</v>
      </c>
    </row>
    <row r="131" spans="1:2" x14ac:dyDescent="0.3">
      <c r="A131" s="5" t="str">
        <f>HYPERLINK("#'T10_i7'!A1", "T10_i7")</f>
        <v>T10_i7</v>
      </c>
      <c r="B131" s="6" t="s">
        <v>217</v>
      </c>
    </row>
    <row r="132" spans="1:2" x14ac:dyDescent="0.3">
      <c r="A132" s="5" t="str">
        <f>HYPERLINK("#'T10_i8'!A1", "T10_i8")</f>
        <v>T10_i8</v>
      </c>
      <c r="B132" s="6" t="s">
        <v>219</v>
      </c>
    </row>
    <row r="133" spans="1:2" x14ac:dyDescent="0.3">
      <c r="A133" s="5" t="str">
        <f>HYPERLINK("#'T10_i9'!A1", "T10_i9")</f>
        <v>T10_i9</v>
      </c>
      <c r="B133" s="6" t="s">
        <v>221</v>
      </c>
    </row>
    <row r="134" spans="1:2" x14ac:dyDescent="0.3">
      <c r="A134" s="5" t="str">
        <f>HYPERLINK("#'T10_i10'!A1", "T10_i10")</f>
        <v>T10_i10</v>
      </c>
      <c r="B134" s="6" t="s">
        <v>223</v>
      </c>
    </row>
    <row r="135" spans="1:2" x14ac:dyDescent="0.3">
      <c r="A135" s="5" t="str">
        <f>HYPERLINK("#'T10_i11'!A1", "T10_i11")</f>
        <v>T10_i11</v>
      </c>
      <c r="B135" s="6" t="s">
        <v>225</v>
      </c>
    </row>
    <row r="136" spans="1:2" x14ac:dyDescent="0.3">
      <c r="A136" s="5" t="str">
        <f>HYPERLINK("#'T10_i12'!A1", "T10_i12")</f>
        <v>T10_i12</v>
      </c>
      <c r="B136" s="6" t="s">
        <v>227</v>
      </c>
    </row>
    <row r="137" spans="1:2" x14ac:dyDescent="0.3">
      <c r="A137" s="5" t="str">
        <f>HYPERLINK("#'T10_i13'!A1", "T10_i13")</f>
        <v>T10_i13</v>
      </c>
      <c r="B137" s="6" t="s">
        <v>229</v>
      </c>
    </row>
    <row r="138" spans="1:2" x14ac:dyDescent="0.3">
      <c r="A138" s="5" t="str">
        <f>HYPERLINK("#'T10_i14'!A1", "T10_i14")</f>
        <v>T10_i14</v>
      </c>
      <c r="B138" s="6" t="s">
        <v>231</v>
      </c>
    </row>
    <row r="139" spans="1:2" x14ac:dyDescent="0.3">
      <c r="A139" s="5" t="str">
        <f>HYPERLINK("#'T10_i15'!A1", "T10_i15")</f>
        <v>T10_i15</v>
      </c>
      <c r="B139" s="6" t="s">
        <v>233</v>
      </c>
    </row>
    <row r="140" spans="1:2" x14ac:dyDescent="0.3">
      <c r="A140" s="5" t="str">
        <f>HYPERLINK("#'T10_i16'!A1", "T10_i16")</f>
        <v>T10_i16</v>
      </c>
      <c r="B140" s="6" t="s">
        <v>235</v>
      </c>
    </row>
    <row r="141" spans="1:2" x14ac:dyDescent="0.3">
      <c r="A141" s="5" t="str">
        <f>HYPERLINK("#'T10_i17'!A1", "T10_i17")</f>
        <v>T10_i17</v>
      </c>
      <c r="B141" s="6" t="s">
        <v>237</v>
      </c>
    </row>
    <row r="142" spans="1:2" x14ac:dyDescent="0.3">
      <c r="A142" s="5" t="str">
        <f>HYPERLINK("#'T10_i18'!A1", "T10_i18")</f>
        <v>T10_i18</v>
      </c>
      <c r="B142" s="6" t="s">
        <v>239</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A70"/>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6</v>
      </c>
      <c r="M2" s="12" t="str">
        <f>HYPERLINK("#'INDICE'!A1", "Índice")</f>
        <v>Índice</v>
      </c>
    </row>
    <row r="3" spans="2:677" x14ac:dyDescent="0.3">
      <c r="B3" s="10" t="s">
        <v>7</v>
      </c>
      <c r="C3" s="11" t="s">
        <v>4</v>
      </c>
    </row>
    <row r="4" spans="2:677" x14ac:dyDescent="0.3">
      <c r="B4" s="10" t="s">
        <v>8</v>
      </c>
      <c r="C4" s="11" t="s">
        <v>299</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24.193154702094802</v>
      </c>
      <c r="E9" s="14">
        <v>0.98883846782113105</v>
      </c>
      <c r="F9" s="14">
        <v>22.307399081801599</v>
      </c>
      <c r="G9" s="14">
        <v>26.184596198225002</v>
      </c>
      <c r="H9" s="14">
        <v>4.0872655095927302</v>
      </c>
      <c r="I9" s="15">
        <v>3466</v>
      </c>
      <c r="J9" s="15">
        <v>19187</v>
      </c>
      <c r="K9" s="14">
        <v>10.229024558303101</v>
      </c>
      <c r="L9" s="15">
        <v>1875.7409262866199</v>
      </c>
      <c r="M9" s="15">
        <v>2684</v>
      </c>
      <c r="ZA9" s="9"/>
    </row>
    <row r="10" spans="2:677" x14ac:dyDescent="0.3">
      <c r="B10" s="18" t="s">
        <v>293</v>
      </c>
      <c r="C10" s="16" t="s">
        <v>253</v>
      </c>
      <c r="D10" s="14">
        <v>24.752474795817601</v>
      </c>
      <c r="E10" s="14">
        <v>1.4058639415927401</v>
      </c>
      <c r="F10" s="14">
        <v>22.099080182322101</v>
      </c>
      <c r="G10" s="14">
        <v>27.6115357493298</v>
      </c>
      <c r="H10" s="14">
        <v>5.6796904276831599</v>
      </c>
      <c r="I10" s="15">
        <v>1798</v>
      </c>
      <c r="J10" s="15">
        <v>11778</v>
      </c>
      <c r="K10" s="14">
        <v>12.497133554281699</v>
      </c>
      <c r="L10" s="15">
        <v>942.45611994477497</v>
      </c>
      <c r="M10" s="15">
        <v>1691</v>
      </c>
      <c r="ZA10" s="9"/>
    </row>
    <row r="11" spans="2:677" x14ac:dyDescent="0.3">
      <c r="B11" s="18"/>
      <c r="C11" s="16" t="s">
        <v>254</v>
      </c>
      <c r="D11" s="14">
        <v>23.174861288903202</v>
      </c>
      <c r="E11" s="14">
        <v>1.08834129727072</v>
      </c>
      <c r="F11" s="14">
        <v>21.108130140720601</v>
      </c>
      <c r="G11" s="14">
        <v>25.3788528792257</v>
      </c>
      <c r="H11" s="14">
        <v>4.6962149361034102</v>
      </c>
      <c r="I11" s="15">
        <v>1668</v>
      </c>
      <c r="J11" s="15">
        <v>7409</v>
      </c>
      <c r="K11" s="14">
        <v>4.9284538585838398</v>
      </c>
      <c r="L11" s="15">
        <v>1503.3112234774801</v>
      </c>
      <c r="M11" s="15">
        <v>993</v>
      </c>
      <c r="ZA11" s="9"/>
    </row>
    <row r="12" spans="2:677" x14ac:dyDescent="0.3">
      <c r="B12" s="18" t="s">
        <v>294</v>
      </c>
      <c r="C12" s="16" t="s">
        <v>255</v>
      </c>
      <c r="D12" s="14">
        <v>8.2410387905480391</v>
      </c>
      <c r="E12" s="14">
        <v>0.44954303866235601</v>
      </c>
      <c r="F12" s="14">
        <v>7.4010336666752501</v>
      </c>
      <c r="G12" s="14">
        <v>9.1669448942981404</v>
      </c>
      <c r="H12" s="14">
        <v>5.4549317153797903</v>
      </c>
      <c r="I12" s="15">
        <v>859</v>
      </c>
      <c r="J12" s="15">
        <v>9753</v>
      </c>
      <c r="K12" s="14">
        <v>2.6061883529924899</v>
      </c>
      <c r="L12" s="15">
        <v>3742.2467907207702</v>
      </c>
      <c r="M12" s="15">
        <v>1375</v>
      </c>
      <c r="ZA12" s="9"/>
    </row>
    <row r="13" spans="2:677" x14ac:dyDescent="0.3">
      <c r="B13" s="18"/>
      <c r="C13" s="16" t="s">
        <v>256</v>
      </c>
      <c r="D13" s="14">
        <v>34.741507634616099</v>
      </c>
      <c r="E13" s="14">
        <v>1.77288313540347</v>
      </c>
      <c r="F13" s="14">
        <v>31.347574863400901</v>
      </c>
      <c r="G13" s="14">
        <v>38.2979091976215</v>
      </c>
      <c r="H13" s="14">
        <v>5.1030690839593502</v>
      </c>
      <c r="I13" s="15">
        <v>1663</v>
      </c>
      <c r="J13" s="15">
        <v>5658</v>
      </c>
      <c r="K13" s="14">
        <v>7.8426114481474496</v>
      </c>
      <c r="L13" s="15">
        <v>721.44336582383096</v>
      </c>
      <c r="M13" s="15">
        <v>795</v>
      </c>
      <c r="ZA13" s="9"/>
    </row>
    <row r="14" spans="2:677" x14ac:dyDescent="0.3">
      <c r="B14" s="18"/>
      <c r="C14" s="16" t="s">
        <v>257</v>
      </c>
      <c r="D14" s="14">
        <v>35.522591131360997</v>
      </c>
      <c r="E14" s="14">
        <v>1.37770472294963</v>
      </c>
      <c r="F14" s="14">
        <v>32.864533568355498</v>
      </c>
      <c r="G14" s="14">
        <v>38.273072029703499</v>
      </c>
      <c r="H14" s="14">
        <v>3.8783902836787498</v>
      </c>
      <c r="I14" s="15">
        <v>944</v>
      </c>
      <c r="J14" s="15">
        <v>3776</v>
      </c>
      <c r="K14" s="14">
        <v>3.1283622530311699</v>
      </c>
      <c r="L14" s="15">
        <v>1207.0213404286301</v>
      </c>
      <c r="M14" s="15">
        <v>514</v>
      </c>
      <c r="ZA14" s="9"/>
    </row>
    <row r="15" spans="2:677" x14ac:dyDescent="0.3">
      <c r="B15" s="18" t="s">
        <v>295</v>
      </c>
      <c r="C15" s="16" t="s">
        <v>258</v>
      </c>
      <c r="D15" s="14">
        <v>7.6996877283511598</v>
      </c>
      <c r="E15" s="14">
        <v>1.3441547046367399</v>
      </c>
      <c r="F15" s="14">
        <v>5.4273388864154297</v>
      </c>
      <c r="G15" s="14">
        <v>10.814641234303499</v>
      </c>
      <c r="H15" s="14">
        <v>17.4572625807591</v>
      </c>
      <c r="I15" s="15">
        <v>59</v>
      </c>
      <c r="J15" s="15">
        <v>937</v>
      </c>
      <c r="K15" s="14">
        <v>2.3795677764529102</v>
      </c>
      <c r="L15" s="15">
        <v>393.76899001243697</v>
      </c>
      <c r="M15" s="15">
        <v>135</v>
      </c>
      <c r="ZA15" s="9"/>
    </row>
    <row r="16" spans="2:677" x14ac:dyDescent="0.3">
      <c r="B16" s="18"/>
      <c r="C16" s="16" t="s">
        <v>259</v>
      </c>
      <c r="D16" s="14">
        <v>16.510402045396599</v>
      </c>
      <c r="E16" s="14">
        <v>2.0226208398833601</v>
      </c>
      <c r="F16" s="14">
        <v>12.878174956386401</v>
      </c>
      <c r="G16" s="14">
        <v>20.9210735724863</v>
      </c>
      <c r="H16" s="14">
        <v>12.2505850210189</v>
      </c>
      <c r="I16" s="15">
        <v>114</v>
      </c>
      <c r="J16" s="15">
        <v>745</v>
      </c>
      <c r="K16" s="14">
        <v>2.20806509355155</v>
      </c>
      <c r="L16" s="15">
        <v>337.39947349183899</v>
      </c>
      <c r="M16" s="15">
        <v>102</v>
      </c>
      <c r="ZA16" s="9"/>
    </row>
    <row r="17" spans="2:677" x14ac:dyDescent="0.3">
      <c r="B17" s="18"/>
      <c r="C17" s="16" t="s">
        <v>260</v>
      </c>
      <c r="D17" s="14">
        <v>15.211055375603101</v>
      </c>
      <c r="E17" s="14">
        <v>2.2302210685360699</v>
      </c>
      <c r="F17" s="14">
        <v>11.293238617034801</v>
      </c>
      <c r="G17" s="14">
        <v>20.178850862915301</v>
      </c>
      <c r="H17" s="14">
        <v>14.6618430704888</v>
      </c>
      <c r="I17" s="15">
        <v>108</v>
      </c>
      <c r="J17" s="15">
        <v>744</v>
      </c>
      <c r="K17" s="14">
        <v>2.8654053353205802</v>
      </c>
      <c r="L17" s="15">
        <v>259.64912915776398</v>
      </c>
      <c r="M17" s="15">
        <v>102</v>
      </c>
      <c r="ZA17" s="9"/>
    </row>
    <row r="18" spans="2:677" x14ac:dyDescent="0.3">
      <c r="B18" s="18"/>
      <c r="C18" s="16" t="s">
        <v>261</v>
      </c>
      <c r="D18" s="14">
        <v>5.0746665348568296</v>
      </c>
      <c r="E18" s="14">
        <v>1.47730853729484</v>
      </c>
      <c r="F18" s="14">
        <v>2.8212354687963002</v>
      </c>
      <c r="G18" s="14">
        <v>8.9620105673817605</v>
      </c>
      <c r="H18" s="14">
        <v>29.111440666052001</v>
      </c>
      <c r="I18" s="15">
        <v>23</v>
      </c>
      <c r="J18" s="15">
        <v>592</v>
      </c>
      <c r="K18" s="14">
        <v>2.6775664408284201</v>
      </c>
      <c r="L18" s="15">
        <v>221.096287648735</v>
      </c>
      <c r="M18" s="15">
        <v>78</v>
      </c>
      <c r="ZA18" s="9"/>
    </row>
    <row r="19" spans="2:677" x14ac:dyDescent="0.3">
      <c r="B19" s="18"/>
      <c r="C19" s="16" t="s">
        <v>262</v>
      </c>
      <c r="D19" s="14">
        <v>9.8264043760061899</v>
      </c>
      <c r="E19" s="14">
        <v>1.9178210902104</v>
      </c>
      <c r="F19" s="14">
        <v>6.6063223369845003</v>
      </c>
      <c r="G19" s="14">
        <v>14.374459773365899</v>
      </c>
      <c r="H19" s="14">
        <v>19.517017790284299</v>
      </c>
      <c r="I19" s="15">
        <v>45</v>
      </c>
      <c r="J19" s="15">
        <v>494</v>
      </c>
      <c r="K19" s="14">
        <v>2.04639318912028</v>
      </c>
      <c r="L19" s="15">
        <v>241.40033431814001</v>
      </c>
      <c r="M19" s="15">
        <v>66</v>
      </c>
      <c r="ZA19" s="9"/>
    </row>
    <row r="20" spans="2:677" x14ac:dyDescent="0.3">
      <c r="B20" s="18"/>
      <c r="C20" s="16" t="s">
        <v>263</v>
      </c>
      <c r="D20" s="14">
        <v>11.9688700221381</v>
      </c>
      <c r="E20" s="14">
        <v>2.2553141460039901</v>
      </c>
      <c r="F20" s="14">
        <v>8.1663939243470196</v>
      </c>
      <c r="G20" s="14">
        <v>17.210068031480901</v>
      </c>
      <c r="H20" s="14">
        <v>18.8431668305569</v>
      </c>
      <c r="I20" s="15">
        <v>86</v>
      </c>
      <c r="J20" s="15">
        <v>727</v>
      </c>
      <c r="K20" s="14">
        <v>3.5047841919662002</v>
      </c>
      <c r="L20" s="15">
        <v>207.430746140221</v>
      </c>
      <c r="M20" s="15">
        <v>102</v>
      </c>
      <c r="ZA20" s="9"/>
    </row>
    <row r="21" spans="2:677" x14ac:dyDescent="0.3">
      <c r="B21" s="18"/>
      <c r="C21" s="16" t="s">
        <v>264</v>
      </c>
      <c r="D21" s="14">
        <v>11.6905394404489</v>
      </c>
      <c r="E21" s="14">
        <v>1.5947820627863301</v>
      </c>
      <c r="F21" s="14">
        <v>8.8923591397189092</v>
      </c>
      <c r="G21" s="14">
        <v>15.2221157425661</v>
      </c>
      <c r="H21" s="14">
        <v>13.6416464861188</v>
      </c>
      <c r="I21" s="15">
        <v>139</v>
      </c>
      <c r="J21" s="15">
        <v>1301</v>
      </c>
      <c r="K21" s="14">
        <v>3.20261146243999</v>
      </c>
      <c r="L21" s="15">
        <v>406.23098220250603</v>
      </c>
      <c r="M21" s="15">
        <v>183</v>
      </c>
      <c r="ZA21" s="9"/>
    </row>
    <row r="22" spans="2:677" x14ac:dyDescent="0.3">
      <c r="B22" s="18"/>
      <c r="C22" s="16" t="s">
        <v>265</v>
      </c>
      <c r="D22" s="14">
        <v>43.0893611673268</v>
      </c>
      <c r="E22" s="14">
        <v>2.3934197748148001</v>
      </c>
      <c r="F22" s="14">
        <v>38.4324828959207</v>
      </c>
      <c r="G22" s="14">
        <v>47.871763110874298</v>
      </c>
      <c r="H22" s="14">
        <v>5.5545492204457503</v>
      </c>
      <c r="I22" s="15">
        <v>382</v>
      </c>
      <c r="J22" s="15">
        <v>975</v>
      </c>
      <c r="K22" s="14">
        <v>2.27527131015241</v>
      </c>
      <c r="L22" s="15">
        <v>428.52032443317199</v>
      </c>
      <c r="M22" s="15">
        <v>135</v>
      </c>
      <c r="ZA22" s="9"/>
    </row>
    <row r="23" spans="2:677" x14ac:dyDescent="0.3">
      <c r="B23" s="18"/>
      <c r="C23" s="16" t="s">
        <v>266</v>
      </c>
      <c r="D23" s="14">
        <v>31.965608070211498</v>
      </c>
      <c r="E23" s="14">
        <v>3.4828890850980101</v>
      </c>
      <c r="F23" s="14">
        <v>25.504503022490201</v>
      </c>
      <c r="G23" s="14">
        <v>39.2021729039216</v>
      </c>
      <c r="H23" s="14">
        <v>10.8957385620444</v>
      </c>
      <c r="I23" s="15">
        <v>233</v>
      </c>
      <c r="J23" s="15">
        <v>991</v>
      </c>
      <c r="K23" s="14">
        <v>5.52208395759778</v>
      </c>
      <c r="L23" s="15">
        <v>179.46123376782299</v>
      </c>
      <c r="M23" s="15">
        <v>145</v>
      </c>
      <c r="ZA23" s="9"/>
    </row>
    <row r="24" spans="2:677" x14ac:dyDescent="0.3">
      <c r="B24" s="18"/>
      <c r="C24" s="16" t="s">
        <v>267</v>
      </c>
      <c r="D24" s="14">
        <v>8.3986964926904495</v>
      </c>
      <c r="E24" s="14">
        <v>1.60529775176803</v>
      </c>
      <c r="F24" s="14">
        <v>5.7066319185952903</v>
      </c>
      <c r="G24" s="14">
        <v>12.196459614989999</v>
      </c>
      <c r="H24" s="14">
        <v>19.1136535671357</v>
      </c>
      <c r="I24" s="15">
        <v>43</v>
      </c>
      <c r="J24" s="15">
        <v>566</v>
      </c>
      <c r="K24" s="14">
        <v>1.8925445072706399</v>
      </c>
      <c r="L24" s="15">
        <v>299.06826382448702</v>
      </c>
      <c r="M24" s="15">
        <v>78</v>
      </c>
      <c r="ZA24" s="9"/>
    </row>
    <row r="25" spans="2:677" x14ac:dyDescent="0.3">
      <c r="B25" s="18"/>
      <c r="C25" s="16" t="s">
        <v>268</v>
      </c>
      <c r="D25" s="14">
        <v>15.3673403895185</v>
      </c>
      <c r="E25" s="14">
        <v>2.5234648350263198</v>
      </c>
      <c r="F25" s="14">
        <v>10.991576334907201</v>
      </c>
      <c r="G25" s="14">
        <v>21.072686048624</v>
      </c>
      <c r="H25" s="14">
        <v>16.420960108018999</v>
      </c>
      <c r="I25" s="15">
        <v>96</v>
      </c>
      <c r="J25" s="15">
        <v>640</v>
      </c>
      <c r="K25" s="14">
        <v>3.1286621903273502</v>
      </c>
      <c r="L25" s="15">
        <v>204.56027562791499</v>
      </c>
      <c r="M25" s="15">
        <v>89</v>
      </c>
      <c r="ZA25" s="9"/>
    </row>
    <row r="26" spans="2:677" x14ac:dyDescent="0.3">
      <c r="B26" s="18"/>
      <c r="C26" s="16" t="s">
        <v>269</v>
      </c>
      <c r="D26" s="14">
        <v>45.640572256911298</v>
      </c>
      <c r="E26" s="14">
        <v>3.3320270239852201</v>
      </c>
      <c r="F26" s="14">
        <v>39.145306311213702</v>
      </c>
      <c r="G26" s="14">
        <v>52.287562630895202</v>
      </c>
      <c r="H26" s="14">
        <v>7.3005811698179501</v>
      </c>
      <c r="I26" s="15">
        <v>309</v>
      </c>
      <c r="J26" s="15">
        <v>716</v>
      </c>
      <c r="K26" s="14">
        <v>3.1996105096053999</v>
      </c>
      <c r="L26" s="15">
        <v>223.77723721388301</v>
      </c>
      <c r="M26" s="15">
        <v>102</v>
      </c>
      <c r="ZA26" s="9"/>
    </row>
    <row r="27" spans="2:677" x14ac:dyDescent="0.3">
      <c r="B27" s="18"/>
      <c r="C27" s="16" t="s">
        <v>270</v>
      </c>
      <c r="D27" s="14">
        <v>37.050753860192899</v>
      </c>
      <c r="E27" s="14">
        <v>2.8000166815725098</v>
      </c>
      <c r="F27" s="14">
        <v>31.707353738571999</v>
      </c>
      <c r="G27" s="14">
        <v>42.7311982186705</v>
      </c>
      <c r="H27" s="14">
        <v>7.5572461821912702</v>
      </c>
      <c r="I27" s="15">
        <v>352</v>
      </c>
      <c r="J27" s="15">
        <v>1067</v>
      </c>
      <c r="K27" s="14">
        <v>3.58336345151187</v>
      </c>
      <c r="L27" s="15">
        <v>297.76493912439099</v>
      </c>
      <c r="M27" s="15">
        <v>150</v>
      </c>
      <c r="ZA27" s="9"/>
    </row>
    <row r="28" spans="2:677" x14ac:dyDescent="0.3">
      <c r="B28" s="18"/>
      <c r="C28" s="16" t="s">
        <v>271</v>
      </c>
      <c r="D28" s="14">
        <v>46.997691692755403</v>
      </c>
      <c r="E28" s="14">
        <v>3.46293645173429</v>
      </c>
      <c r="F28" s="14">
        <v>40.184180696847299</v>
      </c>
      <c r="G28" s="14">
        <v>53.924978010054801</v>
      </c>
      <c r="H28" s="14">
        <v>7.3683117766145303</v>
      </c>
      <c r="I28" s="15">
        <v>159</v>
      </c>
      <c r="J28" s="15">
        <v>459</v>
      </c>
      <c r="K28" s="14">
        <v>2.2048711243499199</v>
      </c>
      <c r="L28" s="15">
        <v>208.17543253705199</v>
      </c>
      <c r="M28" s="15">
        <v>66</v>
      </c>
      <c r="ZA28" s="9"/>
    </row>
    <row r="29" spans="2:677" x14ac:dyDescent="0.3">
      <c r="B29" s="18"/>
      <c r="C29" s="16" t="s">
        <v>272</v>
      </c>
      <c r="D29" s="14">
        <v>26.0565974522011</v>
      </c>
      <c r="E29" s="14">
        <v>2.4818770354014998</v>
      </c>
      <c r="F29" s="14">
        <v>21.435614290377799</v>
      </c>
      <c r="G29" s="14">
        <v>31.2771658093573</v>
      </c>
      <c r="H29" s="14">
        <v>9.5249467623480601</v>
      </c>
      <c r="I29" s="15">
        <v>135</v>
      </c>
      <c r="J29" s="15">
        <v>697</v>
      </c>
      <c r="K29" s="14">
        <v>2.2251158441210501</v>
      </c>
      <c r="L29" s="15">
        <v>313.24211808636198</v>
      </c>
      <c r="M29" s="15">
        <v>92</v>
      </c>
      <c r="ZA29" s="9"/>
    </row>
    <row r="30" spans="2:677" x14ac:dyDescent="0.3">
      <c r="B30" s="18"/>
      <c r="C30" s="16" t="s">
        <v>273</v>
      </c>
      <c r="D30" s="14">
        <v>34.634560338108002</v>
      </c>
      <c r="E30" s="14">
        <v>3.7923401879841099</v>
      </c>
      <c r="F30" s="14">
        <v>27.513903156122499</v>
      </c>
      <c r="G30" s="14">
        <v>42.5171298628103</v>
      </c>
      <c r="H30" s="14">
        <v>10.9495837422583</v>
      </c>
      <c r="I30" s="15">
        <v>133</v>
      </c>
      <c r="J30" s="15">
        <v>578</v>
      </c>
      <c r="K30" s="14">
        <v>3.6654940953970399</v>
      </c>
      <c r="L30" s="15">
        <v>157.68679063644601</v>
      </c>
      <c r="M30" s="15">
        <v>77</v>
      </c>
      <c r="ZA30" s="9"/>
    </row>
    <row r="31" spans="2:677" x14ac:dyDescent="0.3">
      <c r="B31" s="18"/>
      <c r="C31" s="16" t="s">
        <v>274</v>
      </c>
      <c r="D31" s="14">
        <v>2.38399593601395</v>
      </c>
      <c r="E31" s="14">
        <v>0.44703612749621302</v>
      </c>
      <c r="F31" s="14">
        <v>1.6458902898596399</v>
      </c>
      <c r="G31" s="14">
        <v>3.4415255193687599</v>
      </c>
      <c r="H31" s="14">
        <v>18.751547380724901</v>
      </c>
      <c r="I31" s="15">
        <v>35</v>
      </c>
      <c r="J31" s="15">
        <v>2014</v>
      </c>
      <c r="K31" s="14">
        <v>1.72863174068916</v>
      </c>
      <c r="L31" s="15">
        <v>1165.0833156616</v>
      </c>
      <c r="M31" s="15">
        <v>299</v>
      </c>
      <c r="ZA31" s="9"/>
    </row>
    <row r="32" spans="2:677" x14ac:dyDescent="0.3">
      <c r="B32" s="18"/>
      <c r="C32" s="16" t="s">
        <v>275</v>
      </c>
      <c r="D32" s="14">
        <v>6.7006698995454501</v>
      </c>
      <c r="E32" s="14">
        <v>1.39864820540442</v>
      </c>
      <c r="F32" s="14">
        <v>4.4134497028771804</v>
      </c>
      <c r="G32" s="14">
        <v>10.048607720186</v>
      </c>
      <c r="H32" s="14">
        <v>20.873259336343299</v>
      </c>
      <c r="I32" s="15">
        <v>58</v>
      </c>
      <c r="J32" s="15">
        <v>1185</v>
      </c>
      <c r="K32" s="14">
        <v>3.70486116776625</v>
      </c>
      <c r="L32" s="15">
        <v>319.85004196917498</v>
      </c>
      <c r="M32" s="15">
        <v>163</v>
      </c>
      <c r="ZA32" s="9"/>
    </row>
    <row r="33" spans="2:677" x14ac:dyDescent="0.3">
      <c r="B33" s="18"/>
      <c r="C33" s="16" t="s">
        <v>276</v>
      </c>
      <c r="D33" s="14">
        <v>30.167264541505201</v>
      </c>
      <c r="E33" s="14">
        <v>3.1276762257703399</v>
      </c>
      <c r="F33" s="14">
        <v>24.345553764320002</v>
      </c>
      <c r="G33" s="14">
        <v>36.705680974928597</v>
      </c>
      <c r="H33" s="14">
        <v>10.367782009095199</v>
      </c>
      <c r="I33" s="15">
        <v>177</v>
      </c>
      <c r="J33" s="15">
        <v>731</v>
      </c>
      <c r="K33" s="14">
        <v>3.3897795234845001</v>
      </c>
      <c r="L33" s="15">
        <v>215.648243472948</v>
      </c>
      <c r="M33" s="15">
        <v>102</v>
      </c>
      <c r="ZA33" s="9"/>
    </row>
    <row r="34" spans="2:677" x14ac:dyDescent="0.3">
      <c r="B34" s="18"/>
      <c r="C34" s="16" t="s">
        <v>277</v>
      </c>
      <c r="D34" s="14">
        <v>23.374737794125402</v>
      </c>
      <c r="E34" s="14">
        <v>2.96417148028377</v>
      </c>
      <c r="F34" s="14">
        <v>18.017269899265099</v>
      </c>
      <c r="G34" s="14">
        <v>29.747223365425501</v>
      </c>
      <c r="H34" s="14">
        <v>12.6810897576303</v>
      </c>
      <c r="I34" s="15">
        <v>149</v>
      </c>
      <c r="J34" s="15">
        <v>815</v>
      </c>
      <c r="K34" s="14">
        <v>3.9931197293079799</v>
      </c>
      <c r="L34" s="15">
        <v>204.101067648488</v>
      </c>
      <c r="M34" s="15">
        <v>112</v>
      </c>
      <c r="ZA34" s="9"/>
    </row>
    <row r="35" spans="2:677" x14ac:dyDescent="0.3">
      <c r="B35" s="18"/>
      <c r="C35" s="16" t="s">
        <v>278</v>
      </c>
      <c r="D35" s="14">
        <v>44.579485393493997</v>
      </c>
      <c r="E35" s="14">
        <v>3.4679081194608901</v>
      </c>
      <c r="F35" s="14">
        <v>37.800930179725</v>
      </c>
      <c r="G35" s="14">
        <v>51.565844141914702</v>
      </c>
      <c r="H35" s="14">
        <v>7.7791569123115201</v>
      </c>
      <c r="I35" s="15">
        <v>191</v>
      </c>
      <c r="J35" s="15">
        <v>496</v>
      </c>
      <c r="K35" s="14">
        <v>2.4095434329873999</v>
      </c>
      <c r="L35" s="15">
        <v>205.84812591863101</v>
      </c>
      <c r="M35" s="15">
        <v>65</v>
      </c>
      <c r="ZA35" s="9"/>
    </row>
    <row r="36" spans="2:677" x14ac:dyDescent="0.3">
      <c r="B36" s="18"/>
      <c r="C36" s="16" t="s">
        <v>279</v>
      </c>
      <c r="D36" s="14">
        <v>22.855362706024</v>
      </c>
      <c r="E36" s="14">
        <v>2.2881617236500902</v>
      </c>
      <c r="F36" s="14">
        <v>18.652072689004999</v>
      </c>
      <c r="G36" s="14">
        <v>27.6835252290232</v>
      </c>
      <c r="H36" s="14">
        <v>10.011487251729299</v>
      </c>
      <c r="I36" s="15">
        <v>192</v>
      </c>
      <c r="J36" s="15">
        <v>1109</v>
      </c>
      <c r="K36" s="14">
        <v>3.2901775454300601</v>
      </c>
      <c r="L36" s="15">
        <v>337.06387715774298</v>
      </c>
      <c r="M36" s="15">
        <v>161</v>
      </c>
      <c r="ZA36" s="9"/>
    </row>
    <row r="37" spans="2:677" x14ac:dyDescent="0.3">
      <c r="B37" s="18"/>
      <c r="C37" s="16" t="s">
        <v>280</v>
      </c>
      <c r="D37" s="14">
        <v>48.9763330238724</v>
      </c>
      <c r="E37" s="14">
        <v>4.1672778185763697</v>
      </c>
      <c r="F37" s="14">
        <v>40.786041630720902</v>
      </c>
      <c r="G37" s="14">
        <v>57.221953497249501</v>
      </c>
      <c r="H37" s="14">
        <v>8.5087583354701604</v>
      </c>
      <c r="I37" s="15">
        <v>248</v>
      </c>
      <c r="J37" s="15">
        <v>608</v>
      </c>
      <c r="K37" s="14">
        <v>4.2182825578298297</v>
      </c>
      <c r="L37" s="15">
        <v>144.13448877943301</v>
      </c>
      <c r="M37" s="15">
        <v>80</v>
      </c>
      <c r="ZA37" s="9"/>
    </row>
    <row r="38" spans="2:677" x14ac:dyDescent="0.3">
      <c r="B38" s="18" t="s">
        <v>296</v>
      </c>
      <c r="C38" s="16" t="s">
        <v>281</v>
      </c>
      <c r="D38" s="14">
        <v>34.482150429136503</v>
      </c>
      <c r="E38" s="14">
        <v>1.48869892891706</v>
      </c>
      <c r="F38" s="14">
        <v>31.622967581603302</v>
      </c>
      <c r="G38" s="14">
        <v>37.458227671008601</v>
      </c>
      <c r="H38" s="14">
        <v>4.3173030405294996</v>
      </c>
      <c r="I38" s="15">
        <v>2536</v>
      </c>
      <c r="J38" s="15">
        <v>9786</v>
      </c>
      <c r="K38" s="14">
        <v>9.5988809443700998</v>
      </c>
      <c r="L38" s="15">
        <v>1019.49384065855</v>
      </c>
      <c r="M38" s="15">
        <v>1298</v>
      </c>
      <c r="ZA38" s="9"/>
    </row>
    <row r="39" spans="2:677" x14ac:dyDescent="0.3">
      <c r="B39" s="18"/>
      <c r="C39" s="16" t="s">
        <v>282</v>
      </c>
      <c r="D39" s="14">
        <v>15.6752794095409</v>
      </c>
      <c r="E39" s="14">
        <v>1.5149388438973701</v>
      </c>
      <c r="F39" s="14">
        <v>12.926936796975101</v>
      </c>
      <c r="G39" s="14">
        <v>18.881231123156699</v>
      </c>
      <c r="H39" s="14">
        <v>9.6645093482371607</v>
      </c>
      <c r="I39" s="15">
        <v>930</v>
      </c>
      <c r="J39" s="15">
        <v>9401</v>
      </c>
      <c r="K39" s="14">
        <v>16.321040984677399</v>
      </c>
      <c r="L39" s="15">
        <v>576.004925716804</v>
      </c>
      <c r="M39" s="15">
        <v>1287</v>
      </c>
      <c r="ZA39" s="9"/>
    </row>
    <row r="40" spans="2:677" x14ac:dyDescent="0.3">
      <c r="B40" s="18" t="s">
        <v>298</v>
      </c>
      <c r="C40" s="16" t="s">
        <v>283</v>
      </c>
      <c r="D40" s="14">
        <v>39.592886438853597</v>
      </c>
      <c r="E40" s="14">
        <v>1.5911012547177501</v>
      </c>
      <c r="F40" s="14">
        <v>36.518112064943601</v>
      </c>
      <c r="G40" s="14">
        <v>42.7522005914388</v>
      </c>
      <c r="H40" s="14">
        <v>4.0186543539203896</v>
      </c>
      <c r="I40" s="15">
        <v>1189</v>
      </c>
      <c r="J40" s="15">
        <v>3519</v>
      </c>
      <c r="K40" s="14">
        <v>3.7237989316865701</v>
      </c>
      <c r="L40" s="15">
        <v>945.00268799588196</v>
      </c>
      <c r="M40" s="15">
        <v>1580</v>
      </c>
      <c r="ZA40" s="9"/>
    </row>
    <row r="41" spans="2:677" x14ac:dyDescent="0.3">
      <c r="B41" s="18"/>
      <c r="C41" s="16" t="s">
        <v>284</v>
      </c>
      <c r="D41" s="14">
        <v>30.199248726466099</v>
      </c>
      <c r="E41" s="14">
        <v>1.4963377084364</v>
      </c>
      <c r="F41" s="14">
        <v>27.347618397801501</v>
      </c>
      <c r="G41" s="14">
        <v>33.212298150334298</v>
      </c>
      <c r="H41" s="14">
        <v>4.9548838846611396</v>
      </c>
      <c r="I41" s="15">
        <v>781</v>
      </c>
      <c r="J41" s="15">
        <v>3217</v>
      </c>
      <c r="K41" s="14">
        <v>3.4160093056434402</v>
      </c>
      <c r="L41" s="15">
        <v>941.74216524683698</v>
      </c>
      <c r="M41" s="15">
        <v>1706</v>
      </c>
      <c r="ZA41" s="9"/>
    </row>
    <row r="42" spans="2:677" x14ac:dyDescent="0.3">
      <c r="B42" s="18"/>
      <c r="C42" s="16" t="s">
        <v>285</v>
      </c>
      <c r="D42" s="14">
        <v>24.435859307818301</v>
      </c>
      <c r="E42" s="14">
        <v>1.6723791727248001</v>
      </c>
      <c r="F42" s="14">
        <v>21.306263431821399</v>
      </c>
      <c r="G42" s="14">
        <v>27.8623896970944</v>
      </c>
      <c r="H42" s="14">
        <v>6.8439548274437803</v>
      </c>
      <c r="I42" s="15">
        <v>652</v>
      </c>
      <c r="J42" s="15">
        <v>3526</v>
      </c>
      <c r="K42" s="14">
        <v>5.3393115155069104</v>
      </c>
      <c r="L42" s="15">
        <v>660.38476866530004</v>
      </c>
      <c r="M42" s="15">
        <v>1861</v>
      </c>
      <c r="ZA42" s="9"/>
    </row>
    <row r="43" spans="2:677" x14ac:dyDescent="0.3">
      <c r="B43" s="18"/>
      <c r="C43" s="16" t="s">
        <v>286</v>
      </c>
      <c r="D43" s="14">
        <v>20.043528440660001</v>
      </c>
      <c r="E43" s="14">
        <v>1.7229917239210399</v>
      </c>
      <c r="F43" s="14">
        <v>16.876175086260599</v>
      </c>
      <c r="G43" s="14">
        <v>23.636303229793501</v>
      </c>
      <c r="H43" s="14">
        <v>8.5962495526776195</v>
      </c>
      <c r="I43" s="15">
        <v>513</v>
      </c>
      <c r="J43" s="15">
        <v>3821</v>
      </c>
      <c r="K43" s="14">
        <v>7.0762301299926298</v>
      </c>
      <c r="L43" s="15">
        <v>539.97678563401701</v>
      </c>
      <c r="M43" s="15">
        <v>1911</v>
      </c>
      <c r="ZA43" s="9"/>
    </row>
    <row r="44" spans="2:677" x14ac:dyDescent="0.3">
      <c r="B44" s="18"/>
      <c r="C44" s="16" t="s">
        <v>287</v>
      </c>
      <c r="D44" s="14">
        <v>9.9645325684360895</v>
      </c>
      <c r="E44" s="14">
        <v>1.0435890063911899</v>
      </c>
      <c r="F44" s="14">
        <v>8.0965565118674707</v>
      </c>
      <c r="G44" s="14">
        <v>12.2062348598037</v>
      </c>
      <c r="H44" s="14">
        <v>10.473035229940299</v>
      </c>
      <c r="I44" s="15">
        <v>314</v>
      </c>
      <c r="J44" s="15">
        <v>4998</v>
      </c>
      <c r="K44" s="14">
        <v>6.06593546657645</v>
      </c>
      <c r="L44" s="15">
        <v>823.94546192243297</v>
      </c>
      <c r="M44" s="15">
        <v>1936</v>
      </c>
      <c r="ZA44" s="9"/>
    </row>
    <row r="45" spans="2:677" x14ac:dyDescent="0.3">
      <c r="B45" s="18" t="s">
        <v>297</v>
      </c>
      <c r="C45" s="16" t="s">
        <v>288</v>
      </c>
      <c r="D45" s="14">
        <v>18.722672633594598</v>
      </c>
      <c r="E45" s="14">
        <v>1.10446121818885</v>
      </c>
      <c r="F45" s="14">
        <v>16.652610810551899</v>
      </c>
      <c r="G45" s="14">
        <v>20.985270994165901</v>
      </c>
      <c r="H45" s="14">
        <v>5.8990574679337202</v>
      </c>
      <c r="I45" s="15">
        <v>1645</v>
      </c>
      <c r="J45" s="15">
        <v>13103</v>
      </c>
      <c r="K45" s="14">
        <v>10.502707766659499</v>
      </c>
      <c r="L45" s="15">
        <v>1247.5830320248499</v>
      </c>
      <c r="M45" s="15">
        <v>2632</v>
      </c>
      <c r="ZA45" s="9"/>
    </row>
    <row r="46" spans="2:677" x14ac:dyDescent="0.3">
      <c r="B46" s="18"/>
      <c r="C46" s="16" t="s">
        <v>289</v>
      </c>
      <c r="D46" s="14">
        <v>35.467080277823101</v>
      </c>
      <c r="E46" s="14">
        <v>1.35441573723784</v>
      </c>
      <c r="F46" s="14">
        <v>32.857872699824</v>
      </c>
      <c r="G46" s="14">
        <v>38.165706373133702</v>
      </c>
      <c r="H46" s="14">
        <v>3.8187968297033299</v>
      </c>
      <c r="I46" s="15">
        <v>1804</v>
      </c>
      <c r="J46" s="15">
        <v>5978</v>
      </c>
      <c r="K46" s="14">
        <v>4.7904960426247003</v>
      </c>
      <c r="L46" s="15">
        <v>1247.88747278135</v>
      </c>
      <c r="M46" s="15">
        <v>2095</v>
      </c>
      <c r="ZA46" s="9"/>
    </row>
    <row r="47" spans="2:677" x14ac:dyDescent="0.3">
      <c r="B47" s="18" t="s">
        <v>291</v>
      </c>
      <c r="C47" s="16" t="s">
        <v>290</v>
      </c>
      <c r="D47" s="14">
        <v>10.8739060283252</v>
      </c>
      <c r="E47" s="14">
        <v>1.01156811274442</v>
      </c>
      <c r="F47" s="14">
        <v>9.0432795915133308</v>
      </c>
      <c r="G47" s="14">
        <v>13.0220512362443</v>
      </c>
      <c r="H47" s="14">
        <v>9.3027115565410696</v>
      </c>
      <c r="I47" s="15">
        <v>787</v>
      </c>
      <c r="J47" s="15">
        <v>12850</v>
      </c>
      <c r="K47" s="14">
        <v>13.5665413095169</v>
      </c>
      <c r="L47" s="15">
        <v>947.18319922747901</v>
      </c>
      <c r="M47" s="15">
        <v>2462</v>
      </c>
      <c r="ZA47" s="9"/>
    </row>
    <row r="48" spans="2:677" x14ac:dyDescent="0.3">
      <c r="B48" s="18"/>
      <c r="C48" s="16" t="s">
        <v>291</v>
      </c>
      <c r="D48" s="14">
        <v>46.205566078778801</v>
      </c>
      <c r="E48" s="14">
        <v>1.6105895381484501</v>
      </c>
      <c r="F48" s="14">
        <v>43.0663210824803</v>
      </c>
      <c r="G48" s="14">
        <v>49.375190416607502</v>
      </c>
      <c r="H48" s="14">
        <v>3.4857045910928899</v>
      </c>
      <c r="I48" s="15">
        <v>2679</v>
      </c>
      <c r="J48" s="15">
        <v>6337</v>
      </c>
      <c r="K48" s="14">
        <v>6.6123111096937999</v>
      </c>
      <c r="L48" s="15">
        <v>958.36386021066301</v>
      </c>
      <c r="M48" s="15">
        <v>2004</v>
      </c>
      <c r="ZA48" s="9"/>
    </row>
    <row r="50" spans="2:9" x14ac:dyDescent="0.3">
      <c r="B50" s="7"/>
      <c r="C50" s="7"/>
      <c r="D50" s="7"/>
    </row>
    <row r="51" spans="2:9" x14ac:dyDescent="0.3">
      <c r="B51" s="7" t="s">
        <v>301</v>
      </c>
      <c r="C51" s="7"/>
      <c r="D51" s="7"/>
    </row>
    <row r="52" spans="2:9" x14ac:dyDescent="0.3">
      <c r="B52" s="7" t="s">
        <v>302</v>
      </c>
      <c r="C52" s="7"/>
      <c r="D52" s="7"/>
    </row>
    <row r="53" spans="2:9" x14ac:dyDescent="0.3">
      <c r="B53" s="7" t="s">
        <v>303</v>
      </c>
      <c r="C53" s="7"/>
      <c r="D53" s="7"/>
    </row>
    <row r="54" spans="2:9" x14ac:dyDescent="0.3">
      <c r="B54" s="7" t="s">
        <v>304</v>
      </c>
      <c r="C54" s="7"/>
      <c r="D54" s="7"/>
    </row>
    <row r="55" spans="2:9" x14ac:dyDescent="0.3">
      <c r="B55" s="7" t="s">
        <v>305</v>
      </c>
      <c r="C55" s="7"/>
      <c r="D55" s="7"/>
    </row>
    <row r="56" spans="2:9" x14ac:dyDescent="0.3">
      <c r="B56" s="7" t="s">
        <v>306</v>
      </c>
      <c r="C56" s="7"/>
      <c r="D56" s="7"/>
    </row>
    <row r="57" spans="2:9" x14ac:dyDescent="0.3">
      <c r="B57" s="7" t="s">
        <v>307</v>
      </c>
      <c r="C57" s="7"/>
      <c r="D57" s="7"/>
    </row>
    <row r="58" spans="2:9" x14ac:dyDescent="0.3">
      <c r="B58" s="7" t="s">
        <v>9</v>
      </c>
      <c r="C58" s="8" t="str">
        <f>HYPERLINK("https://www.cdc.gov/nchs/data/series/sr_02/sr02_175.pdf", "Link to Vital and Health Statistics")</f>
        <v>Link to Vital and Health Statistics</v>
      </c>
      <c r="D58" s="7"/>
    </row>
    <row r="59" spans="2:9" x14ac:dyDescent="0.3">
      <c r="B59" s="7" t="s">
        <v>308</v>
      </c>
      <c r="C59" s="7"/>
      <c r="D59" s="7"/>
    </row>
    <row r="60" spans="2:9" x14ac:dyDescent="0.3">
      <c r="B60" s="7" t="s">
        <v>309</v>
      </c>
      <c r="C60" s="7"/>
      <c r="D60" s="7"/>
    </row>
    <row r="61" spans="2:9" x14ac:dyDescent="0.3">
      <c r="B61" s="7"/>
      <c r="C61" s="7"/>
      <c r="D61" s="7"/>
    </row>
    <row r="62" spans="2:9" ht="90" customHeight="1" x14ac:dyDescent="0.3">
      <c r="B62" s="19" t="s">
        <v>310</v>
      </c>
      <c r="C62" s="20"/>
      <c r="D62" s="20"/>
      <c r="E62" s="21"/>
      <c r="F62" s="21"/>
      <c r="G62" s="21"/>
      <c r="H62" s="21"/>
      <c r="I62" s="21"/>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sheetData>
  <mergeCells count="10">
    <mergeCell ref="B8:C8"/>
    <mergeCell ref="B9:C9"/>
    <mergeCell ref="B10:B11"/>
    <mergeCell ref="B12:B14"/>
    <mergeCell ref="B15:B37"/>
    <mergeCell ref="B38:B39"/>
    <mergeCell ref="B45:B46"/>
    <mergeCell ref="B47:B48"/>
    <mergeCell ref="B40:B44"/>
    <mergeCell ref="B62:I62"/>
  </mergeCells>
  <conditionalFormatting sqref="D9:D48">
    <cfRule type="expression" dxfId="423" priority="1">
      <formula>ZA9 = 3</formula>
    </cfRule>
    <cfRule type="expression" dxfId="422" priority="41">
      <formula>I9 = J9</formula>
    </cfRule>
    <cfRule type="expression" dxfId="421" priority="81">
      <formula>ZA9 = 2</formula>
    </cfRule>
    <cfRule type="expression" dxfId="420" priority="121">
      <formula>ZA9 = 1</formula>
    </cfRule>
  </conditionalFormatting>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A70"/>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15</v>
      </c>
      <c r="M2" s="12" t="str">
        <f>HYPERLINK("#'INDICE'!A1", "Índice")</f>
        <v>Índice</v>
      </c>
    </row>
    <row r="3" spans="2:677" x14ac:dyDescent="0.3">
      <c r="B3" s="10" t="s">
        <v>7</v>
      </c>
      <c r="C3" s="11" t="s">
        <v>14</v>
      </c>
    </row>
    <row r="4" spans="2:677" x14ac:dyDescent="0.3">
      <c r="B4" s="10" t="s">
        <v>8</v>
      </c>
      <c r="C4" s="11" t="s">
        <v>299</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17.7542329387961</v>
      </c>
      <c r="E9" s="14">
        <v>0.53025324431895304</v>
      </c>
      <c r="F9" s="14">
        <v>16.738243827081099</v>
      </c>
      <c r="G9" s="14">
        <v>18.817953410672501</v>
      </c>
      <c r="H9" s="14">
        <v>2.9866299836601602</v>
      </c>
      <c r="I9" s="15">
        <v>3333</v>
      </c>
      <c r="J9" s="15">
        <v>19172</v>
      </c>
      <c r="K9" s="14">
        <v>3.6914413019164001</v>
      </c>
      <c r="L9" s="15">
        <v>5193.6353396834202</v>
      </c>
      <c r="M9" s="15">
        <v>2684</v>
      </c>
      <c r="ZA9" s="9"/>
    </row>
    <row r="10" spans="2:677" x14ac:dyDescent="0.3">
      <c r="B10" s="18" t="s">
        <v>293</v>
      </c>
      <c r="C10" s="16" t="s">
        <v>253</v>
      </c>
      <c r="D10" s="14">
        <v>21.377562219352701</v>
      </c>
      <c r="E10" s="14">
        <v>0.74431696506866196</v>
      </c>
      <c r="F10" s="14">
        <v>19.9539697103706</v>
      </c>
      <c r="G10" s="14">
        <v>22.873696507201402</v>
      </c>
      <c r="H10" s="14">
        <v>3.4817672727662301</v>
      </c>
      <c r="I10" s="15">
        <v>2311</v>
      </c>
      <c r="J10" s="15">
        <v>11766</v>
      </c>
      <c r="K10" s="14">
        <v>3.8779578378818198</v>
      </c>
      <c r="L10" s="15">
        <v>3034.07115081651</v>
      </c>
      <c r="M10" s="15">
        <v>1691</v>
      </c>
      <c r="ZA10" s="9"/>
    </row>
    <row r="11" spans="2:677" x14ac:dyDescent="0.3">
      <c r="B11" s="18"/>
      <c r="C11" s="16" t="s">
        <v>254</v>
      </c>
      <c r="D11" s="14">
        <v>11.1599170514957</v>
      </c>
      <c r="E11" s="14">
        <v>0.60040106061045995</v>
      </c>
      <c r="F11" s="14">
        <v>10.0349636039175</v>
      </c>
      <c r="G11" s="14">
        <v>12.393608495399601</v>
      </c>
      <c r="H11" s="14">
        <v>5.3799778066450097</v>
      </c>
      <c r="I11" s="15">
        <v>1022</v>
      </c>
      <c r="J11" s="15">
        <v>7406</v>
      </c>
      <c r="K11" s="14">
        <v>2.69239045587369</v>
      </c>
      <c r="L11" s="15">
        <v>2750.71544093582</v>
      </c>
      <c r="M11" s="15">
        <v>993</v>
      </c>
      <c r="ZA11" s="9"/>
    </row>
    <row r="12" spans="2:677" x14ac:dyDescent="0.3">
      <c r="B12" s="18" t="s">
        <v>294</v>
      </c>
      <c r="C12" s="16" t="s">
        <v>255</v>
      </c>
      <c r="D12" s="14">
        <v>18.665658408404699</v>
      </c>
      <c r="E12" s="14">
        <v>0.54822990240432101</v>
      </c>
      <c r="F12" s="14">
        <v>17.613984753802001</v>
      </c>
      <c r="G12" s="14">
        <v>19.7650597694692</v>
      </c>
      <c r="H12" s="14">
        <v>2.93710455001934</v>
      </c>
      <c r="I12" s="15">
        <v>1949</v>
      </c>
      <c r="J12" s="15">
        <v>9742</v>
      </c>
      <c r="K12" s="14">
        <v>1.9284647897973399</v>
      </c>
      <c r="L12" s="15">
        <v>5051.6867362788598</v>
      </c>
      <c r="M12" s="15">
        <v>1375</v>
      </c>
      <c r="ZA12" s="9"/>
    </row>
    <row r="13" spans="2:677" x14ac:dyDescent="0.3">
      <c r="B13" s="18"/>
      <c r="C13" s="16" t="s">
        <v>256</v>
      </c>
      <c r="D13" s="14">
        <v>17.874806744519301</v>
      </c>
      <c r="E13" s="14">
        <v>0.90866281786250602</v>
      </c>
      <c r="F13" s="14">
        <v>16.160182084326902</v>
      </c>
      <c r="G13" s="14">
        <v>19.728547039193899</v>
      </c>
      <c r="H13" s="14">
        <v>5.0834833117349101</v>
      </c>
      <c r="I13" s="15">
        <v>830</v>
      </c>
      <c r="J13" s="15">
        <v>5655</v>
      </c>
      <c r="K13" s="14">
        <v>3.1801203730715</v>
      </c>
      <c r="L13" s="15">
        <v>1778.2345749818701</v>
      </c>
      <c r="M13" s="15">
        <v>795</v>
      </c>
      <c r="ZA13" s="9"/>
    </row>
    <row r="14" spans="2:677" x14ac:dyDescent="0.3">
      <c r="B14" s="18"/>
      <c r="C14" s="16" t="s">
        <v>257</v>
      </c>
      <c r="D14" s="14">
        <v>11.7243774193999</v>
      </c>
      <c r="E14" s="14">
        <v>0.64723349761289195</v>
      </c>
      <c r="F14" s="14">
        <v>10.511394289536801</v>
      </c>
      <c r="G14" s="14">
        <v>13.0569120236022</v>
      </c>
      <c r="H14" s="14">
        <v>5.5204082439544999</v>
      </c>
      <c r="I14" s="15">
        <v>554</v>
      </c>
      <c r="J14" s="15">
        <v>3775</v>
      </c>
      <c r="K14" s="14">
        <v>1.5275424518638501</v>
      </c>
      <c r="L14" s="15">
        <v>2471.2897473938501</v>
      </c>
      <c r="M14" s="15">
        <v>514</v>
      </c>
      <c r="ZA14" s="9"/>
    </row>
    <row r="15" spans="2:677" x14ac:dyDescent="0.3">
      <c r="B15" s="18" t="s">
        <v>295</v>
      </c>
      <c r="C15" s="16" t="s">
        <v>258</v>
      </c>
      <c r="D15" s="14">
        <v>13.689556689159501</v>
      </c>
      <c r="E15" s="14">
        <v>1.38540436349772</v>
      </c>
      <c r="F15" s="14">
        <v>11.1728301186031</v>
      </c>
      <c r="G15" s="14">
        <v>16.666817255524801</v>
      </c>
      <c r="H15" s="14">
        <v>10.120155056553401</v>
      </c>
      <c r="I15" s="15">
        <v>122</v>
      </c>
      <c r="J15" s="15">
        <v>937</v>
      </c>
      <c r="K15" s="14">
        <v>1.52046429292151</v>
      </c>
      <c r="L15" s="15">
        <v>616.25912845318601</v>
      </c>
      <c r="M15" s="15">
        <v>135</v>
      </c>
      <c r="ZA15" s="9"/>
    </row>
    <row r="16" spans="2:677" x14ac:dyDescent="0.3">
      <c r="B16" s="18"/>
      <c r="C16" s="16" t="s">
        <v>259</v>
      </c>
      <c r="D16" s="14">
        <v>20.040633024006699</v>
      </c>
      <c r="E16" s="14">
        <v>1.7445750798524899</v>
      </c>
      <c r="F16" s="14">
        <v>16.802352224329098</v>
      </c>
      <c r="G16" s="14">
        <v>23.725047293576701</v>
      </c>
      <c r="H16" s="14">
        <v>8.7051894905847398</v>
      </c>
      <c r="I16" s="15">
        <v>154</v>
      </c>
      <c r="J16" s="15">
        <v>743</v>
      </c>
      <c r="K16" s="14">
        <v>1.4092967542110899</v>
      </c>
      <c r="L16" s="15">
        <v>527.21330534527704</v>
      </c>
      <c r="M16" s="15">
        <v>102</v>
      </c>
      <c r="ZA16" s="9"/>
    </row>
    <row r="17" spans="2:677" x14ac:dyDescent="0.3">
      <c r="B17" s="18"/>
      <c r="C17" s="16" t="s">
        <v>260</v>
      </c>
      <c r="D17" s="14">
        <v>22.880284646555999</v>
      </c>
      <c r="E17" s="14">
        <v>2.35909384479698</v>
      </c>
      <c r="F17" s="14">
        <v>18.538683547719401</v>
      </c>
      <c r="G17" s="14">
        <v>27.890533689804201</v>
      </c>
      <c r="H17" s="14">
        <v>10.310596573596699</v>
      </c>
      <c r="I17" s="15">
        <v>171</v>
      </c>
      <c r="J17" s="15">
        <v>744</v>
      </c>
      <c r="K17" s="14">
        <v>2.34343227896743</v>
      </c>
      <c r="L17" s="15">
        <v>317.48303830986902</v>
      </c>
      <c r="M17" s="15">
        <v>102</v>
      </c>
      <c r="ZA17" s="9"/>
    </row>
    <row r="18" spans="2:677" x14ac:dyDescent="0.3">
      <c r="B18" s="18"/>
      <c r="C18" s="16" t="s">
        <v>261</v>
      </c>
      <c r="D18" s="14">
        <v>28.365458329619699</v>
      </c>
      <c r="E18" s="14">
        <v>2.5532024028005802</v>
      </c>
      <c r="F18" s="14">
        <v>23.567106608869501</v>
      </c>
      <c r="G18" s="14">
        <v>33.709893892883997</v>
      </c>
      <c r="H18" s="14">
        <v>9.0010969437940798</v>
      </c>
      <c r="I18" s="15">
        <v>172</v>
      </c>
      <c r="J18" s="15">
        <v>591</v>
      </c>
      <c r="K18" s="14">
        <v>1.8928238901559999</v>
      </c>
      <c r="L18" s="15">
        <v>312.23190021724201</v>
      </c>
      <c r="M18" s="15">
        <v>78</v>
      </c>
      <c r="ZA18" s="9"/>
    </row>
    <row r="19" spans="2:677" x14ac:dyDescent="0.3">
      <c r="B19" s="18"/>
      <c r="C19" s="16" t="s">
        <v>262</v>
      </c>
      <c r="D19" s="14">
        <v>8.5837467478811895</v>
      </c>
      <c r="E19" s="14">
        <v>1.7917783539869001</v>
      </c>
      <c r="F19" s="14">
        <v>5.6175984586298897</v>
      </c>
      <c r="G19" s="14">
        <v>12.901959439602001</v>
      </c>
      <c r="H19" s="14">
        <v>20.874082223234002</v>
      </c>
      <c r="I19" s="15">
        <v>52</v>
      </c>
      <c r="J19" s="15">
        <v>493</v>
      </c>
      <c r="K19" s="14">
        <v>2.0129517300628201</v>
      </c>
      <c r="L19" s="15">
        <v>244.91397018477701</v>
      </c>
      <c r="M19" s="15">
        <v>66</v>
      </c>
      <c r="ZA19" s="9"/>
    </row>
    <row r="20" spans="2:677" x14ac:dyDescent="0.3">
      <c r="B20" s="18"/>
      <c r="C20" s="16" t="s">
        <v>263</v>
      </c>
      <c r="D20" s="14">
        <v>14.188965960561999</v>
      </c>
      <c r="E20" s="14">
        <v>1.5681930012547201</v>
      </c>
      <c r="F20" s="14">
        <v>11.3532919926456</v>
      </c>
      <c r="G20" s="14">
        <v>17.592340006333298</v>
      </c>
      <c r="H20" s="14">
        <v>11.0522007425593</v>
      </c>
      <c r="I20" s="15">
        <v>106</v>
      </c>
      <c r="J20" s="15">
        <v>727</v>
      </c>
      <c r="K20" s="14">
        <v>1.4663639027953099</v>
      </c>
      <c r="L20" s="15">
        <v>495.784162863071</v>
      </c>
      <c r="M20" s="15">
        <v>102</v>
      </c>
      <c r="ZA20" s="9"/>
    </row>
    <row r="21" spans="2:677" x14ac:dyDescent="0.3">
      <c r="B21" s="18"/>
      <c r="C21" s="16" t="s">
        <v>264</v>
      </c>
      <c r="D21" s="14">
        <v>9.8884651668442594</v>
      </c>
      <c r="E21" s="14">
        <v>1.1269464976925101</v>
      </c>
      <c r="F21" s="14">
        <v>7.87676582566408</v>
      </c>
      <c r="G21" s="14">
        <v>12.3450957836311</v>
      </c>
      <c r="H21" s="14">
        <v>11.3965765028038</v>
      </c>
      <c r="I21" s="15">
        <v>143</v>
      </c>
      <c r="J21" s="15">
        <v>1299</v>
      </c>
      <c r="K21" s="14">
        <v>1.8500012391183001</v>
      </c>
      <c r="L21" s="15">
        <v>702.16169185870297</v>
      </c>
      <c r="M21" s="15">
        <v>183</v>
      </c>
      <c r="ZA21" s="9"/>
    </row>
    <row r="22" spans="2:677" x14ac:dyDescent="0.3">
      <c r="B22" s="18"/>
      <c r="C22" s="16" t="s">
        <v>265</v>
      </c>
      <c r="D22" s="14">
        <v>14.7038427202991</v>
      </c>
      <c r="E22" s="14">
        <v>1.4563772763976399</v>
      </c>
      <c r="F22" s="14">
        <v>12.050319896820399</v>
      </c>
      <c r="G22" s="14">
        <v>17.823267396866498</v>
      </c>
      <c r="H22" s="14">
        <v>9.9047392175044706</v>
      </c>
      <c r="I22" s="15">
        <v>162</v>
      </c>
      <c r="J22" s="15">
        <v>975</v>
      </c>
      <c r="K22" s="14">
        <v>1.64720036726804</v>
      </c>
      <c r="L22" s="15">
        <v>591.91341829111104</v>
      </c>
      <c r="M22" s="15">
        <v>135</v>
      </c>
      <c r="ZA22" s="9"/>
    </row>
    <row r="23" spans="2:677" x14ac:dyDescent="0.3">
      <c r="B23" s="18"/>
      <c r="C23" s="16" t="s">
        <v>266</v>
      </c>
      <c r="D23" s="14">
        <v>27.367017618927399</v>
      </c>
      <c r="E23" s="14">
        <v>1.85756039669006</v>
      </c>
      <c r="F23" s="14">
        <v>23.8525277181894</v>
      </c>
      <c r="G23" s="14">
        <v>31.1872551491793</v>
      </c>
      <c r="H23" s="14">
        <v>6.78758797380004</v>
      </c>
      <c r="I23" s="15">
        <v>306</v>
      </c>
      <c r="J23" s="15">
        <v>991</v>
      </c>
      <c r="K23" s="14">
        <v>1.7185403454324</v>
      </c>
      <c r="L23" s="15">
        <v>576.65215869613803</v>
      </c>
      <c r="M23" s="15">
        <v>145</v>
      </c>
      <c r="ZA23" s="9"/>
    </row>
    <row r="24" spans="2:677" x14ac:dyDescent="0.3">
      <c r="B24" s="18"/>
      <c r="C24" s="16" t="s">
        <v>267</v>
      </c>
      <c r="D24" s="14">
        <v>14.056650863125499</v>
      </c>
      <c r="E24" s="14">
        <v>1.6752979823368701</v>
      </c>
      <c r="F24" s="14">
        <v>11.039887372184999</v>
      </c>
      <c r="G24" s="14">
        <v>17.7334466348149</v>
      </c>
      <c r="H24" s="14">
        <v>11.918187331035201</v>
      </c>
      <c r="I24" s="15">
        <v>89</v>
      </c>
      <c r="J24" s="15">
        <v>566</v>
      </c>
      <c r="K24" s="14">
        <v>1.31261827645365</v>
      </c>
      <c r="L24" s="15">
        <v>431.19923754923099</v>
      </c>
      <c r="M24" s="15">
        <v>78</v>
      </c>
      <c r="ZA24" s="9"/>
    </row>
    <row r="25" spans="2:677" x14ac:dyDescent="0.3">
      <c r="B25" s="18"/>
      <c r="C25" s="16" t="s">
        <v>268</v>
      </c>
      <c r="D25" s="14">
        <v>22.047941491471398</v>
      </c>
      <c r="E25" s="14">
        <v>2.0458296069950399</v>
      </c>
      <c r="F25" s="14">
        <v>18.251587813371302</v>
      </c>
      <c r="G25" s="14">
        <v>26.379133127229501</v>
      </c>
      <c r="H25" s="14">
        <v>9.2790050617034208</v>
      </c>
      <c r="I25" s="15">
        <v>148</v>
      </c>
      <c r="J25" s="15">
        <v>640</v>
      </c>
      <c r="K25" s="14">
        <v>1.5561237852105401</v>
      </c>
      <c r="L25" s="15">
        <v>411.27833536289501</v>
      </c>
      <c r="M25" s="15">
        <v>89</v>
      </c>
      <c r="ZA25" s="9"/>
    </row>
    <row r="26" spans="2:677" x14ac:dyDescent="0.3">
      <c r="B26" s="18"/>
      <c r="C26" s="16" t="s">
        <v>269</v>
      </c>
      <c r="D26" s="14">
        <v>6.7708506068978798</v>
      </c>
      <c r="E26" s="14">
        <v>0.95187309728783898</v>
      </c>
      <c r="F26" s="14">
        <v>5.1099321156845798</v>
      </c>
      <c r="G26" s="14">
        <v>8.92087578212357</v>
      </c>
      <c r="H26" s="14">
        <v>14.058397571467699</v>
      </c>
      <c r="I26" s="15">
        <v>51</v>
      </c>
      <c r="J26" s="15">
        <v>716</v>
      </c>
      <c r="K26" s="14">
        <v>1.02628786451471</v>
      </c>
      <c r="L26" s="15">
        <v>697.66000822641104</v>
      </c>
      <c r="M26" s="15">
        <v>102</v>
      </c>
      <c r="ZA26" s="9"/>
    </row>
    <row r="27" spans="2:677" x14ac:dyDescent="0.3">
      <c r="B27" s="18"/>
      <c r="C27" s="16" t="s">
        <v>270</v>
      </c>
      <c r="D27" s="14">
        <v>8.2638620307532307</v>
      </c>
      <c r="E27" s="14">
        <v>1.1107239549674699</v>
      </c>
      <c r="F27" s="14">
        <v>6.3178750144001601</v>
      </c>
      <c r="G27" s="14">
        <v>10.7405190674016</v>
      </c>
      <c r="H27" s="14">
        <v>13.440736919784101</v>
      </c>
      <c r="I27" s="15">
        <v>88</v>
      </c>
      <c r="J27" s="15">
        <v>1067</v>
      </c>
      <c r="K27" s="14">
        <v>1.73478624896151</v>
      </c>
      <c r="L27" s="15">
        <v>615.06136599753302</v>
      </c>
      <c r="M27" s="15">
        <v>150</v>
      </c>
      <c r="ZA27" s="9"/>
    </row>
    <row r="28" spans="2:677" x14ac:dyDescent="0.3">
      <c r="B28" s="18"/>
      <c r="C28" s="16" t="s">
        <v>271</v>
      </c>
      <c r="D28" s="14">
        <v>6.6579539799261402</v>
      </c>
      <c r="E28" s="14">
        <v>1.18377191331412</v>
      </c>
      <c r="F28" s="14">
        <v>4.64965689281129</v>
      </c>
      <c r="G28" s="14">
        <v>9.4477332990849305</v>
      </c>
      <c r="H28" s="14">
        <v>17.779815193725</v>
      </c>
      <c r="I28" s="15">
        <v>39</v>
      </c>
      <c r="J28" s="15">
        <v>459</v>
      </c>
      <c r="K28" s="14">
        <v>1.0327220165472499</v>
      </c>
      <c r="L28" s="15">
        <v>444.45648746271399</v>
      </c>
      <c r="M28" s="15">
        <v>66</v>
      </c>
      <c r="ZA28" s="9"/>
    </row>
    <row r="29" spans="2:677" x14ac:dyDescent="0.3">
      <c r="B29" s="18"/>
      <c r="C29" s="16" t="s">
        <v>272</v>
      </c>
      <c r="D29" s="14">
        <v>9.9433555443932793</v>
      </c>
      <c r="E29" s="14">
        <v>1.31305422522569</v>
      </c>
      <c r="F29" s="14">
        <v>7.6226228957233699</v>
      </c>
      <c r="G29" s="14">
        <v>12.872189071975701</v>
      </c>
      <c r="H29" s="14">
        <v>13.205343199922799</v>
      </c>
      <c r="I29" s="15">
        <v>81</v>
      </c>
      <c r="J29" s="15">
        <v>697</v>
      </c>
      <c r="K29" s="14">
        <v>1.3400649090988499</v>
      </c>
      <c r="L29" s="15">
        <v>520.12405911643998</v>
      </c>
      <c r="M29" s="15">
        <v>92</v>
      </c>
      <c r="ZA29" s="9"/>
    </row>
    <row r="30" spans="2:677" x14ac:dyDescent="0.3">
      <c r="B30" s="18"/>
      <c r="C30" s="16" t="s">
        <v>273</v>
      </c>
      <c r="D30" s="14">
        <v>7.6515692023747102</v>
      </c>
      <c r="E30" s="14">
        <v>1.2269351503708299</v>
      </c>
      <c r="F30" s="14">
        <v>5.5387918825475904</v>
      </c>
      <c r="G30" s="14">
        <v>10.4808472666895</v>
      </c>
      <c r="H30" s="14">
        <v>16.0350787912895</v>
      </c>
      <c r="I30" s="15">
        <v>50</v>
      </c>
      <c r="J30" s="15">
        <v>578</v>
      </c>
      <c r="K30" s="14">
        <v>1.22924655515729</v>
      </c>
      <c r="L30" s="15">
        <v>470.206727507192</v>
      </c>
      <c r="M30" s="15">
        <v>77</v>
      </c>
      <c r="ZA30" s="9"/>
    </row>
    <row r="31" spans="2:677" x14ac:dyDescent="0.3">
      <c r="B31" s="18"/>
      <c r="C31" s="16" t="s">
        <v>274</v>
      </c>
      <c r="D31" s="14">
        <v>22.525470514981301</v>
      </c>
      <c r="E31" s="14">
        <v>1.11029683141603</v>
      </c>
      <c r="F31" s="14">
        <v>20.415809883120399</v>
      </c>
      <c r="G31" s="14">
        <v>24.785239212188898</v>
      </c>
      <c r="H31" s="14">
        <v>4.9290727608890101</v>
      </c>
      <c r="I31" s="15">
        <v>506</v>
      </c>
      <c r="J31" s="15">
        <v>2010</v>
      </c>
      <c r="K31" s="14">
        <v>1.4191402535017199</v>
      </c>
      <c r="L31" s="15">
        <v>1416.3504946324699</v>
      </c>
      <c r="M31" s="15">
        <v>299</v>
      </c>
      <c r="ZA31" s="9"/>
    </row>
    <row r="32" spans="2:677" x14ac:dyDescent="0.3">
      <c r="B32" s="18"/>
      <c r="C32" s="16" t="s">
        <v>275</v>
      </c>
      <c r="D32" s="14">
        <v>17.716016025626502</v>
      </c>
      <c r="E32" s="14">
        <v>1.4643614312117501</v>
      </c>
      <c r="F32" s="14">
        <v>15.006820881755599</v>
      </c>
      <c r="G32" s="14">
        <v>20.7946418305891</v>
      </c>
      <c r="H32" s="14">
        <v>8.26574907752134</v>
      </c>
      <c r="I32" s="15">
        <v>210</v>
      </c>
      <c r="J32" s="15">
        <v>1183</v>
      </c>
      <c r="K32" s="14">
        <v>1.73873207072948</v>
      </c>
      <c r="L32" s="15">
        <v>680.38084758146397</v>
      </c>
      <c r="M32" s="15">
        <v>163</v>
      </c>
      <c r="ZA32" s="9"/>
    </row>
    <row r="33" spans="2:677" x14ac:dyDescent="0.3">
      <c r="B33" s="18"/>
      <c r="C33" s="16" t="s">
        <v>276</v>
      </c>
      <c r="D33" s="14">
        <v>26.321620513715398</v>
      </c>
      <c r="E33" s="14">
        <v>2.4541829697853101</v>
      </c>
      <c r="F33" s="14">
        <v>21.749482435255501</v>
      </c>
      <c r="G33" s="14">
        <v>31.468381032115499</v>
      </c>
      <c r="H33" s="14">
        <v>9.3238293155488101</v>
      </c>
      <c r="I33" s="15">
        <v>192</v>
      </c>
      <c r="J33" s="15">
        <v>731</v>
      </c>
      <c r="K33" s="14">
        <v>2.2671697984982</v>
      </c>
      <c r="L33" s="15">
        <v>322.42843058522698</v>
      </c>
      <c r="M33" s="15">
        <v>102</v>
      </c>
      <c r="ZA33" s="9"/>
    </row>
    <row r="34" spans="2:677" x14ac:dyDescent="0.3">
      <c r="B34" s="18"/>
      <c r="C34" s="16" t="s">
        <v>277</v>
      </c>
      <c r="D34" s="14">
        <v>17.696718078051902</v>
      </c>
      <c r="E34" s="14">
        <v>1.7443461190609</v>
      </c>
      <c r="F34" s="14">
        <v>14.500506466395301</v>
      </c>
      <c r="G34" s="14">
        <v>21.420933528449801</v>
      </c>
      <c r="H34" s="14">
        <v>9.8568904774739092</v>
      </c>
      <c r="I34" s="15">
        <v>152</v>
      </c>
      <c r="J34" s="15">
        <v>815</v>
      </c>
      <c r="K34" s="14">
        <v>1.70051256700682</v>
      </c>
      <c r="L34" s="15">
        <v>479.26726083214601</v>
      </c>
      <c r="M34" s="15">
        <v>112</v>
      </c>
      <c r="ZA34" s="9"/>
    </row>
    <row r="35" spans="2:677" x14ac:dyDescent="0.3">
      <c r="B35" s="18"/>
      <c r="C35" s="16" t="s">
        <v>278</v>
      </c>
      <c r="D35" s="14">
        <v>7.1408711609375199</v>
      </c>
      <c r="E35" s="14">
        <v>1.2655113615745499</v>
      </c>
      <c r="F35" s="14">
        <v>4.9906890649241404</v>
      </c>
      <c r="G35" s="14">
        <v>10.118772571087501</v>
      </c>
      <c r="H35" s="14">
        <v>17.722086466105701</v>
      </c>
      <c r="I35" s="15">
        <v>40</v>
      </c>
      <c r="J35" s="15">
        <v>495</v>
      </c>
      <c r="K35" s="14">
        <v>1.1931175765609601</v>
      </c>
      <c r="L35" s="15">
        <v>414.87948021584401</v>
      </c>
      <c r="M35" s="15">
        <v>65</v>
      </c>
      <c r="ZA35" s="9"/>
    </row>
    <row r="36" spans="2:677" x14ac:dyDescent="0.3">
      <c r="B36" s="18"/>
      <c r="C36" s="16" t="s">
        <v>279</v>
      </c>
      <c r="D36" s="14">
        <v>18.554565714191899</v>
      </c>
      <c r="E36" s="14">
        <v>1.5303411516418</v>
      </c>
      <c r="F36" s="14">
        <v>15.720122469813001</v>
      </c>
      <c r="G36" s="14">
        <v>21.7680774739806</v>
      </c>
      <c r="H36" s="14">
        <v>8.2477874999320306</v>
      </c>
      <c r="I36" s="15">
        <v>219</v>
      </c>
      <c r="J36" s="15">
        <v>1108</v>
      </c>
      <c r="K36" s="14">
        <v>1.71556270847254</v>
      </c>
      <c r="L36" s="15">
        <v>645.85222943352096</v>
      </c>
      <c r="M36" s="15">
        <v>161</v>
      </c>
      <c r="ZA36" s="9"/>
    </row>
    <row r="37" spans="2:677" x14ac:dyDescent="0.3">
      <c r="B37" s="18"/>
      <c r="C37" s="16" t="s">
        <v>280</v>
      </c>
      <c r="D37" s="14">
        <v>12.864822504143101</v>
      </c>
      <c r="E37" s="14">
        <v>1.5847544049258699</v>
      </c>
      <c r="F37" s="14">
        <v>10.02631518133</v>
      </c>
      <c r="G37" s="14">
        <v>16.360801441128</v>
      </c>
      <c r="H37" s="14">
        <v>12.3185096756329</v>
      </c>
      <c r="I37" s="15">
        <v>80</v>
      </c>
      <c r="J37" s="15">
        <v>607</v>
      </c>
      <c r="K37" s="14">
        <v>1.35768568988677</v>
      </c>
      <c r="L37" s="15">
        <v>447.08433219961398</v>
      </c>
      <c r="M37" s="15">
        <v>80</v>
      </c>
      <c r="ZA37" s="9"/>
    </row>
    <row r="38" spans="2:677" x14ac:dyDescent="0.3">
      <c r="B38" s="18" t="s">
        <v>296</v>
      </c>
      <c r="C38" s="16" t="s">
        <v>281</v>
      </c>
      <c r="D38" s="14">
        <v>12.571358410961301</v>
      </c>
      <c r="E38" s="14">
        <v>0.64625378640976305</v>
      </c>
      <c r="F38" s="14">
        <v>11.357303787900699</v>
      </c>
      <c r="G38" s="14">
        <v>13.894848211861101</v>
      </c>
      <c r="H38" s="14">
        <v>5.1406838090486504</v>
      </c>
      <c r="I38" s="15">
        <v>1455</v>
      </c>
      <c r="J38" s="15">
        <v>9780</v>
      </c>
      <c r="K38" s="14">
        <v>3.7159059608285001</v>
      </c>
      <c r="L38" s="15">
        <v>2631.9288224989</v>
      </c>
      <c r="M38" s="15">
        <v>1298</v>
      </c>
      <c r="ZA38" s="9"/>
    </row>
    <row r="39" spans="2:677" x14ac:dyDescent="0.3">
      <c r="B39" s="18"/>
      <c r="C39" s="16" t="s">
        <v>282</v>
      </c>
      <c r="D39" s="14">
        <v>22.045964941150899</v>
      </c>
      <c r="E39" s="14">
        <v>0.83150727430983495</v>
      </c>
      <c r="F39" s="14">
        <v>20.458032477172399</v>
      </c>
      <c r="G39" s="14">
        <v>23.720395377239701</v>
      </c>
      <c r="H39" s="14">
        <v>3.7716982519451698</v>
      </c>
      <c r="I39" s="15">
        <v>1878</v>
      </c>
      <c r="J39" s="15">
        <v>9392</v>
      </c>
      <c r="K39" s="14">
        <v>3.77812423119788</v>
      </c>
      <c r="L39" s="15">
        <v>2485.8896704469098</v>
      </c>
      <c r="M39" s="15">
        <v>1287</v>
      </c>
      <c r="ZA39" s="9"/>
    </row>
    <row r="40" spans="2:677" x14ac:dyDescent="0.3">
      <c r="B40" s="18" t="s">
        <v>298</v>
      </c>
      <c r="C40" s="16" t="s">
        <v>283</v>
      </c>
      <c r="D40" s="14">
        <v>12.8921953900897</v>
      </c>
      <c r="E40" s="14">
        <v>0.94382342271701003</v>
      </c>
      <c r="F40" s="14">
        <v>11.1513490016603</v>
      </c>
      <c r="G40" s="14">
        <v>14.8593558435765</v>
      </c>
      <c r="H40" s="14">
        <v>7.3208898419467801</v>
      </c>
      <c r="I40" s="15">
        <v>471</v>
      </c>
      <c r="J40" s="15">
        <v>3519</v>
      </c>
      <c r="K40" s="14">
        <v>2.7905730123359098</v>
      </c>
      <c r="L40" s="15">
        <v>1261.0313310004899</v>
      </c>
      <c r="M40" s="15">
        <v>1580</v>
      </c>
      <c r="ZA40" s="9"/>
    </row>
    <row r="41" spans="2:677" x14ac:dyDescent="0.3">
      <c r="B41" s="18"/>
      <c r="C41" s="16" t="s">
        <v>284</v>
      </c>
      <c r="D41" s="14">
        <v>13.6939833864487</v>
      </c>
      <c r="E41" s="14">
        <v>0.99626667783672995</v>
      </c>
      <c r="F41" s="14">
        <v>11.8545522098839</v>
      </c>
      <c r="G41" s="14">
        <v>15.7677762693029</v>
      </c>
      <c r="H41" s="14">
        <v>7.27521459404295</v>
      </c>
      <c r="I41" s="15">
        <v>460</v>
      </c>
      <c r="J41" s="15">
        <v>3216</v>
      </c>
      <c r="K41" s="14">
        <v>2.69998478898101</v>
      </c>
      <c r="L41" s="15">
        <v>1191.1178215243699</v>
      </c>
      <c r="M41" s="15">
        <v>1706</v>
      </c>
      <c r="ZA41" s="9"/>
    </row>
    <row r="42" spans="2:677" x14ac:dyDescent="0.3">
      <c r="B42" s="18"/>
      <c r="C42" s="16" t="s">
        <v>285</v>
      </c>
      <c r="D42" s="14">
        <v>16.3180925788051</v>
      </c>
      <c r="E42" s="14">
        <v>1.08001262013747</v>
      </c>
      <c r="F42" s="14">
        <v>14.308927453524401</v>
      </c>
      <c r="G42" s="14">
        <v>18.548306336097099</v>
      </c>
      <c r="H42" s="14">
        <v>6.6184979336387197</v>
      </c>
      <c r="I42" s="15">
        <v>557</v>
      </c>
      <c r="J42" s="15">
        <v>3525</v>
      </c>
      <c r="K42" s="14">
        <v>3.0101809077359198</v>
      </c>
      <c r="L42" s="15">
        <v>1171.0259642339199</v>
      </c>
      <c r="M42" s="15">
        <v>1861</v>
      </c>
      <c r="ZA42" s="9"/>
    </row>
    <row r="43" spans="2:677" x14ac:dyDescent="0.3">
      <c r="B43" s="18"/>
      <c r="C43" s="16" t="s">
        <v>286</v>
      </c>
      <c r="D43" s="14">
        <v>20.12712932629</v>
      </c>
      <c r="E43" s="14">
        <v>1.2729949516376899</v>
      </c>
      <c r="F43" s="14">
        <v>17.7457840092315</v>
      </c>
      <c r="G43" s="14">
        <v>22.7396887794809</v>
      </c>
      <c r="H43" s="14">
        <v>6.3247715608151998</v>
      </c>
      <c r="I43" s="15">
        <v>694</v>
      </c>
      <c r="J43" s="15">
        <v>3818</v>
      </c>
      <c r="K43" s="14">
        <v>3.8476396577818899</v>
      </c>
      <c r="L43" s="15">
        <v>992.29666485998905</v>
      </c>
      <c r="M43" s="15">
        <v>1910</v>
      </c>
      <c r="ZA43" s="9"/>
    </row>
    <row r="44" spans="2:677" x14ac:dyDescent="0.3">
      <c r="B44" s="18"/>
      <c r="C44" s="16" t="s">
        <v>287</v>
      </c>
      <c r="D44" s="14">
        <v>24.282988397718299</v>
      </c>
      <c r="E44" s="14">
        <v>1.06387342394428</v>
      </c>
      <c r="F44" s="14">
        <v>22.257804742043799</v>
      </c>
      <c r="G44" s="14">
        <v>26.429794024551899</v>
      </c>
      <c r="H44" s="14">
        <v>4.3811470257270697</v>
      </c>
      <c r="I44" s="15">
        <v>1129</v>
      </c>
      <c r="J44" s="15">
        <v>4988</v>
      </c>
      <c r="K44" s="14">
        <v>3.0698962012857001</v>
      </c>
      <c r="L44" s="15">
        <v>1624.8106362394201</v>
      </c>
      <c r="M44" s="15">
        <v>1933</v>
      </c>
      <c r="ZA44" s="9"/>
    </row>
    <row r="45" spans="2:677" x14ac:dyDescent="0.3">
      <c r="B45" s="18" t="s">
        <v>297</v>
      </c>
      <c r="C45" s="16" t="s">
        <v>288</v>
      </c>
      <c r="D45" s="14">
        <v>19.9409070345936</v>
      </c>
      <c r="E45" s="14">
        <v>0.67631395647855597</v>
      </c>
      <c r="F45" s="14">
        <v>18.647778961739998</v>
      </c>
      <c r="G45" s="14">
        <v>21.300228398723799</v>
      </c>
      <c r="H45" s="14">
        <v>3.3915907401066598</v>
      </c>
      <c r="I45" s="15">
        <v>2496</v>
      </c>
      <c r="J45" s="15">
        <v>13089</v>
      </c>
      <c r="K45" s="14">
        <v>3.74985445526214</v>
      </c>
      <c r="L45" s="15">
        <v>3490.5354744188298</v>
      </c>
      <c r="M45" s="15">
        <v>2632</v>
      </c>
      <c r="ZA45" s="9"/>
    </row>
    <row r="46" spans="2:677" x14ac:dyDescent="0.3">
      <c r="B46" s="18"/>
      <c r="C46" s="16" t="s">
        <v>289</v>
      </c>
      <c r="D46" s="14">
        <v>13.222064517821799</v>
      </c>
      <c r="E46" s="14">
        <v>0.787438654552017</v>
      </c>
      <c r="F46" s="14">
        <v>11.7527666514057</v>
      </c>
      <c r="G46" s="14">
        <v>14.844151626602599</v>
      </c>
      <c r="H46" s="14">
        <v>5.9554894282253796</v>
      </c>
      <c r="I46" s="15">
        <v>815</v>
      </c>
      <c r="J46" s="15">
        <v>5977</v>
      </c>
      <c r="K46" s="14">
        <v>3.22950133246077</v>
      </c>
      <c r="L46" s="15">
        <v>1850.75012662891</v>
      </c>
      <c r="M46" s="15">
        <v>2095</v>
      </c>
      <c r="ZA46" s="9"/>
    </row>
    <row r="47" spans="2:677" x14ac:dyDescent="0.3">
      <c r="B47" s="18" t="s">
        <v>291</v>
      </c>
      <c r="C47" s="16" t="s">
        <v>290</v>
      </c>
      <c r="D47" s="14">
        <v>21.917672312182301</v>
      </c>
      <c r="E47" s="14">
        <v>0.68780484098801398</v>
      </c>
      <c r="F47" s="14">
        <v>20.5988076697842</v>
      </c>
      <c r="G47" s="14">
        <v>23.296203764947499</v>
      </c>
      <c r="H47" s="14">
        <v>3.13812904578247</v>
      </c>
      <c r="I47" s="15">
        <v>2587</v>
      </c>
      <c r="J47" s="15">
        <v>12835</v>
      </c>
      <c r="K47" s="14">
        <v>3.5476871154237801</v>
      </c>
      <c r="L47" s="15">
        <v>3617.8500477674802</v>
      </c>
      <c r="M47" s="15">
        <v>2462</v>
      </c>
      <c r="ZA47" s="9"/>
    </row>
    <row r="48" spans="2:677" x14ac:dyDescent="0.3">
      <c r="B48" s="18"/>
      <c r="C48" s="16" t="s">
        <v>291</v>
      </c>
      <c r="D48" s="14">
        <v>10.8782879430536</v>
      </c>
      <c r="E48" s="14">
        <v>0.64437271626191195</v>
      </c>
      <c r="F48" s="14">
        <v>9.6775098635053194</v>
      </c>
      <c r="G48" s="14">
        <v>12.207920058030499</v>
      </c>
      <c r="H48" s="14">
        <v>5.9234754552841498</v>
      </c>
      <c r="I48" s="15">
        <v>746</v>
      </c>
      <c r="J48" s="15">
        <v>6337</v>
      </c>
      <c r="K48" s="14">
        <v>2.7135972122157299</v>
      </c>
      <c r="L48" s="15">
        <v>2335.2765736465499</v>
      </c>
      <c r="M48" s="15">
        <v>2004</v>
      </c>
      <c r="ZA48" s="9"/>
    </row>
    <row r="50" spans="2:9" x14ac:dyDescent="0.3">
      <c r="B50" s="7"/>
      <c r="C50" s="7"/>
      <c r="D50" s="7"/>
    </row>
    <row r="51" spans="2:9" x14ac:dyDescent="0.3">
      <c r="B51" s="7" t="s">
        <v>301</v>
      </c>
      <c r="C51" s="7"/>
      <c r="D51" s="7"/>
    </row>
    <row r="52" spans="2:9" x14ac:dyDescent="0.3">
      <c r="B52" s="7" t="s">
        <v>302</v>
      </c>
      <c r="C52" s="7"/>
      <c r="D52" s="7"/>
    </row>
    <row r="53" spans="2:9" x14ac:dyDescent="0.3">
      <c r="B53" s="7" t="s">
        <v>303</v>
      </c>
      <c r="C53" s="7"/>
      <c r="D53" s="7"/>
    </row>
    <row r="54" spans="2:9" x14ac:dyDescent="0.3">
      <c r="B54" s="7" t="s">
        <v>304</v>
      </c>
      <c r="C54" s="7"/>
      <c r="D54" s="7"/>
    </row>
    <row r="55" spans="2:9" x14ac:dyDescent="0.3">
      <c r="B55" s="7" t="s">
        <v>305</v>
      </c>
      <c r="C55" s="7"/>
      <c r="D55" s="7"/>
    </row>
    <row r="56" spans="2:9" x14ac:dyDescent="0.3">
      <c r="B56" s="7" t="s">
        <v>306</v>
      </c>
      <c r="C56" s="7"/>
      <c r="D56" s="7"/>
    </row>
    <row r="57" spans="2:9" x14ac:dyDescent="0.3">
      <c r="B57" s="7" t="s">
        <v>307</v>
      </c>
      <c r="C57" s="7"/>
      <c r="D57" s="7"/>
    </row>
    <row r="58" spans="2:9" x14ac:dyDescent="0.3">
      <c r="B58" s="7" t="s">
        <v>9</v>
      </c>
      <c r="C58" s="8" t="str">
        <f>HYPERLINK("https://www.cdc.gov/nchs/data/series/sr_02/sr02_175.pdf", "Link to Vital and Health Statistics")</f>
        <v>Link to Vital and Health Statistics</v>
      </c>
      <c r="D58" s="7"/>
    </row>
    <row r="59" spans="2:9" x14ac:dyDescent="0.3">
      <c r="B59" s="7" t="s">
        <v>308</v>
      </c>
      <c r="C59" s="7"/>
      <c r="D59" s="7"/>
    </row>
    <row r="60" spans="2:9" x14ac:dyDescent="0.3">
      <c r="B60" s="7" t="s">
        <v>309</v>
      </c>
      <c r="C60" s="7"/>
      <c r="D60" s="7"/>
    </row>
    <row r="61" spans="2:9" x14ac:dyDescent="0.3">
      <c r="B61" s="7"/>
      <c r="C61" s="7"/>
      <c r="D61" s="7"/>
    </row>
    <row r="62" spans="2:9" ht="90" customHeight="1" x14ac:dyDescent="0.3">
      <c r="B62" s="19" t="s">
        <v>311</v>
      </c>
      <c r="C62" s="20"/>
      <c r="D62" s="20"/>
      <c r="E62" s="21"/>
      <c r="F62" s="21"/>
      <c r="G62" s="21"/>
      <c r="H62" s="21"/>
      <c r="I62" s="21"/>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sheetData>
  <mergeCells count="10">
    <mergeCell ref="B8:C8"/>
    <mergeCell ref="B9:C9"/>
    <mergeCell ref="B10:B11"/>
    <mergeCell ref="B12:B14"/>
    <mergeCell ref="B15:B37"/>
    <mergeCell ref="B38:B39"/>
    <mergeCell ref="B45:B46"/>
    <mergeCell ref="B47:B48"/>
    <mergeCell ref="B40:B44"/>
    <mergeCell ref="B62:I62"/>
  </mergeCells>
  <conditionalFormatting sqref="D9:D48">
    <cfRule type="expression" dxfId="419" priority="1">
      <formula>ZA9 = 3</formula>
    </cfRule>
    <cfRule type="expression" dxfId="418" priority="41">
      <formula>I9 = J9</formula>
    </cfRule>
    <cfRule type="expression" dxfId="417" priority="81">
      <formula>ZA9 = 2</formula>
    </cfRule>
    <cfRule type="expression" dxfId="416" priority="121">
      <formula>ZA9 = 1</formula>
    </cfRule>
  </conditionalFormatting>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A68"/>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17</v>
      </c>
      <c r="M2" s="12" t="str">
        <f>HYPERLINK("#'INDICE'!A1", "Índice")</f>
        <v>Índice</v>
      </c>
    </row>
    <row r="3" spans="2:677" x14ac:dyDescent="0.3">
      <c r="B3" s="10" t="s">
        <v>7</v>
      </c>
      <c r="C3" s="11" t="s">
        <v>16</v>
      </c>
    </row>
    <row r="4" spans="2:677" x14ac:dyDescent="0.3">
      <c r="B4" s="10" t="s">
        <v>8</v>
      </c>
      <c r="C4" s="11" t="s">
        <v>312</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24.3686742969725</v>
      </c>
      <c r="E9" s="14">
        <v>0.66208927993620503</v>
      </c>
      <c r="F9" s="14">
        <v>23.093959747383799</v>
      </c>
      <c r="G9" s="14">
        <v>25.690245465417298</v>
      </c>
      <c r="H9" s="14">
        <v>2.7169688094951501</v>
      </c>
      <c r="I9" s="15">
        <v>19179</v>
      </c>
      <c r="J9" s="15">
        <v>90032</v>
      </c>
      <c r="K9" s="14">
        <v>21.413692915721501</v>
      </c>
      <c r="L9" s="15">
        <v>4204.4125856451601</v>
      </c>
      <c r="M9" s="15">
        <v>2684</v>
      </c>
      <c r="ZA9" s="9"/>
    </row>
    <row r="10" spans="2:677" x14ac:dyDescent="0.3">
      <c r="B10" s="18" t="s">
        <v>293</v>
      </c>
      <c r="C10" s="16" t="s">
        <v>253</v>
      </c>
      <c r="D10" s="14">
        <v>23.359077910735401</v>
      </c>
      <c r="E10" s="14">
        <v>0.86189786217682196</v>
      </c>
      <c r="F10" s="14">
        <v>21.711256554119</v>
      </c>
      <c r="G10" s="14">
        <v>25.0918802985436</v>
      </c>
      <c r="H10" s="14">
        <v>3.6897769058799601</v>
      </c>
      <c r="I10" s="15">
        <v>10482</v>
      </c>
      <c r="J10" s="15">
        <v>54110</v>
      </c>
      <c r="K10" s="14">
        <v>22.452499701926101</v>
      </c>
      <c r="L10" s="15">
        <v>2409.97664929745</v>
      </c>
      <c r="M10" s="15">
        <v>1691</v>
      </c>
      <c r="ZA10" s="9"/>
    </row>
    <row r="11" spans="2:677" x14ac:dyDescent="0.3">
      <c r="B11" s="18"/>
      <c r="C11" s="16" t="s">
        <v>254</v>
      </c>
      <c r="D11" s="14">
        <v>26.1866364870281</v>
      </c>
      <c r="E11" s="14">
        <v>1.0201108535894099</v>
      </c>
      <c r="F11" s="14">
        <v>24.234699310960899</v>
      </c>
      <c r="G11" s="14">
        <v>28.2371957487412</v>
      </c>
      <c r="H11" s="14">
        <v>3.89553982656283</v>
      </c>
      <c r="I11" s="15">
        <v>8697</v>
      </c>
      <c r="J11" s="15">
        <v>35922</v>
      </c>
      <c r="K11" s="14">
        <v>19.338751818542999</v>
      </c>
      <c r="L11" s="15">
        <v>1857.5138838875901</v>
      </c>
      <c r="M11" s="15">
        <v>993</v>
      </c>
      <c r="ZA11" s="9"/>
    </row>
    <row r="12" spans="2:677" x14ac:dyDescent="0.3">
      <c r="B12" s="18" t="s">
        <v>294</v>
      </c>
      <c r="C12" s="16" t="s">
        <v>255</v>
      </c>
      <c r="D12" s="14">
        <v>16.407199219588499</v>
      </c>
      <c r="E12" s="14">
        <v>0.65132725645353695</v>
      </c>
      <c r="F12" s="14">
        <v>15.169136780844299</v>
      </c>
      <c r="G12" s="14">
        <v>17.725195290084802</v>
      </c>
      <c r="H12" s="14">
        <v>3.9697650265373801</v>
      </c>
      <c r="I12" s="15">
        <v>7124</v>
      </c>
      <c r="J12" s="15">
        <v>44421</v>
      </c>
      <c r="K12" s="14">
        <v>13.7395886859375</v>
      </c>
      <c r="L12" s="15">
        <v>3233.0662158369501</v>
      </c>
      <c r="M12" s="15">
        <v>1375</v>
      </c>
      <c r="ZA12" s="9"/>
    </row>
    <row r="13" spans="2:677" x14ac:dyDescent="0.3">
      <c r="B13" s="18"/>
      <c r="C13" s="16" t="s">
        <v>256</v>
      </c>
      <c r="D13" s="14">
        <v>28.961920491415999</v>
      </c>
      <c r="E13" s="14">
        <v>1.09432699029049</v>
      </c>
      <c r="F13" s="14">
        <v>26.861845639257901</v>
      </c>
      <c r="G13" s="14">
        <v>31.156238961964299</v>
      </c>
      <c r="H13" s="14">
        <v>3.7785028469187298</v>
      </c>
      <c r="I13" s="15">
        <v>7284</v>
      </c>
      <c r="J13" s="15">
        <v>27390</v>
      </c>
      <c r="K13" s="14">
        <v>15.942331248228401</v>
      </c>
      <c r="L13" s="15">
        <v>1718.0674252420699</v>
      </c>
      <c r="M13" s="15">
        <v>795</v>
      </c>
      <c r="ZA13" s="9"/>
    </row>
    <row r="14" spans="2:677" x14ac:dyDescent="0.3">
      <c r="B14" s="18"/>
      <c r="C14" s="16" t="s">
        <v>257</v>
      </c>
      <c r="D14" s="14">
        <v>31.690694611328901</v>
      </c>
      <c r="E14" s="14">
        <v>1.28126264796498</v>
      </c>
      <c r="F14" s="14">
        <v>29.228726798688701</v>
      </c>
      <c r="G14" s="14">
        <v>34.2596489260184</v>
      </c>
      <c r="H14" s="14">
        <v>4.0430248174710099</v>
      </c>
      <c r="I14" s="15">
        <v>4771</v>
      </c>
      <c r="J14" s="15">
        <v>18221</v>
      </c>
      <c r="K14" s="14">
        <v>13.816978321813</v>
      </c>
      <c r="L14" s="15">
        <v>1318.7398558217501</v>
      </c>
      <c r="M14" s="15">
        <v>514</v>
      </c>
      <c r="ZA14" s="9"/>
    </row>
    <row r="15" spans="2:677" x14ac:dyDescent="0.3">
      <c r="B15" s="18" t="s">
        <v>295</v>
      </c>
      <c r="C15" s="16" t="s">
        <v>258</v>
      </c>
      <c r="D15" s="14">
        <v>11.0723816137961</v>
      </c>
      <c r="E15" s="14">
        <v>1.65225310597927</v>
      </c>
      <c r="F15" s="14">
        <v>8.2018610068891693</v>
      </c>
      <c r="G15" s="14">
        <v>14.785724093074901</v>
      </c>
      <c r="H15" s="14">
        <v>14.922291911620601</v>
      </c>
      <c r="I15" s="15">
        <v>450</v>
      </c>
      <c r="J15" s="15">
        <v>4375</v>
      </c>
      <c r="K15" s="14">
        <v>12.127023683723699</v>
      </c>
      <c r="L15" s="15">
        <v>360.764530036493</v>
      </c>
      <c r="M15" s="15">
        <v>135</v>
      </c>
      <c r="ZA15" s="9"/>
    </row>
    <row r="16" spans="2:677" x14ac:dyDescent="0.3">
      <c r="B16" s="18"/>
      <c r="C16" s="16" t="s">
        <v>259</v>
      </c>
      <c r="D16" s="14">
        <v>20.3988625567283</v>
      </c>
      <c r="E16" s="14">
        <v>2.0702683811136802</v>
      </c>
      <c r="F16" s="14">
        <v>16.597312008164099</v>
      </c>
      <c r="G16" s="14">
        <v>24.8121033644939</v>
      </c>
      <c r="H16" s="14">
        <v>10.148940291922401</v>
      </c>
      <c r="I16" s="15">
        <v>666</v>
      </c>
      <c r="J16" s="15">
        <v>3413</v>
      </c>
      <c r="K16" s="14">
        <v>9.0061068603953203</v>
      </c>
      <c r="L16" s="15">
        <v>378.96507924070801</v>
      </c>
      <c r="M16" s="15">
        <v>102</v>
      </c>
      <c r="ZA16" s="9"/>
    </row>
    <row r="17" spans="2:677" x14ac:dyDescent="0.3">
      <c r="B17" s="18"/>
      <c r="C17" s="16" t="s">
        <v>260</v>
      </c>
      <c r="D17" s="14">
        <v>18.317943307043301</v>
      </c>
      <c r="E17" s="14">
        <v>1.94323520204342</v>
      </c>
      <c r="F17" s="14">
        <v>14.7724900639087</v>
      </c>
      <c r="G17" s="14">
        <v>22.4897779210465</v>
      </c>
      <c r="H17" s="14">
        <v>10.6083699980458</v>
      </c>
      <c r="I17" s="15">
        <v>572</v>
      </c>
      <c r="J17" s="15">
        <v>3511</v>
      </c>
      <c r="K17" s="14">
        <v>8.8583835382532303</v>
      </c>
      <c r="L17" s="15">
        <v>396.34770664855699</v>
      </c>
      <c r="M17" s="15">
        <v>102</v>
      </c>
      <c r="ZA17" s="9"/>
    </row>
    <row r="18" spans="2:677" x14ac:dyDescent="0.3">
      <c r="B18" s="18"/>
      <c r="C18" s="16" t="s">
        <v>261</v>
      </c>
      <c r="D18" s="14">
        <v>18.466934106305601</v>
      </c>
      <c r="E18" s="14">
        <v>1.98650787899021</v>
      </c>
      <c r="F18" s="14">
        <v>14.833875534467699</v>
      </c>
      <c r="G18" s="14">
        <v>22.7520797816418</v>
      </c>
      <c r="H18" s="14">
        <v>10.7571070950641</v>
      </c>
      <c r="I18" s="15">
        <v>447</v>
      </c>
      <c r="J18" s="15">
        <v>2650</v>
      </c>
      <c r="K18" s="14">
        <v>6.9427890390487299</v>
      </c>
      <c r="L18" s="15">
        <v>381.690986877961</v>
      </c>
      <c r="M18" s="15">
        <v>78</v>
      </c>
      <c r="ZA18" s="9"/>
    </row>
    <row r="19" spans="2:677" x14ac:dyDescent="0.3">
      <c r="B19" s="18"/>
      <c r="C19" s="16" t="s">
        <v>262</v>
      </c>
      <c r="D19" s="14">
        <v>24.703499403628498</v>
      </c>
      <c r="E19" s="14">
        <v>3.1202184357974998</v>
      </c>
      <c r="F19" s="14">
        <v>19.009329214828899</v>
      </c>
      <c r="G19" s="14">
        <v>31.441183551751202</v>
      </c>
      <c r="H19" s="14">
        <v>12.6306738361902</v>
      </c>
      <c r="I19" s="15">
        <v>481</v>
      </c>
      <c r="J19" s="15">
        <v>2280</v>
      </c>
      <c r="K19" s="14">
        <v>11.928368615108999</v>
      </c>
      <c r="L19" s="15">
        <v>191.14097439209399</v>
      </c>
      <c r="M19" s="15">
        <v>66</v>
      </c>
      <c r="ZA19" s="9"/>
    </row>
    <row r="20" spans="2:677" x14ac:dyDescent="0.3">
      <c r="B20" s="18"/>
      <c r="C20" s="16" t="s">
        <v>263</v>
      </c>
      <c r="D20" s="14">
        <v>13.2412993124974</v>
      </c>
      <c r="E20" s="14">
        <v>1.78749041682709</v>
      </c>
      <c r="F20" s="14">
        <v>10.079564871031501</v>
      </c>
      <c r="G20" s="14">
        <v>17.2050385642675</v>
      </c>
      <c r="H20" s="14">
        <v>13.499358141840499</v>
      </c>
      <c r="I20" s="15">
        <v>440</v>
      </c>
      <c r="J20" s="15">
        <v>3360</v>
      </c>
      <c r="K20" s="14">
        <v>9.3422999321383298</v>
      </c>
      <c r="L20" s="15">
        <v>359.65447742062997</v>
      </c>
      <c r="M20" s="15">
        <v>102</v>
      </c>
      <c r="ZA20" s="9"/>
    </row>
    <row r="21" spans="2:677" x14ac:dyDescent="0.3">
      <c r="B21" s="18"/>
      <c r="C21" s="16" t="s">
        <v>264</v>
      </c>
      <c r="D21" s="14">
        <v>22.162363138217199</v>
      </c>
      <c r="E21" s="14">
        <v>1.6512062040148101</v>
      </c>
      <c r="F21" s="14">
        <v>19.075941973627199</v>
      </c>
      <c r="G21" s="14">
        <v>25.590242348518</v>
      </c>
      <c r="H21" s="14">
        <v>7.4504970147675396</v>
      </c>
      <c r="I21" s="15">
        <v>1324</v>
      </c>
      <c r="J21" s="15">
        <v>6043</v>
      </c>
      <c r="K21" s="14">
        <v>9.5494340847280306</v>
      </c>
      <c r="L21" s="15">
        <v>632.81236839618498</v>
      </c>
      <c r="M21" s="15">
        <v>183</v>
      </c>
      <c r="ZA21" s="9"/>
    </row>
    <row r="22" spans="2:677" x14ac:dyDescent="0.3">
      <c r="B22" s="18"/>
      <c r="C22" s="16" t="s">
        <v>265</v>
      </c>
      <c r="D22" s="14">
        <v>29.330622192778499</v>
      </c>
      <c r="E22" s="14">
        <v>2.0866609750496998</v>
      </c>
      <c r="F22" s="14">
        <v>25.379486750132301</v>
      </c>
      <c r="G22" s="14">
        <v>33.6197405981695</v>
      </c>
      <c r="H22" s="14">
        <v>7.1142744989687197</v>
      </c>
      <c r="I22" s="15">
        <v>1285</v>
      </c>
      <c r="J22" s="15">
        <v>4675</v>
      </c>
      <c r="K22" s="14">
        <v>9.8183826185275294</v>
      </c>
      <c r="L22" s="15">
        <v>476.14766928904999</v>
      </c>
      <c r="M22" s="15">
        <v>135</v>
      </c>
      <c r="ZA22" s="9"/>
    </row>
    <row r="23" spans="2:677" x14ac:dyDescent="0.3">
      <c r="B23" s="18"/>
      <c r="C23" s="16" t="s">
        <v>266</v>
      </c>
      <c r="D23" s="14">
        <v>30.733258124684799</v>
      </c>
      <c r="E23" s="14">
        <v>2.03964109856503</v>
      </c>
      <c r="F23" s="14">
        <v>26.855069005745101</v>
      </c>
      <c r="G23" s="14">
        <v>34.904248606138097</v>
      </c>
      <c r="H23" s="14">
        <v>6.63659248326426</v>
      </c>
      <c r="I23" s="15">
        <v>1378</v>
      </c>
      <c r="J23" s="15">
        <v>4922</v>
      </c>
      <c r="K23" s="14">
        <v>9.6167319318641198</v>
      </c>
      <c r="L23" s="15">
        <v>511.81628383457598</v>
      </c>
      <c r="M23" s="15">
        <v>145</v>
      </c>
      <c r="ZA23" s="9"/>
    </row>
    <row r="24" spans="2:677" x14ac:dyDescent="0.3">
      <c r="B24" s="18"/>
      <c r="C24" s="16" t="s">
        <v>267</v>
      </c>
      <c r="D24" s="14">
        <v>20.234259712842999</v>
      </c>
      <c r="E24" s="14">
        <v>2.5386640313721598</v>
      </c>
      <c r="F24" s="14">
        <v>15.645332386416101</v>
      </c>
      <c r="G24" s="14">
        <v>25.758162391246302</v>
      </c>
      <c r="H24" s="14">
        <v>12.5463647664898</v>
      </c>
      <c r="I24" s="15">
        <v>483</v>
      </c>
      <c r="J24" s="15">
        <v>2601</v>
      </c>
      <c r="K24" s="14">
        <v>10.3819775998021</v>
      </c>
      <c r="L24" s="15">
        <v>250.53030359549001</v>
      </c>
      <c r="M24" s="15">
        <v>78</v>
      </c>
      <c r="ZA24" s="9"/>
    </row>
    <row r="25" spans="2:677" x14ac:dyDescent="0.3">
      <c r="B25" s="18"/>
      <c r="C25" s="16" t="s">
        <v>268</v>
      </c>
      <c r="D25" s="14">
        <v>22.219949018343399</v>
      </c>
      <c r="E25" s="14">
        <v>1.8550548008182099</v>
      </c>
      <c r="F25" s="14">
        <v>18.7525625797429</v>
      </c>
      <c r="G25" s="14">
        <v>26.1223298380377</v>
      </c>
      <c r="H25" s="14">
        <v>8.3486006168906801</v>
      </c>
      <c r="I25" s="15">
        <v>757</v>
      </c>
      <c r="J25" s="15">
        <v>3100</v>
      </c>
      <c r="K25" s="14">
        <v>6.1705486704541199</v>
      </c>
      <c r="L25" s="15">
        <v>502.38644333905802</v>
      </c>
      <c r="M25" s="15">
        <v>89</v>
      </c>
      <c r="ZA25" s="9"/>
    </row>
    <row r="26" spans="2:677" x14ac:dyDescent="0.3">
      <c r="B26" s="18"/>
      <c r="C26" s="16" t="s">
        <v>269</v>
      </c>
      <c r="D26" s="14">
        <v>31.021500330824001</v>
      </c>
      <c r="E26" s="14">
        <v>2.0936975871504302</v>
      </c>
      <c r="F26" s="14">
        <v>27.028267466446799</v>
      </c>
      <c r="G26" s="14">
        <v>35.3191517756891</v>
      </c>
      <c r="H26" s="14">
        <v>6.7491822278823204</v>
      </c>
      <c r="I26" s="15">
        <v>1034</v>
      </c>
      <c r="J26" s="15">
        <v>3341</v>
      </c>
      <c r="K26" s="14">
        <v>6.8422325346594004</v>
      </c>
      <c r="L26" s="15">
        <v>488.29091719349401</v>
      </c>
      <c r="M26" s="15">
        <v>102</v>
      </c>
      <c r="ZA26" s="9"/>
    </row>
    <row r="27" spans="2:677" x14ac:dyDescent="0.3">
      <c r="B27" s="18"/>
      <c r="C27" s="16" t="s">
        <v>270</v>
      </c>
      <c r="D27" s="14">
        <v>24.453567325628399</v>
      </c>
      <c r="E27" s="14">
        <v>1.95018142194306</v>
      </c>
      <c r="F27" s="14">
        <v>20.807678460502999</v>
      </c>
      <c r="G27" s="14">
        <v>28.508312878752299</v>
      </c>
      <c r="H27" s="14">
        <v>7.9750385535740902</v>
      </c>
      <c r="I27" s="15">
        <v>1172</v>
      </c>
      <c r="J27" s="15">
        <v>5087</v>
      </c>
      <c r="K27" s="14">
        <v>10.470567004628601</v>
      </c>
      <c r="L27" s="15">
        <v>485.83806376018401</v>
      </c>
      <c r="M27" s="15">
        <v>150</v>
      </c>
      <c r="ZA27" s="9"/>
    </row>
    <row r="28" spans="2:677" x14ac:dyDescent="0.3">
      <c r="B28" s="18"/>
      <c r="C28" s="16" t="s">
        <v>271</v>
      </c>
      <c r="D28" s="14">
        <v>38.966464281509801</v>
      </c>
      <c r="E28" s="14">
        <v>2.7470878001985599</v>
      </c>
      <c r="F28" s="14">
        <v>33.6408231222156</v>
      </c>
      <c r="G28" s="14">
        <v>44.568951231359797</v>
      </c>
      <c r="H28" s="14">
        <v>7.0498769925658804</v>
      </c>
      <c r="I28" s="15">
        <v>731</v>
      </c>
      <c r="J28" s="15">
        <v>2269</v>
      </c>
      <c r="K28" s="14">
        <v>7.1966204760231998</v>
      </c>
      <c r="L28" s="15">
        <v>315.28687771705802</v>
      </c>
      <c r="M28" s="15">
        <v>66</v>
      </c>
      <c r="ZA28" s="9"/>
    </row>
    <row r="29" spans="2:677" x14ac:dyDescent="0.3">
      <c r="B29" s="18"/>
      <c r="C29" s="16" t="s">
        <v>272</v>
      </c>
      <c r="D29" s="14">
        <v>31.428504372640401</v>
      </c>
      <c r="E29" s="14">
        <v>2.3863137447528802</v>
      </c>
      <c r="F29" s="14">
        <v>26.892600182809701</v>
      </c>
      <c r="G29" s="14">
        <v>36.349079407196598</v>
      </c>
      <c r="H29" s="14">
        <v>7.5928326606284502</v>
      </c>
      <c r="I29" s="15">
        <v>934</v>
      </c>
      <c r="J29" s="15">
        <v>3545</v>
      </c>
      <c r="K29" s="14">
        <v>9.3644324748899805</v>
      </c>
      <c r="L29" s="15">
        <v>378.56004723250999</v>
      </c>
      <c r="M29" s="15">
        <v>92</v>
      </c>
      <c r="ZA29" s="9"/>
    </row>
    <row r="30" spans="2:677" x14ac:dyDescent="0.3">
      <c r="B30" s="18"/>
      <c r="C30" s="16" t="s">
        <v>273</v>
      </c>
      <c r="D30" s="14">
        <v>27.606467203309201</v>
      </c>
      <c r="E30" s="14">
        <v>3.6095436807059502</v>
      </c>
      <c r="F30" s="14">
        <v>21.020215948639901</v>
      </c>
      <c r="G30" s="14">
        <v>35.333162821359601</v>
      </c>
      <c r="H30" s="14">
        <v>13.0749930953616</v>
      </c>
      <c r="I30" s="15">
        <v>710</v>
      </c>
      <c r="J30" s="15">
        <v>2878</v>
      </c>
      <c r="K30" s="14">
        <v>18.7557252068341</v>
      </c>
      <c r="L30" s="15">
        <v>153.446479315625</v>
      </c>
      <c r="M30" s="15">
        <v>77</v>
      </c>
      <c r="ZA30" s="9"/>
    </row>
    <row r="31" spans="2:677" x14ac:dyDescent="0.3">
      <c r="B31" s="18"/>
      <c r="C31" s="16" t="s">
        <v>274</v>
      </c>
      <c r="D31" s="14">
        <v>12.958131088240799</v>
      </c>
      <c r="E31" s="14">
        <v>1.2664629738728099</v>
      </c>
      <c r="F31" s="14">
        <v>10.6630102634176</v>
      </c>
      <c r="G31" s="14">
        <v>15.660658416680199</v>
      </c>
      <c r="H31" s="14">
        <v>9.7735002466683198</v>
      </c>
      <c r="I31" s="15">
        <v>931</v>
      </c>
      <c r="J31" s="15">
        <v>8676</v>
      </c>
      <c r="K31" s="14">
        <v>12.336271123652301</v>
      </c>
      <c r="L31" s="15">
        <v>703.29193587238296</v>
      </c>
      <c r="M31" s="15">
        <v>299</v>
      </c>
      <c r="ZA31" s="9"/>
    </row>
    <row r="32" spans="2:677" x14ac:dyDescent="0.3">
      <c r="B32" s="18"/>
      <c r="C32" s="16" t="s">
        <v>275</v>
      </c>
      <c r="D32" s="14">
        <v>13.2936243921586</v>
      </c>
      <c r="E32" s="14">
        <v>1.65174558079402</v>
      </c>
      <c r="F32" s="14">
        <v>10.3566683310243</v>
      </c>
      <c r="G32" s="14">
        <v>16.906370812984399</v>
      </c>
      <c r="H32" s="14">
        <v>12.4250959111522</v>
      </c>
      <c r="I32" s="15">
        <v>634</v>
      </c>
      <c r="J32" s="15">
        <v>5353</v>
      </c>
      <c r="K32" s="14">
        <v>12.6679979121462</v>
      </c>
      <c r="L32" s="15">
        <v>422.56085271907699</v>
      </c>
      <c r="M32" s="15">
        <v>163</v>
      </c>
      <c r="ZA32" s="9"/>
    </row>
    <row r="33" spans="2:677" x14ac:dyDescent="0.3">
      <c r="B33" s="18"/>
      <c r="C33" s="16" t="s">
        <v>276</v>
      </c>
      <c r="D33" s="14">
        <v>22.285845442469999</v>
      </c>
      <c r="E33" s="14">
        <v>2.0457605628908899</v>
      </c>
      <c r="F33" s="14">
        <v>18.491784417808798</v>
      </c>
      <c r="G33" s="14">
        <v>26.6042693916086</v>
      </c>
      <c r="H33" s="14">
        <v>9.1796408091043293</v>
      </c>
      <c r="I33" s="15">
        <v>673</v>
      </c>
      <c r="J33" s="15">
        <v>3385</v>
      </c>
      <c r="K33" s="14">
        <v>8.1773148166306697</v>
      </c>
      <c r="L33" s="15">
        <v>413.95006501593099</v>
      </c>
      <c r="M33" s="15">
        <v>102</v>
      </c>
      <c r="ZA33" s="9"/>
    </row>
    <row r="34" spans="2:677" x14ac:dyDescent="0.3">
      <c r="B34" s="18"/>
      <c r="C34" s="16" t="s">
        <v>277</v>
      </c>
      <c r="D34" s="14">
        <v>29.3151804464237</v>
      </c>
      <c r="E34" s="14">
        <v>3.39518811429779</v>
      </c>
      <c r="F34" s="14">
        <v>23.062736991173001</v>
      </c>
      <c r="G34" s="14">
        <v>36.459427555640097</v>
      </c>
      <c r="H34" s="14">
        <v>11.5816722346391</v>
      </c>
      <c r="I34" s="15">
        <v>915</v>
      </c>
      <c r="J34" s="15">
        <v>3679</v>
      </c>
      <c r="K34" s="14">
        <v>20.4607092120613</v>
      </c>
      <c r="L34" s="15">
        <v>179.80803900146699</v>
      </c>
      <c r="M34" s="15">
        <v>112</v>
      </c>
      <c r="ZA34" s="9"/>
    </row>
    <row r="35" spans="2:677" x14ac:dyDescent="0.3">
      <c r="B35" s="18"/>
      <c r="C35" s="16" t="s">
        <v>278</v>
      </c>
      <c r="D35" s="14">
        <v>33.439316306364702</v>
      </c>
      <c r="E35" s="14">
        <v>3.0977956677481702</v>
      </c>
      <c r="F35" s="14">
        <v>27.5609845147758</v>
      </c>
      <c r="G35" s="14">
        <v>39.881151865560902</v>
      </c>
      <c r="H35" s="14">
        <v>9.2639324302170305</v>
      </c>
      <c r="I35" s="15">
        <v>808</v>
      </c>
      <c r="J35" s="15">
        <v>2465</v>
      </c>
      <c r="K35" s="14">
        <v>10.6235844851177</v>
      </c>
      <c r="L35" s="15">
        <v>232.03091230207201</v>
      </c>
      <c r="M35" s="15">
        <v>65</v>
      </c>
      <c r="ZA35" s="9"/>
    </row>
    <row r="36" spans="2:677" x14ac:dyDescent="0.3">
      <c r="B36" s="18"/>
      <c r="C36" s="16" t="s">
        <v>279</v>
      </c>
      <c r="D36" s="14">
        <v>24.651781597513398</v>
      </c>
      <c r="E36" s="14">
        <v>1.84521199307353</v>
      </c>
      <c r="F36" s="14">
        <v>21.191028893047701</v>
      </c>
      <c r="G36" s="14">
        <v>28.473517855905602</v>
      </c>
      <c r="H36" s="14">
        <v>7.4851060389876896</v>
      </c>
      <c r="I36" s="15">
        <v>1263</v>
      </c>
      <c r="J36" s="15">
        <v>5102</v>
      </c>
      <c r="K36" s="14">
        <v>9.3503218799135706</v>
      </c>
      <c r="L36" s="15">
        <v>545.64966484845297</v>
      </c>
      <c r="M36" s="15">
        <v>161</v>
      </c>
      <c r="ZA36" s="9"/>
    </row>
    <row r="37" spans="2:677" x14ac:dyDescent="0.3">
      <c r="B37" s="18"/>
      <c r="C37" s="16" t="s">
        <v>280</v>
      </c>
      <c r="D37" s="14">
        <v>34.642866488333802</v>
      </c>
      <c r="E37" s="14">
        <v>2.5653254664024101</v>
      </c>
      <c r="F37" s="14">
        <v>29.728671283468099</v>
      </c>
      <c r="G37" s="14">
        <v>39.908055721508802</v>
      </c>
      <c r="H37" s="14">
        <v>7.4050612043501101</v>
      </c>
      <c r="I37" s="15">
        <v>1091</v>
      </c>
      <c r="J37" s="15">
        <v>3322</v>
      </c>
      <c r="K37" s="14">
        <v>9.6526598909492094</v>
      </c>
      <c r="L37" s="15">
        <v>344.15384334787001</v>
      </c>
      <c r="M37" s="15">
        <v>80</v>
      </c>
      <c r="ZA37" s="9"/>
    </row>
    <row r="38" spans="2:677" x14ac:dyDescent="0.3">
      <c r="B38" s="18" t="s">
        <v>296</v>
      </c>
      <c r="C38" s="16" t="s">
        <v>281</v>
      </c>
      <c r="D38" s="14">
        <v>27.9488792537188</v>
      </c>
      <c r="E38" s="14">
        <v>0.98008757116690903</v>
      </c>
      <c r="F38" s="14">
        <v>26.067197092597201</v>
      </c>
      <c r="G38" s="14">
        <v>29.911438320952399</v>
      </c>
      <c r="H38" s="14">
        <v>3.5067151074993599</v>
      </c>
      <c r="I38" s="15">
        <v>11818</v>
      </c>
      <c r="J38" s="15">
        <v>46920</v>
      </c>
      <c r="K38" s="14">
        <v>22.380684906018601</v>
      </c>
      <c r="L38" s="15">
        <v>2096.4505866119498</v>
      </c>
      <c r="M38" s="15">
        <v>1298</v>
      </c>
      <c r="ZA38" s="9"/>
    </row>
    <row r="39" spans="2:677" x14ac:dyDescent="0.3">
      <c r="B39" s="18"/>
      <c r="C39" s="16" t="s">
        <v>282</v>
      </c>
      <c r="D39" s="14">
        <v>21.304130908188601</v>
      </c>
      <c r="E39" s="14">
        <v>0.91663386763624</v>
      </c>
      <c r="F39" s="14">
        <v>19.5611873381579</v>
      </c>
      <c r="G39" s="14">
        <v>23.157664896516302</v>
      </c>
      <c r="H39" s="14">
        <v>4.3026109423873198</v>
      </c>
      <c r="I39" s="15">
        <v>7361</v>
      </c>
      <c r="J39" s="15">
        <v>43112</v>
      </c>
      <c r="K39" s="14">
        <v>21.605490919549698</v>
      </c>
      <c r="L39" s="15">
        <v>1995.41867206498</v>
      </c>
      <c r="M39" s="15">
        <v>1287</v>
      </c>
      <c r="ZA39" s="9"/>
    </row>
    <row r="40" spans="2:677" x14ac:dyDescent="0.3">
      <c r="B40" s="18" t="s">
        <v>298</v>
      </c>
      <c r="C40" s="16" t="s">
        <v>283</v>
      </c>
      <c r="D40" s="14">
        <v>43.257493738752302</v>
      </c>
      <c r="E40" s="14">
        <v>1.6182983530696899</v>
      </c>
      <c r="F40" s="14">
        <v>40.115034592390202</v>
      </c>
      <c r="G40" s="14">
        <v>46.455158604266302</v>
      </c>
      <c r="H40" s="14">
        <v>3.74108209514677</v>
      </c>
      <c r="I40" s="15">
        <v>7242</v>
      </c>
      <c r="J40" s="15">
        <v>18359</v>
      </c>
      <c r="K40" s="14">
        <v>19.587214620169</v>
      </c>
      <c r="L40" s="15">
        <v>937.29508539186202</v>
      </c>
      <c r="M40" s="15">
        <v>1580</v>
      </c>
      <c r="ZA40" s="9"/>
    </row>
    <row r="41" spans="2:677" x14ac:dyDescent="0.3">
      <c r="B41" s="18"/>
      <c r="C41" s="16" t="s">
        <v>284</v>
      </c>
      <c r="D41" s="14">
        <v>34.408389461766497</v>
      </c>
      <c r="E41" s="14">
        <v>1.7677538787263001</v>
      </c>
      <c r="F41" s="14">
        <v>31.028790771438299</v>
      </c>
      <c r="G41" s="14">
        <v>37.9535296499037</v>
      </c>
      <c r="H41" s="14">
        <v>5.1375664667204699</v>
      </c>
      <c r="I41" s="15">
        <v>4795</v>
      </c>
      <c r="J41" s="15">
        <v>15813</v>
      </c>
      <c r="K41" s="14">
        <v>21.893629448963701</v>
      </c>
      <c r="L41" s="15">
        <v>722.26489613619106</v>
      </c>
      <c r="M41" s="15">
        <v>1706</v>
      </c>
      <c r="ZA41" s="9"/>
    </row>
    <row r="42" spans="2:677" x14ac:dyDescent="0.3">
      <c r="B42" s="18"/>
      <c r="C42" s="16" t="s">
        <v>285</v>
      </c>
      <c r="D42" s="14">
        <v>22.800211478456099</v>
      </c>
      <c r="E42" s="14">
        <v>1.3553267171757699</v>
      </c>
      <c r="F42" s="14">
        <v>20.251618104548001</v>
      </c>
      <c r="G42" s="14">
        <v>25.566712200089999</v>
      </c>
      <c r="H42" s="14">
        <v>5.9443602900631696</v>
      </c>
      <c r="I42" s="15">
        <v>3563</v>
      </c>
      <c r="J42" s="15">
        <v>16597</v>
      </c>
      <c r="K42" s="14">
        <v>17.3195434432815</v>
      </c>
      <c r="L42" s="15">
        <v>958.28161142655699</v>
      </c>
      <c r="M42" s="15">
        <v>1861</v>
      </c>
      <c r="ZA42" s="9"/>
    </row>
    <row r="43" spans="2:677" x14ac:dyDescent="0.3">
      <c r="B43" s="18"/>
      <c r="C43" s="16" t="s">
        <v>286</v>
      </c>
      <c r="D43" s="14">
        <v>17.096853062604801</v>
      </c>
      <c r="E43" s="14">
        <v>1.2237837290100599</v>
      </c>
      <c r="F43" s="14">
        <v>14.8285581281233</v>
      </c>
      <c r="G43" s="14">
        <v>19.632145926905402</v>
      </c>
      <c r="H43" s="14">
        <v>7.1579472814607898</v>
      </c>
      <c r="I43" s="15">
        <v>2537</v>
      </c>
      <c r="J43" s="15">
        <v>17321</v>
      </c>
      <c r="K43" s="14">
        <v>18.300798597208502</v>
      </c>
      <c r="L43" s="15">
        <v>946.461429428663</v>
      </c>
      <c r="M43" s="15">
        <v>1911</v>
      </c>
      <c r="ZA43" s="9"/>
    </row>
    <row r="44" spans="2:677" x14ac:dyDescent="0.3">
      <c r="B44" s="18"/>
      <c r="C44" s="16" t="s">
        <v>287</v>
      </c>
      <c r="D44" s="14">
        <v>4.5794276073173803</v>
      </c>
      <c r="E44" s="14">
        <v>0.51137126493982998</v>
      </c>
      <c r="F44" s="14">
        <v>3.6748015869181598</v>
      </c>
      <c r="G44" s="14">
        <v>5.6935825920604604</v>
      </c>
      <c r="H44" s="14">
        <v>11.166707038292699</v>
      </c>
      <c r="I44" s="15">
        <v>991</v>
      </c>
      <c r="J44" s="15">
        <v>21526</v>
      </c>
      <c r="K44" s="14">
        <v>12.8813857646252</v>
      </c>
      <c r="L44" s="15">
        <v>1671.0934982721001</v>
      </c>
      <c r="M44" s="15">
        <v>1936</v>
      </c>
      <c r="ZA44" s="9"/>
    </row>
    <row r="45" spans="2:677" x14ac:dyDescent="0.3">
      <c r="B45" s="18" t="s">
        <v>297</v>
      </c>
      <c r="C45" s="16" t="s">
        <v>288</v>
      </c>
      <c r="D45" s="14">
        <v>16.0383044842768</v>
      </c>
      <c r="E45" s="14">
        <v>0.63445276010799501</v>
      </c>
      <c r="F45" s="14">
        <v>14.8329055949427</v>
      </c>
      <c r="G45" s="14">
        <v>17.321737332929199</v>
      </c>
      <c r="H45" s="14">
        <v>3.9558593037685599</v>
      </c>
      <c r="I45" s="15">
        <v>8146</v>
      </c>
      <c r="J45" s="15">
        <v>59159</v>
      </c>
      <c r="K45" s="14">
        <v>17.683670369020501</v>
      </c>
      <c r="L45" s="15">
        <v>3345.4027792577999</v>
      </c>
      <c r="M45" s="15">
        <v>2632</v>
      </c>
      <c r="ZA45" s="9"/>
    </row>
    <row r="46" spans="2:677" x14ac:dyDescent="0.3">
      <c r="B46" s="18"/>
      <c r="C46" s="16" t="s">
        <v>289</v>
      </c>
      <c r="D46" s="14">
        <v>39.885274535517098</v>
      </c>
      <c r="E46" s="14">
        <v>1.2775279959252701</v>
      </c>
      <c r="F46" s="14">
        <v>37.4083498605765</v>
      </c>
      <c r="G46" s="14">
        <v>42.415066649780698</v>
      </c>
      <c r="H46" s="14">
        <v>3.2030066504560502</v>
      </c>
      <c r="I46" s="15">
        <v>10982</v>
      </c>
      <c r="J46" s="15">
        <v>30457</v>
      </c>
      <c r="K46" s="14">
        <v>20.731000505127501</v>
      </c>
      <c r="L46" s="15">
        <v>1469.1524411697801</v>
      </c>
      <c r="M46" s="15">
        <v>2095</v>
      </c>
      <c r="ZA46" s="9"/>
    </row>
    <row r="48" spans="2:677" x14ac:dyDescent="0.3">
      <c r="B48" s="7"/>
      <c r="C48" s="7"/>
      <c r="D48" s="7"/>
    </row>
    <row r="49" spans="2:9" x14ac:dyDescent="0.3">
      <c r="B49" s="7" t="s">
        <v>301</v>
      </c>
      <c r="C49" s="7"/>
      <c r="D49" s="7"/>
    </row>
    <row r="50" spans="2:9" x14ac:dyDescent="0.3">
      <c r="B50" s="7" t="s">
        <v>302</v>
      </c>
      <c r="C50" s="7"/>
      <c r="D50" s="7"/>
    </row>
    <row r="51" spans="2:9" x14ac:dyDescent="0.3">
      <c r="B51" s="7" t="s">
        <v>303</v>
      </c>
      <c r="C51" s="7"/>
      <c r="D51" s="7"/>
    </row>
    <row r="52" spans="2:9" x14ac:dyDescent="0.3">
      <c r="B52" s="7" t="s">
        <v>304</v>
      </c>
      <c r="C52" s="7"/>
      <c r="D52" s="7"/>
    </row>
    <row r="53" spans="2:9" x14ac:dyDescent="0.3">
      <c r="B53" s="7" t="s">
        <v>305</v>
      </c>
      <c r="C53" s="7"/>
      <c r="D53" s="7"/>
    </row>
    <row r="54" spans="2:9" x14ac:dyDescent="0.3">
      <c r="B54" s="7" t="s">
        <v>306</v>
      </c>
      <c r="C54" s="7"/>
      <c r="D54" s="7"/>
    </row>
    <row r="55" spans="2:9" x14ac:dyDescent="0.3">
      <c r="B55" s="7" t="s">
        <v>307</v>
      </c>
      <c r="C55" s="7"/>
      <c r="D55" s="7"/>
    </row>
    <row r="56" spans="2:9" x14ac:dyDescent="0.3">
      <c r="B56" s="7" t="s">
        <v>9</v>
      </c>
      <c r="C56" s="8" t="str">
        <f>HYPERLINK("https://www.cdc.gov/nchs/data/series/sr_02/sr02_175.pdf", "Link to Vital and Health Statistics")</f>
        <v>Link to Vital and Health Statistics</v>
      </c>
      <c r="D56" s="7"/>
    </row>
    <row r="57" spans="2:9" x14ac:dyDescent="0.3">
      <c r="B57" s="7" t="s">
        <v>308</v>
      </c>
      <c r="C57" s="7"/>
      <c r="D57" s="7"/>
    </row>
    <row r="58" spans="2:9" x14ac:dyDescent="0.3">
      <c r="B58" s="7" t="s">
        <v>309</v>
      </c>
      <c r="C58" s="7"/>
      <c r="D58" s="7"/>
    </row>
    <row r="59" spans="2:9" x14ac:dyDescent="0.3">
      <c r="B59" s="7"/>
      <c r="C59" s="7"/>
      <c r="D59" s="7"/>
    </row>
    <row r="60" spans="2:9" ht="90" customHeight="1" x14ac:dyDescent="0.3">
      <c r="B60" s="19" t="s">
        <v>313</v>
      </c>
      <c r="C60" s="20"/>
      <c r="D60" s="20"/>
      <c r="E60" s="21"/>
      <c r="F60" s="21"/>
      <c r="G60" s="21"/>
      <c r="H60" s="21"/>
      <c r="I60" s="21"/>
    </row>
    <row r="61" spans="2:9" x14ac:dyDescent="0.3">
      <c r="B61" s="7"/>
      <c r="C61" s="7"/>
      <c r="D61" s="7"/>
    </row>
    <row r="62" spans="2:9" x14ac:dyDescent="0.3">
      <c r="B62" s="7"/>
      <c r="C62" s="7"/>
      <c r="D62" s="7"/>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sheetData>
  <mergeCells count="9">
    <mergeCell ref="B38:B39"/>
    <mergeCell ref="B45:B46"/>
    <mergeCell ref="B40:B44"/>
    <mergeCell ref="B60:I60"/>
    <mergeCell ref="B8:C8"/>
    <mergeCell ref="B9:C9"/>
    <mergeCell ref="B10:B11"/>
    <mergeCell ref="B12:B14"/>
    <mergeCell ref="B15:B37"/>
  </mergeCells>
  <conditionalFormatting sqref="D9:D46">
    <cfRule type="expression" dxfId="415" priority="1">
      <formula>ZA9 = 3</formula>
    </cfRule>
    <cfRule type="expression" dxfId="414" priority="39">
      <formula>I9 = J9</formula>
    </cfRule>
    <cfRule type="expression" dxfId="413" priority="77">
      <formula>ZA9 = 2</formula>
    </cfRule>
    <cfRule type="expression" dxfId="412" priority="115">
      <formula>ZA9 = 1</formula>
    </cfRule>
  </conditionalFormatting>
  <pageMargins left="0.7" right="0.7" top="0.75" bottom="0.7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21</v>
      </c>
      <c r="M2" s="12" t="str">
        <f>HYPERLINK("#'INDICE'!A1", "Índice")</f>
        <v>Índice</v>
      </c>
    </row>
    <row r="3" spans="2:677" x14ac:dyDescent="0.3">
      <c r="B3" s="10" t="s">
        <v>7</v>
      </c>
      <c r="C3" s="11" t="s">
        <v>20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20.0528109507393</v>
      </c>
      <c r="E9" s="14">
        <v>0.72903424590207599</v>
      </c>
      <c r="F9" s="14">
        <v>18.661363896337399</v>
      </c>
      <c r="G9" s="14">
        <v>21.520558184370699</v>
      </c>
      <c r="H9" s="14">
        <v>3.63557133058793</v>
      </c>
      <c r="I9" s="15">
        <v>1613</v>
      </c>
      <c r="J9" s="15">
        <v>7990</v>
      </c>
      <c r="K9" s="14">
        <v>2.6485600387044999</v>
      </c>
      <c r="L9" s="15">
        <v>3016.73357720378</v>
      </c>
      <c r="M9" s="15">
        <v>2552</v>
      </c>
      <c r="ZA9" s="9"/>
    </row>
    <row r="10" spans="2:677" x14ac:dyDescent="0.3">
      <c r="B10" s="18" t="s">
        <v>293</v>
      </c>
      <c r="C10" s="16" t="s">
        <v>253</v>
      </c>
      <c r="D10" s="14">
        <v>18.941474975056899</v>
      </c>
      <c r="E10" s="14">
        <v>0.98878612741668304</v>
      </c>
      <c r="F10" s="14">
        <v>17.077696984333599</v>
      </c>
      <c r="G10" s="14">
        <v>20.9572497941957</v>
      </c>
      <c r="H10" s="14">
        <v>5.2202171621733102</v>
      </c>
      <c r="I10" s="15">
        <v>819</v>
      </c>
      <c r="J10" s="15">
        <v>4697</v>
      </c>
      <c r="K10" s="14">
        <v>2.9903383203837399</v>
      </c>
      <c r="L10" s="15">
        <v>1570.7252814782701</v>
      </c>
      <c r="M10" s="15">
        <v>1590</v>
      </c>
      <c r="ZA10" s="9"/>
    </row>
    <row r="11" spans="2:677" x14ac:dyDescent="0.3">
      <c r="B11" s="18"/>
      <c r="C11" s="16" t="s">
        <v>254</v>
      </c>
      <c r="D11" s="14">
        <v>21.9435949554925</v>
      </c>
      <c r="E11" s="14">
        <v>1.04569125812332</v>
      </c>
      <c r="F11" s="14">
        <v>19.9606005965137</v>
      </c>
      <c r="G11" s="14">
        <v>24.0643609874205</v>
      </c>
      <c r="H11" s="14">
        <v>4.7653598247883302</v>
      </c>
      <c r="I11" s="15">
        <v>794</v>
      </c>
      <c r="J11" s="15">
        <v>3293</v>
      </c>
      <c r="K11" s="14">
        <v>2.10160192424881</v>
      </c>
      <c r="L11" s="15">
        <v>1566.8999737792999</v>
      </c>
      <c r="M11" s="15">
        <v>962</v>
      </c>
      <c r="ZA11" s="9"/>
    </row>
    <row r="12" spans="2:677" x14ac:dyDescent="0.3">
      <c r="B12" s="18" t="s">
        <v>294</v>
      </c>
      <c r="C12" s="16" t="s">
        <v>255</v>
      </c>
      <c r="D12" s="14">
        <v>23.938460062989002</v>
      </c>
      <c r="E12" s="14">
        <v>0.93323721259570103</v>
      </c>
      <c r="F12" s="14">
        <v>22.1559469572761</v>
      </c>
      <c r="G12" s="14">
        <v>25.816820589596102</v>
      </c>
      <c r="H12" s="14">
        <v>3.8984847402050198</v>
      </c>
      <c r="I12" s="15">
        <v>929</v>
      </c>
      <c r="J12" s="15">
        <v>3883</v>
      </c>
      <c r="K12" s="14">
        <v>1.85685633495286</v>
      </c>
      <c r="L12" s="15">
        <v>2091.1687818317801</v>
      </c>
      <c r="M12" s="15">
        <v>1293</v>
      </c>
      <c r="ZA12" s="9"/>
    </row>
    <row r="13" spans="2:677" x14ac:dyDescent="0.3">
      <c r="B13" s="18"/>
      <c r="C13" s="16" t="s">
        <v>256</v>
      </c>
      <c r="D13" s="14">
        <v>17.338879955173599</v>
      </c>
      <c r="E13" s="14">
        <v>1.1772516832272499</v>
      </c>
      <c r="F13" s="14">
        <v>15.148103030839399</v>
      </c>
      <c r="G13" s="14">
        <v>19.772663964149601</v>
      </c>
      <c r="H13" s="14">
        <v>6.7896639590954404</v>
      </c>
      <c r="I13" s="15">
        <v>393</v>
      </c>
      <c r="J13" s="15">
        <v>2417</v>
      </c>
      <c r="K13" s="14">
        <v>2.3362173488183999</v>
      </c>
      <c r="L13" s="15">
        <v>1034.5783970924001</v>
      </c>
      <c r="M13" s="15">
        <v>765</v>
      </c>
      <c r="ZA13" s="9"/>
    </row>
    <row r="14" spans="2:677" x14ac:dyDescent="0.3">
      <c r="B14" s="18"/>
      <c r="C14" s="16" t="s">
        <v>257</v>
      </c>
      <c r="D14" s="14">
        <v>19.572192363788101</v>
      </c>
      <c r="E14" s="14">
        <v>1.31244248517011</v>
      </c>
      <c r="F14" s="14">
        <v>17.12140498682</v>
      </c>
      <c r="G14" s="14">
        <v>22.279484683106599</v>
      </c>
      <c r="H14" s="14">
        <v>6.7056488142756896</v>
      </c>
      <c r="I14" s="15">
        <v>291</v>
      </c>
      <c r="J14" s="15">
        <v>1690</v>
      </c>
      <c r="K14" s="14">
        <v>1.8481810141991899</v>
      </c>
      <c r="L14" s="15">
        <v>914.41259650222798</v>
      </c>
      <c r="M14" s="15">
        <v>494</v>
      </c>
      <c r="ZA14" s="9"/>
    </row>
    <row r="15" spans="2:677" x14ac:dyDescent="0.3">
      <c r="B15" s="18" t="s">
        <v>295</v>
      </c>
      <c r="C15" s="16" t="s">
        <v>258</v>
      </c>
      <c r="D15" s="14">
        <v>24.823642820993499</v>
      </c>
      <c r="E15" s="14">
        <v>2.6320090085432102</v>
      </c>
      <c r="F15" s="14">
        <v>19.989146251244701</v>
      </c>
      <c r="G15" s="14">
        <v>30.383379040478399</v>
      </c>
      <c r="H15" s="14">
        <v>10.602831451946701</v>
      </c>
      <c r="I15" s="15">
        <v>90</v>
      </c>
      <c r="J15" s="15">
        <v>384</v>
      </c>
      <c r="K15" s="14">
        <v>1.4217614215408001</v>
      </c>
      <c r="L15" s="15">
        <v>270.08750848215402</v>
      </c>
      <c r="M15" s="15">
        <v>123</v>
      </c>
      <c r="ZA15" s="9"/>
    </row>
    <row r="16" spans="2:677" x14ac:dyDescent="0.3">
      <c r="B16" s="18"/>
      <c r="C16" s="16" t="s">
        <v>259</v>
      </c>
      <c r="D16" s="14">
        <v>30.339960731294902</v>
      </c>
      <c r="E16" s="14">
        <v>3.3214901231036</v>
      </c>
      <c r="F16" s="14">
        <v>24.179167463021699</v>
      </c>
      <c r="G16" s="14">
        <v>37.298304442001999</v>
      </c>
      <c r="H16" s="14">
        <v>10.9475755506749</v>
      </c>
      <c r="I16" s="15">
        <v>89</v>
      </c>
      <c r="J16" s="15">
        <v>302</v>
      </c>
      <c r="K16" s="14">
        <v>1.57120805529843</v>
      </c>
      <c r="L16" s="15">
        <v>192.20879054279001</v>
      </c>
      <c r="M16" s="15">
        <v>100</v>
      </c>
      <c r="ZA16" s="9"/>
    </row>
    <row r="17" spans="2:677" x14ac:dyDescent="0.3">
      <c r="B17" s="18"/>
      <c r="C17" s="16" t="s">
        <v>260</v>
      </c>
      <c r="D17" s="14">
        <v>22.8509828298867</v>
      </c>
      <c r="E17" s="14">
        <v>2.9529512036939698</v>
      </c>
      <c r="F17" s="14">
        <v>17.5232929603164</v>
      </c>
      <c r="G17" s="14">
        <v>29.224520015496701</v>
      </c>
      <c r="H17" s="14">
        <v>12.922644184178401</v>
      </c>
      <c r="I17" s="15">
        <v>73</v>
      </c>
      <c r="J17" s="15">
        <v>303</v>
      </c>
      <c r="K17" s="14">
        <v>1.4937716133937</v>
      </c>
      <c r="L17" s="15">
        <v>202.84225331582999</v>
      </c>
      <c r="M17" s="15">
        <v>99</v>
      </c>
      <c r="ZA17" s="9"/>
    </row>
    <row r="18" spans="2:677" x14ac:dyDescent="0.3">
      <c r="B18" s="18"/>
      <c r="C18" s="16" t="s">
        <v>261</v>
      </c>
      <c r="D18" s="14">
        <v>22.178694747671901</v>
      </c>
      <c r="E18" s="14">
        <v>3.1421948850122901</v>
      </c>
      <c r="F18" s="14">
        <v>16.551907456562802</v>
      </c>
      <c r="G18" s="14">
        <v>29.052352739653401</v>
      </c>
      <c r="H18" s="14">
        <v>14.167627629854699</v>
      </c>
      <c r="I18" s="15">
        <v>52</v>
      </c>
      <c r="J18" s="15">
        <v>211</v>
      </c>
      <c r="K18" s="14">
        <v>1.20129877732874</v>
      </c>
      <c r="L18" s="15">
        <v>175.643232126806</v>
      </c>
      <c r="M18" s="15">
        <v>75</v>
      </c>
      <c r="ZA18" s="9"/>
    </row>
    <row r="19" spans="2:677" x14ac:dyDescent="0.3">
      <c r="B19" s="18"/>
      <c r="C19" s="16" t="s">
        <v>262</v>
      </c>
      <c r="D19" s="14">
        <v>27.6261029995927</v>
      </c>
      <c r="E19" s="14">
        <v>4.1706729435801702</v>
      </c>
      <c r="F19" s="14">
        <v>20.107990102830001</v>
      </c>
      <c r="G19" s="14">
        <v>36.665112673849499</v>
      </c>
      <c r="H19" s="14">
        <v>15.0968558382688</v>
      </c>
      <c r="I19" s="15">
        <v>54</v>
      </c>
      <c r="J19" s="15">
        <v>205</v>
      </c>
      <c r="K19" s="14">
        <v>1.77476498582758</v>
      </c>
      <c r="L19" s="15">
        <v>115.508251310473</v>
      </c>
      <c r="M19" s="15">
        <v>62</v>
      </c>
      <c r="ZA19" s="9"/>
    </row>
    <row r="20" spans="2:677" x14ac:dyDescent="0.3">
      <c r="B20" s="18"/>
      <c r="C20" s="16" t="s">
        <v>263</v>
      </c>
      <c r="D20" s="14">
        <v>35.107447519628799</v>
      </c>
      <c r="E20" s="14">
        <v>4.0799829767954696</v>
      </c>
      <c r="F20" s="14">
        <v>27.497261099063</v>
      </c>
      <c r="G20" s="14">
        <v>43.5584662300434</v>
      </c>
      <c r="H20" s="14">
        <v>11.621417291913099</v>
      </c>
      <c r="I20" s="15">
        <v>113</v>
      </c>
      <c r="J20" s="15">
        <v>309</v>
      </c>
      <c r="K20" s="14">
        <v>2.2504704060343399</v>
      </c>
      <c r="L20" s="15">
        <v>137.30462714437701</v>
      </c>
      <c r="M20" s="15">
        <v>95</v>
      </c>
      <c r="ZA20" s="9"/>
    </row>
    <row r="21" spans="2:677" x14ac:dyDescent="0.3">
      <c r="B21" s="18"/>
      <c r="C21" s="16" t="s">
        <v>264</v>
      </c>
      <c r="D21" s="14">
        <v>9.8099811455641799</v>
      </c>
      <c r="E21" s="14">
        <v>1.6716726830184401</v>
      </c>
      <c r="F21" s="14">
        <v>6.9700449004725096</v>
      </c>
      <c r="G21" s="14">
        <v>13.637420475456301</v>
      </c>
      <c r="H21" s="14">
        <v>17.040529010336801</v>
      </c>
      <c r="I21" s="15">
        <v>55</v>
      </c>
      <c r="J21" s="15">
        <v>531</v>
      </c>
      <c r="K21" s="14">
        <v>1.6739855931824801</v>
      </c>
      <c r="L21" s="15">
        <v>317.20703102975602</v>
      </c>
      <c r="M21" s="15">
        <v>174</v>
      </c>
      <c r="ZA21" s="9"/>
    </row>
    <row r="22" spans="2:677" x14ac:dyDescent="0.3">
      <c r="B22" s="18"/>
      <c r="C22" s="16" t="s">
        <v>265</v>
      </c>
      <c r="D22" s="14">
        <v>15.5779887494632</v>
      </c>
      <c r="E22" s="14">
        <v>2.2862110969832199</v>
      </c>
      <c r="F22" s="14">
        <v>11.5702543135393</v>
      </c>
      <c r="G22" s="14">
        <v>20.6497634010646</v>
      </c>
      <c r="H22" s="14">
        <v>14.6759067152492</v>
      </c>
      <c r="I22" s="15">
        <v>61</v>
      </c>
      <c r="J22" s="15">
        <v>450</v>
      </c>
      <c r="K22" s="14">
        <v>1.78448095607595</v>
      </c>
      <c r="L22" s="15">
        <v>252.17416777007401</v>
      </c>
      <c r="M22" s="15">
        <v>132</v>
      </c>
      <c r="ZA22" s="9"/>
    </row>
    <row r="23" spans="2:677" x14ac:dyDescent="0.3">
      <c r="B23" s="18"/>
      <c r="C23" s="16" t="s">
        <v>266</v>
      </c>
      <c r="D23" s="14">
        <v>16.076975708304499</v>
      </c>
      <c r="E23" s="14">
        <v>2.09064667632365</v>
      </c>
      <c r="F23" s="14">
        <v>12.360057365041699</v>
      </c>
      <c r="G23" s="14">
        <v>20.648299675507001</v>
      </c>
      <c r="H23" s="14">
        <v>13.0039798171975</v>
      </c>
      <c r="I23" s="15">
        <v>62</v>
      </c>
      <c r="J23" s="15">
        <v>429</v>
      </c>
      <c r="K23" s="14">
        <v>1.3864990368107399</v>
      </c>
      <c r="L23" s="15">
        <v>309.41240391107402</v>
      </c>
      <c r="M23" s="15">
        <v>137</v>
      </c>
      <c r="ZA23" s="9"/>
    </row>
    <row r="24" spans="2:677" x14ac:dyDescent="0.3">
      <c r="B24" s="18"/>
      <c r="C24" s="16" t="s">
        <v>267</v>
      </c>
      <c r="D24" s="14">
        <v>16.206161852822799</v>
      </c>
      <c r="E24" s="14">
        <v>3.2120816743952298</v>
      </c>
      <c r="F24" s="14">
        <v>10.775585108790001</v>
      </c>
      <c r="G24" s="14">
        <v>23.648208908906401</v>
      </c>
      <c r="H24" s="14">
        <v>19.820125848217099</v>
      </c>
      <c r="I24" s="15">
        <v>37</v>
      </c>
      <c r="J24" s="15">
        <v>224</v>
      </c>
      <c r="K24" s="14">
        <v>1.69428227273781</v>
      </c>
      <c r="L24" s="15">
        <v>132.209374792098</v>
      </c>
      <c r="M24" s="15">
        <v>74</v>
      </c>
      <c r="ZA24" s="9"/>
    </row>
    <row r="25" spans="2:677" x14ac:dyDescent="0.3">
      <c r="B25" s="18"/>
      <c r="C25" s="16" t="s">
        <v>268</v>
      </c>
      <c r="D25" s="14">
        <v>22.608479723253801</v>
      </c>
      <c r="E25" s="14">
        <v>3.02892650670166</v>
      </c>
      <c r="F25" s="14">
        <v>17.157305345608901</v>
      </c>
      <c r="G25" s="14">
        <v>29.181510082761001</v>
      </c>
      <c r="H25" s="14">
        <v>13.3973028871388</v>
      </c>
      <c r="I25" s="15">
        <v>57</v>
      </c>
      <c r="J25" s="15">
        <v>244</v>
      </c>
      <c r="K25" s="14">
        <v>1.2741454493024</v>
      </c>
      <c r="L25" s="15">
        <v>191.50089978627699</v>
      </c>
      <c r="M25" s="15">
        <v>86</v>
      </c>
      <c r="ZA25" s="9"/>
    </row>
    <row r="26" spans="2:677" x14ac:dyDescent="0.3">
      <c r="B26" s="18"/>
      <c r="C26" s="16" t="s">
        <v>269</v>
      </c>
      <c r="D26" s="14">
        <v>14.3570689770438</v>
      </c>
      <c r="E26" s="14">
        <v>2.1543993178237502</v>
      </c>
      <c r="F26" s="14">
        <v>10.5885031959822</v>
      </c>
      <c r="G26" s="14">
        <v>19.179199283836802</v>
      </c>
      <c r="H26" s="14">
        <v>15.005843611035999</v>
      </c>
      <c r="I26" s="15">
        <v>46</v>
      </c>
      <c r="J26" s="15">
        <v>314</v>
      </c>
      <c r="K26" s="14">
        <v>1.18151554941806</v>
      </c>
      <c r="L26" s="15">
        <v>265.76036189676603</v>
      </c>
      <c r="M26" s="15">
        <v>99</v>
      </c>
      <c r="ZA26" s="9"/>
    </row>
    <row r="27" spans="2:677" x14ac:dyDescent="0.3">
      <c r="B27" s="18"/>
      <c r="C27" s="16" t="s">
        <v>270</v>
      </c>
      <c r="D27" s="14">
        <v>23.189968097104</v>
      </c>
      <c r="E27" s="14">
        <v>2.8694623171942499</v>
      </c>
      <c r="F27" s="14">
        <v>18.006248320098202</v>
      </c>
      <c r="G27" s="14">
        <v>29.332145983241102</v>
      </c>
      <c r="H27" s="14">
        <v>12.373722573394099</v>
      </c>
      <c r="I27" s="15">
        <v>89</v>
      </c>
      <c r="J27" s="15">
        <v>428</v>
      </c>
      <c r="K27" s="14">
        <v>1.97383492916068</v>
      </c>
      <c r="L27" s="15">
        <v>216.83677478642801</v>
      </c>
      <c r="M27" s="15">
        <v>144</v>
      </c>
      <c r="ZA27" s="9"/>
    </row>
    <row r="28" spans="2:677" x14ac:dyDescent="0.3">
      <c r="B28" s="18"/>
      <c r="C28" s="16" t="s">
        <v>271</v>
      </c>
      <c r="D28" s="14">
        <v>23.106113442940298</v>
      </c>
      <c r="E28" s="14">
        <v>2.8814299142570401</v>
      </c>
      <c r="F28" s="14">
        <v>17.856120082221398</v>
      </c>
      <c r="G28" s="14">
        <v>29.348202498485701</v>
      </c>
      <c r="H28" s="14">
        <v>12.4704222602067</v>
      </c>
      <c r="I28" s="15">
        <v>38</v>
      </c>
      <c r="J28" s="15">
        <v>199</v>
      </c>
      <c r="K28" s="14">
        <v>0.92525746486481497</v>
      </c>
      <c r="L28" s="15">
        <v>199</v>
      </c>
      <c r="M28" s="15">
        <v>62</v>
      </c>
      <c r="ZA28" s="9"/>
    </row>
    <row r="29" spans="2:677" x14ac:dyDescent="0.3">
      <c r="B29" s="18"/>
      <c r="C29" s="16" t="s">
        <v>272</v>
      </c>
      <c r="D29" s="14">
        <v>20.0875581564285</v>
      </c>
      <c r="E29" s="14">
        <v>2.9962340829979901</v>
      </c>
      <c r="F29" s="14">
        <v>14.785316092538</v>
      </c>
      <c r="G29" s="14">
        <v>26.695585230715999</v>
      </c>
      <c r="H29" s="14">
        <v>14.9158701105695</v>
      </c>
      <c r="I29" s="15">
        <v>54</v>
      </c>
      <c r="J29" s="15">
        <v>306</v>
      </c>
      <c r="K29" s="14">
        <v>1.7057279690765199</v>
      </c>
      <c r="L29" s="15">
        <v>179.39554580069901</v>
      </c>
      <c r="M29" s="15">
        <v>90</v>
      </c>
      <c r="ZA29" s="9"/>
    </row>
    <row r="30" spans="2:677" x14ac:dyDescent="0.3">
      <c r="B30" s="18"/>
      <c r="C30" s="16" t="s">
        <v>273</v>
      </c>
      <c r="D30" s="14">
        <v>29.311008618668101</v>
      </c>
      <c r="E30" s="14">
        <v>4.0315593643973404</v>
      </c>
      <c r="F30" s="14">
        <v>21.963784077982101</v>
      </c>
      <c r="G30" s="14">
        <v>37.921646315463299</v>
      </c>
      <c r="H30" s="14">
        <v>13.7544204528999</v>
      </c>
      <c r="I30" s="15">
        <v>68</v>
      </c>
      <c r="J30" s="15">
        <v>271</v>
      </c>
      <c r="K30" s="14">
        <v>2.1180067226852701</v>
      </c>
      <c r="L30" s="15">
        <v>127.950490948593</v>
      </c>
      <c r="M30" s="15">
        <v>75</v>
      </c>
      <c r="ZA30" s="9"/>
    </row>
    <row r="31" spans="2:677" x14ac:dyDescent="0.3">
      <c r="B31" s="18"/>
      <c r="C31" s="16" t="s">
        <v>274</v>
      </c>
      <c r="D31" s="14">
        <v>22.0812032613409</v>
      </c>
      <c r="E31" s="14">
        <v>1.73679536251157</v>
      </c>
      <c r="F31" s="14">
        <v>18.852963730447499</v>
      </c>
      <c r="G31" s="14">
        <v>25.6872389060613</v>
      </c>
      <c r="H31" s="14">
        <v>7.8654923916772903</v>
      </c>
      <c r="I31" s="15">
        <v>167</v>
      </c>
      <c r="J31" s="15">
        <v>763</v>
      </c>
      <c r="K31" s="14">
        <v>1.3359410664220801</v>
      </c>
      <c r="L31" s="15">
        <v>571.13297822595405</v>
      </c>
      <c r="M31" s="15">
        <v>270</v>
      </c>
      <c r="ZA31" s="9"/>
    </row>
    <row r="32" spans="2:677" x14ac:dyDescent="0.3">
      <c r="B32" s="18"/>
      <c r="C32" s="16" t="s">
        <v>275</v>
      </c>
      <c r="D32" s="14">
        <v>29.412696749824701</v>
      </c>
      <c r="E32" s="14">
        <v>2.5039225413747102</v>
      </c>
      <c r="F32" s="14">
        <v>24.720588587952498</v>
      </c>
      <c r="G32" s="14">
        <v>34.586223354123298</v>
      </c>
      <c r="H32" s="14">
        <v>8.5130668658923092</v>
      </c>
      <c r="I32" s="15">
        <v>133</v>
      </c>
      <c r="J32" s="15">
        <v>476</v>
      </c>
      <c r="K32" s="14">
        <v>1.43441214555256</v>
      </c>
      <c r="L32" s="15">
        <v>331.84325821267902</v>
      </c>
      <c r="M32" s="15">
        <v>154</v>
      </c>
      <c r="ZA32" s="9"/>
    </row>
    <row r="33" spans="2:677" x14ac:dyDescent="0.3">
      <c r="B33" s="18"/>
      <c r="C33" s="16" t="s">
        <v>276</v>
      </c>
      <c r="D33" s="14">
        <v>18.583622143039602</v>
      </c>
      <c r="E33" s="14">
        <v>2.1872363154776999</v>
      </c>
      <c r="F33" s="14">
        <v>14.628589822499601</v>
      </c>
      <c r="G33" s="14">
        <v>23.315912849502801</v>
      </c>
      <c r="H33" s="14">
        <v>11.7696986015017</v>
      </c>
      <c r="I33" s="15">
        <v>56</v>
      </c>
      <c r="J33" s="15">
        <v>335</v>
      </c>
      <c r="K33" s="14">
        <v>1.05607737684781</v>
      </c>
      <c r="L33" s="15">
        <v>317.21160527073602</v>
      </c>
      <c r="M33" s="15">
        <v>100</v>
      </c>
      <c r="ZA33" s="9"/>
    </row>
    <row r="34" spans="2:677" x14ac:dyDescent="0.3">
      <c r="B34" s="18"/>
      <c r="C34" s="16" t="s">
        <v>277</v>
      </c>
      <c r="D34" s="14">
        <v>13.256711717620901</v>
      </c>
      <c r="E34" s="14">
        <v>3.1760871590321602</v>
      </c>
      <c r="F34" s="14">
        <v>8.1233801321793706</v>
      </c>
      <c r="G34" s="14">
        <v>20.896128617792499</v>
      </c>
      <c r="H34" s="14">
        <v>23.958333157463901</v>
      </c>
      <c r="I34" s="15">
        <v>36</v>
      </c>
      <c r="J34" s="15">
        <v>343</v>
      </c>
      <c r="K34" s="14">
        <v>3.00012422481583</v>
      </c>
      <c r="L34" s="15">
        <v>114.328599183607</v>
      </c>
      <c r="M34" s="15">
        <v>104</v>
      </c>
      <c r="ZA34" s="9"/>
    </row>
    <row r="35" spans="2:677" x14ac:dyDescent="0.3">
      <c r="B35" s="18"/>
      <c r="C35" s="16" t="s">
        <v>278</v>
      </c>
      <c r="D35" s="14">
        <v>16.128028094647402</v>
      </c>
      <c r="E35" s="14">
        <v>2.97662816437045</v>
      </c>
      <c r="F35" s="14">
        <v>11.024821513488</v>
      </c>
      <c r="G35" s="14">
        <v>22.983245216920299</v>
      </c>
      <c r="H35" s="14">
        <v>18.456243670348901</v>
      </c>
      <c r="I35" s="15">
        <v>39</v>
      </c>
      <c r="J35" s="15">
        <v>236</v>
      </c>
      <c r="K35" s="14">
        <v>1.5392845688507999</v>
      </c>
      <c r="L35" s="15">
        <v>153.31797951836299</v>
      </c>
      <c r="M35" s="15">
        <v>63</v>
      </c>
      <c r="ZA35" s="9"/>
    </row>
    <row r="36" spans="2:677" x14ac:dyDescent="0.3">
      <c r="B36" s="18"/>
      <c r="C36" s="16" t="s">
        <v>279</v>
      </c>
      <c r="D36" s="14">
        <v>15.6275344384318</v>
      </c>
      <c r="E36" s="14">
        <v>2.08026713138953</v>
      </c>
      <c r="F36" s="14">
        <v>11.9436763227369</v>
      </c>
      <c r="G36" s="14">
        <v>20.187141912893601</v>
      </c>
      <c r="H36" s="14">
        <v>13.311550453369501</v>
      </c>
      <c r="I36" s="15">
        <v>64</v>
      </c>
      <c r="J36" s="15">
        <v>462</v>
      </c>
      <c r="K36" s="14">
        <v>1.51303137805194</v>
      </c>
      <c r="L36" s="15">
        <v>305.34726952909301</v>
      </c>
      <c r="M36" s="15">
        <v>155</v>
      </c>
      <c r="ZA36" s="9"/>
    </row>
    <row r="37" spans="2:677" x14ac:dyDescent="0.3">
      <c r="B37" s="18"/>
      <c r="C37" s="16" t="s">
        <v>280</v>
      </c>
      <c r="D37" s="14">
        <v>29.843693182808099</v>
      </c>
      <c r="E37" s="14">
        <v>3.00169422924353</v>
      </c>
      <c r="F37" s="14">
        <v>24.230929723640401</v>
      </c>
      <c r="G37" s="14">
        <v>36.136510897484698</v>
      </c>
      <c r="H37" s="14">
        <v>10.058052168197101</v>
      </c>
      <c r="I37" s="15">
        <v>80</v>
      </c>
      <c r="J37" s="15">
        <v>265</v>
      </c>
      <c r="K37" s="14">
        <v>1.1361025700179299</v>
      </c>
      <c r="L37" s="15">
        <v>233.25358730226</v>
      </c>
      <c r="M37" s="15">
        <v>79</v>
      </c>
      <c r="ZA37" s="9"/>
    </row>
    <row r="38" spans="2:677" x14ac:dyDescent="0.3">
      <c r="B38" s="18" t="s">
        <v>296</v>
      </c>
      <c r="C38" s="16" t="s">
        <v>281</v>
      </c>
      <c r="D38" s="14">
        <v>21.929300569581201</v>
      </c>
      <c r="E38" s="14">
        <v>1.04296674509971</v>
      </c>
      <c r="F38" s="14">
        <v>19.951905701403099</v>
      </c>
      <c r="G38" s="14">
        <v>24.043806565512298</v>
      </c>
      <c r="H38" s="14">
        <v>4.7560419986510896</v>
      </c>
      <c r="I38" s="15">
        <v>901</v>
      </c>
      <c r="J38" s="15">
        <v>4246</v>
      </c>
      <c r="K38" s="14">
        <v>2.69715413977206</v>
      </c>
      <c r="L38" s="15">
        <v>1574.2518892000901</v>
      </c>
      <c r="M38" s="15">
        <v>1253</v>
      </c>
      <c r="ZA38" s="9"/>
    </row>
    <row r="39" spans="2:677" x14ac:dyDescent="0.3">
      <c r="B39" s="18"/>
      <c r="C39" s="16" t="s">
        <v>282</v>
      </c>
      <c r="D39" s="14">
        <v>18.416772824125299</v>
      </c>
      <c r="E39" s="14">
        <v>1.0067624395817001</v>
      </c>
      <c r="F39" s="14">
        <v>16.523045272198001</v>
      </c>
      <c r="G39" s="14">
        <v>20.474309124443899</v>
      </c>
      <c r="H39" s="14">
        <v>5.4665518720135404</v>
      </c>
      <c r="I39" s="15">
        <v>712</v>
      </c>
      <c r="J39" s="15">
        <v>3744</v>
      </c>
      <c r="K39" s="14">
        <v>2.52498861593405</v>
      </c>
      <c r="L39" s="15">
        <v>1482.7789623974199</v>
      </c>
      <c r="M39" s="15">
        <v>1200</v>
      </c>
      <c r="ZA39" s="9"/>
    </row>
    <row r="40" spans="2:677" x14ac:dyDescent="0.3">
      <c r="B40" s="18" t="s">
        <v>321</v>
      </c>
      <c r="C40" s="16" t="s">
        <v>314</v>
      </c>
      <c r="D40" s="14">
        <v>23.4681154032099</v>
      </c>
      <c r="E40" s="14">
        <v>1.0330268648962999</v>
      </c>
      <c r="F40" s="14">
        <v>21.5033788021336</v>
      </c>
      <c r="G40" s="14">
        <v>25.553927717199699</v>
      </c>
      <c r="H40" s="14">
        <v>4.4018313662928499</v>
      </c>
      <c r="I40" s="15">
        <v>945</v>
      </c>
      <c r="J40" s="15">
        <v>4081</v>
      </c>
      <c r="K40" s="14">
        <v>2.4241683225495199</v>
      </c>
      <c r="L40" s="15">
        <v>1683.4639583558201</v>
      </c>
      <c r="M40" s="15">
        <v>2049</v>
      </c>
      <c r="ZA40" s="9"/>
    </row>
    <row r="41" spans="2:677" x14ac:dyDescent="0.3">
      <c r="B41" s="18"/>
      <c r="C41" s="16" t="s">
        <v>315</v>
      </c>
      <c r="D41" s="14">
        <v>16.4915450203248</v>
      </c>
      <c r="E41" s="14">
        <v>0.92480861659023295</v>
      </c>
      <c r="F41" s="14">
        <v>14.7571657541482</v>
      </c>
      <c r="G41" s="14">
        <v>18.3857970331951</v>
      </c>
      <c r="H41" s="14">
        <v>5.6077742591762298</v>
      </c>
      <c r="I41" s="15">
        <v>668</v>
      </c>
      <c r="J41" s="15">
        <v>3909</v>
      </c>
      <c r="K41" s="14">
        <v>2.4269816717651298</v>
      </c>
      <c r="L41" s="15">
        <v>1610.64257117237</v>
      </c>
      <c r="M41" s="15">
        <v>2044</v>
      </c>
      <c r="ZA41" s="9"/>
    </row>
    <row r="42" spans="2:677" x14ac:dyDescent="0.3">
      <c r="B42" s="18" t="s">
        <v>322</v>
      </c>
      <c r="C42" s="16" t="s">
        <v>316</v>
      </c>
      <c r="D42" s="14">
        <v>33.359682020746</v>
      </c>
      <c r="E42" s="14">
        <v>1.9300166531204099</v>
      </c>
      <c r="F42" s="14">
        <v>29.6846727662811</v>
      </c>
      <c r="G42" s="14">
        <v>37.248647631640097</v>
      </c>
      <c r="H42" s="14">
        <v>5.7854767677945702</v>
      </c>
      <c r="I42" s="15">
        <v>338</v>
      </c>
      <c r="J42" s="15">
        <v>1029</v>
      </c>
      <c r="K42" s="14">
        <v>1.7224882351086399</v>
      </c>
      <c r="L42" s="15">
        <v>597.39159840188995</v>
      </c>
      <c r="M42" s="15">
        <v>398</v>
      </c>
      <c r="ZA42" s="9"/>
    </row>
    <row r="43" spans="2:677" x14ac:dyDescent="0.3">
      <c r="B43" s="18"/>
      <c r="C43" s="16" t="s">
        <v>317</v>
      </c>
      <c r="D43" s="14">
        <v>15.658498684749601</v>
      </c>
      <c r="E43" s="14">
        <v>2.7457076397009099</v>
      </c>
      <c r="F43" s="14">
        <v>10.985611398456999</v>
      </c>
      <c r="G43" s="14">
        <v>21.831569487803101</v>
      </c>
      <c r="H43" s="14">
        <v>17.534935468462599</v>
      </c>
      <c r="I43" s="15">
        <v>42</v>
      </c>
      <c r="J43" s="15">
        <v>308</v>
      </c>
      <c r="K43" s="14">
        <v>1.75248985335472</v>
      </c>
      <c r="L43" s="15">
        <v>175.74994765898799</v>
      </c>
      <c r="M43" s="15">
        <v>138</v>
      </c>
      <c r="ZA43" s="9"/>
    </row>
    <row r="44" spans="2:677" x14ac:dyDescent="0.3">
      <c r="B44" s="18"/>
      <c r="C44" s="16" t="s">
        <v>318</v>
      </c>
      <c r="D44" s="14">
        <v>15.0236160935459</v>
      </c>
      <c r="E44" s="14">
        <v>3.4849144168332602</v>
      </c>
      <c r="F44" s="14">
        <v>9.3672845685312005</v>
      </c>
      <c r="G44" s="14">
        <v>23.2203954436673</v>
      </c>
      <c r="H44" s="14">
        <v>23.196242470082701</v>
      </c>
      <c r="I44" s="15">
        <v>28</v>
      </c>
      <c r="J44" s="15">
        <v>223</v>
      </c>
      <c r="K44" s="14">
        <v>2.1118568913727902</v>
      </c>
      <c r="L44" s="15">
        <v>105.594276255642</v>
      </c>
      <c r="M44" s="15">
        <v>111</v>
      </c>
      <c r="ZA44" s="9"/>
    </row>
    <row r="45" spans="2:677" x14ac:dyDescent="0.3">
      <c r="B45" s="18"/>
      <c r="C45" s="16" t="s">
        <v>319</v>
      </c>
      <c r="D45" s="14">
        <v>19.199699920630799</v>
      </c>
      <c r="E45" s="14">
        <v>0.84012663972294499</v>
      </c>
      <c r="F45" s="14">
        <v>17.605936475837801</v>
      </c>
      <c r="G45" s="14">
        <v>20.901139093670501</v>
      </c>
      <c r="H45" s="14">
        <v>4.3757279707283301</v>
      </c>
      <c r="I45" s="15">
        <v>1182</v>
      </c>
      <c r="J45" s="15">
        <v>6298</v>
      </c>
      <c r="K45" s="14">
        <v>2.86494171320376</v>
      </c>
      <c r="L45" s="15">
        <v>2198.29952245596</v>
      </c>
      <c r="M45" s="15">
        <v>2308</v>
      </c>
      <c r="ZA45" s="9"/>
    </row>
    <row r="46" spans="2:677" x14ac:dyDescent="0.3">
      <c r="B46" s="18"/>
      <c r="C46" s="16" t="s">
        <v>320</v>
      </c>
      <c r="D46" s="14">
        <v>18.916276174454602</v>
      </c>
      <c r="E46" s="14">
        <v>6.1974209535635403</v>
      </c>
      <c r="F46" s="14">
        <v>9.5381812859385402</v>
      </c>
      <c r="G46" s="14">
        <v>34.044899130120697</v>
      </c>
      <c r="H46" s="14">
        <v>32.762372976626501</v>
      </c>
      <c r="I46" s="15">
        <v>23</v>
      </c>
      <c r="J46" s="15">
        <v>132</v>
      </c>
      <c r="K46" s="14">
        <v>3.28037849939665</v>
      </c>
      <c r="L46" s="15">
        <v>40.239258983156397</v>
      </c>
      <c r="M46" s="15">
        <v>60</v>
      </c>
      <c r="ZA46" s="9"/>
    </row>
    <row r="47" spans="2:677" x14ac:dyDescent="0.3">
      <c r="B47" s="18" t="s">
        <v>298</v>
      </c>
      <c r="C47" s="16" t="s">
        <v>283</v>
      </c>
      <c r="D47" s="14">
        <v>23.6694902858465</v>
      </c>
      <c r="E47" s="14">
        <v>1.7271030045806901</v>
      </c>
      <c r="F47" s="14">
        <v>20.450201272224799</v>
      </c>
      <c r="G47" s="14">
        <v>27.222140127182598</v>
      </c>
      <c r="H47" s="14">
        <v>7.2967477699062897</v>
      </c>
      <c r="I47" s="15">
        <v>428</v>
      </c>
      <c r="J47" s="15">
        <v>1775</v>
      </c>
      <c r="K47" s="14">
        <v>2.9288897675271599</v>
      </c>
      <c r="L47" s="15">
        <v>606.03168466071099</v>
      </c>
      <c r="M47" s="15">
        <v>992</v>
      </c>
      <c r="ZA47" s="9"/>
    </row>
    <row r="48" spans="2:677" x14ac:dyDescent="0.3">
      <c r="B48" s="18"/>
      <c r="C48" s="16" t="s">
        <v>284</v>
      </c>
      <c r="D48" s="14">
        <v>22.251261698822798</v>
      </c>
      <c r="E48" s="14">
        <v>1.75040892632804</v>
      </c>
      <c r="F48" s="14">
        <v>19.0073583317368</v>
      </c>
      <c r="G48" s="14">
        <v>25.871941055865602</v>
      </c>
      <c r="H48" s="14">
        <v>7.8665603327142399</v>
      </c>
      <c r="I48" s="15">
        <v>368</v>
      </c>
      <c r="J48" s="15">
        <v>1515</v>
      </c>
      <c r="K48" s="14">
        <v>2.6813710882873401</v>
      </c>
      <c r="L48" s="15">
        <v>565.00944856822105</v>
      </c>
      <c r="M48" s="15">
        <v>994</v>
      </c>
      <c r="ZA48" s="9"/>
    </row>
    <row r="49" spans="2:677" x14ac:dyDescent="0.3">
      <c r="B49" s="18"/>
      <c r="C49" s="16" t="s">
        <v>285</v>
      </c>
      <c r="D49" s="14">
        <v>17.489551260251702</v>
      </c>
      <c r="E49" s="14">
        <v>1.5139235736366199</v>
      </c>
      <c r="F49" s="14">
        <v>14.7157093803987</v>
      </c>
      <c r="G49" s="14">
        <v>20.6595906102587</v>
      </c>
      <c r="H49" s="14">
        <v>8.6561601902119492</v>
      </c>
      <c r="I49" s="15">
        <v>286</v>
      </c>
      <c r="J49" s="15">
        <v>1496</v>
      </c>
      <c r="K49" s="14">
        <v>2.37444153172589</v>
      </c>
      <c r="L49" s="15">
        <v>630.042887984956</v>
      </c>
      <c r="M49" s="15">
        <v>1006</v>
      </c>
      <c r="ZA49" s="9"/>
    </row>
    <row r="50" spans="2:677" x14ac:dyDescent="0.3">
      <c r="B50" s="18"/>
      <c r="C50" s="16" t="s">
        <v>286</v>
      </c>
      <c r="D50" s="14">
        <v>20.550872488088601</v>
      </c>
      <c r="E50" s="14">
        <v>1.7690097093327499</v>
      </c>
      <c r="F50" s="14">
        <v>17.297306931748601</v>
      </c>
      <c r="G50" s="14">
        <v>24.2370729345398</v>
      </c>
      <c r="H50" s="14">
        <v>8.6079542868949996</v>
      </c>
      <c r="I50" s="15">
        <v>276</v>
      </c>
      <c r="J50" s="15">
        <v>1488</v>
      </c>
      <c r="K50" s="14">
        <v>2.850046889248</v>
      </c>
      <c r="L50" s="15">
        <v>522.09667343143894</v>
      </c>
      <c r="M50" s="15">
        <v>962</v>
      </c>
      <c r="ZA50" s="9"/>
    </row>
    <row r="51" spans="2:677" x14ac:dyDescent="0.3">
      <c r="B51" s="18"/>
      <c r="C51" s="16" t="s">
        <v>287</v>
      </c>
      <c r="D51" s="14">
        <v>15.0523564188004</v>
      </c>
      <c r="E51" s="14">
        <v>1.3239587098962999</v>
      </c>
      <c r="F51" s="14">
        <v>12.6356285360486</v>
      </c>
      <c r="G51" s="14">
        <v>17.8369425245732</v>
      </c>
      <c r="H51" s="14">
        <v>8.7956906750007402</v>
      </c>
      <c r="I51" s="15">
        <v>247</v>
      </c>
      <c r="J51" s="15">
        <v>1678</v>
      </c>
      <c r="K51" s="14">
        <v>2.29893194574016</v>
      </c>
      <c r="L51" s="15">
        <v>729.90416402246206</v>
      </c>
      <c r="M51" s="15">
        <v>1018</v>
      </c>
      <c r="ZA51" s="9"/>
    </row>
    <row r="52" spans="2:677" x14ac:dyDescent="0.3">
      <c r="B52" s="18" t="s">
        <v>297</v>
      </c>
      <c r="C52" s="16" t="s">
        <v>288</v>
      </c>
      <c r="D52" s="14">
        <v>17.916959319314799</v>
      </c>
      <c r="E52" s="14">
        <v>0.87212311686281696</v>
      </c>
      <c r="F52" s="14">
        <v>16.270135263755499</v>
      </c>
      <c r="G52" s="14">
        <v>19.691270005867501</v>
      </c>
      <c r="H52" s="14">
        <v>4.8675844004548896</v>
      </c>
      <c r="I52" s="15">
        <v>891</v>
      </c>
      <c r="J52" s="15">
        <v>5027</v>
      </c>
      <c r="K52" s="14">
        <v>2.5993235232380698</v>
      </c>
      <c r="L52" s="15">
        <v>1933.96472392082</v>
      </c>
      <c r="M52" s="15">
        <v>2171</v>
      </c>
      <c r="ZA52" s="9"/>
    </row>
    <row r="53" spans="2:677" x14ac:dyDescent="0.3">
      <c r="B53" s="18"/>
      <c r="C53" s="16" t="s">
        <v>289</v>
      </c>
      <c r="D53" s="14">
        <v>23.463428521168801</v>
      </c>
      <c r="E53" s="14">
        <v>1.2459667887880901</v>
      </c>
      <c r="F53" s="14">
        <v>21.1086233354368</v>
      </c>
      <c r="G53" s="14">
        <v>25.994371118437599</v>
      </c>
      <c r="H53" s="14">
        <v>5.3102503228118403</v>
      </c>
      <c r="I53" s="15">
        <v>714</v>
      </c>
      <c r="J53" s="15">
        <v>2925</v>
      </c>
      <c r="K53" s="14">
        <v>2.5277250068254702</v>
      </c>
      <c r="L53" s="15">
        <v>1157.16701464827</v>
      </c>
      <c r="M53" s="15">
        <v>1493</v>
      </c>
      <c r="ZA53" s="9"/>
    </row>
    <row r="54" spans="2:677" x14ac:dyDescent="0.3">
      <c r="B54" s="18" t="s">
        <v>291</v>
      </c>
      <c r="C54" s="16" t="s">
        <v>290</v>
      </c>
      <c r="D54" s="14">
        <v>17.884916320428101</v>
      </c>
      <c r="E54" s="14">
        <v>0.90720490114638896</v>
      </c>
      <c r="F54" s="14">
        <v>16.174578304482001</v>
      </c>
      <c r="G54" s="14">
        <v>19.733533978669801</v>
      </c>
      <c r="H54" s="14">
        <v>5.0724581814798997</v>
      </c>
      <c r="I54" s="15">
        <v>865</v>
      </c>
      <c r="J54" s="15">
        <v>4960</v>
      </c>
      <c r="K54" s="14">
        <v>2.7790414961168399</v>
      </c>
      <c r="L54" s="15">
        <v>1784.7880310281901</v>
      </c>
      <c r="M54" s="15">
        <v>2074</v>
      </c>
      <c r="ZA54" s="9"/>
    </row>
    <row r="55" spans="2:677" x14ac:dyDescent="0.3">
      <c r="B55" s="18"/>
      <c r="C55" s="16" t="s">
        <v>291</v>
      </c>
      <c r="D55" s="14">
        <v>22.990664711623399</v>
      </c>
      <c r="E55" s="14">
        <v>1.3291882577762399</v>
      </c>
      <c r="F55" s="14">
        <v>20.4879715623489</v>
      </c>
      <c r="G55" s="14">
        <v>25.700257958332301</v>
      </c>
      <c r="H55" s="14">
        <v>5.7814259589642898</v>
      </c>
      <c r="I55" s="15">
        <v>748</v>
      </c>
      <c r="J55" s="15">
        <v>3030</v>
      </c>
      <c r="K55" s="14">
        <v>3.02257692632078</v>
      </c>
      <c r="L55" s="15">
        <v>1002.45587585036</v>
      </c>
      <c r="M55" s="15">
        <v>1432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324</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411" priority="1">
      <formula>ZA9 = 3</formula>
    </cfRule>
    <cfRule type="expression" dxfId="410" priority="48">
      <formula>I9 = J9</formula>
    </cfRule>
    <cfRule type="expression" dxfId="409" priority="95">
      <formula>ZA9 = 2</formula>
    </cfRule>
    <cfRule type="expression" dxfId="408" priority="142">
      <formula>ZA9 = 1</formula>
    </cfRule>
  </conditionalFormatting>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23</v>
      </c>
      <c r="M2" s="12" t="str">
        <f>HYPERLINK("#'INDICE'!A1", "Índice")</f>
        <v>Índice</v>
      </c>
    </row>
    <row r="3" spans="2:677" x14ac:dyDescent="0.3">
      <c r="B3" s="10" t="s">
        <v>7</v>
      </c>
      <c r="C3" s="11" t="s">
        <v>22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4.8030970349709001</v>
      </c>
      <c r="E9" s="14">
        <v>0.44006157704295801</v>
      </c>
      <c r="F9" s="14">
        <v>4.0101860211391998</v>
      </c>
      <c r="G9" s="14">
        <v>5.7434052240543503</v>
      </c>
      <c r="H9" s="14">
        <v>9.1620380316889598</v>
      </c>
      <c r="I9" s="15">
        <v>356</v>
      </c>
      <c r="J9" s="15">
        <v>7991</v>
      </c>
      <c r="K9" s="14">
        <v>3.3839933499163601</v>
      </c>
      <c r="L9" s="15">
        <v>2361.4112599238701</v>
      </c>
      <c r="M9" s="15">
        <v>2552</v>
      </c>
      <c r="ZA9" s="9"/>
    </row>
    <row r="10" spans="2:677" x14ac:dyDescent="0.3">
      <c r="B10" s="18" t="s">
        <v>293</v>
      </c>
      <c r="C10" s="16" t="s">
        <v>253</v>
      </c>
      <c r="D10" s="14">
        <v>4.9204757018950298</v>
      </c>
      <c r="E10" s="14">
        <v>0.63216720554495098</v>
      </c>
      <c r="F10" s="14">
        <v>3.81864609660642</v>
      </c>
      <c r="G10" s="14">
        <v>6.3193383287799296</v>
      </c>
      <c r="H10" s="14">
        <v>12.8476847330327</v>
      </c>
      <c r="I10" s="15">
        <v>190</v>
      </c>
      <c r="J10" s="15">
        <v>4698</v>
      </c>
      <c r="K10" s="14">
        <v>4.0122722456073898</v>
      </c>
      <c r="L10" s="15">
        <v>1170.90758363751</v>
      </c>
      <c r="M10" s="15">
        <v>1590</v>
      </c>
      <c r="ZA10" s="9"/>
    </row>
    <row r="11" spans="2:677" x14ac:dyDescent="0.3">
      <c r="B11" s="18"/>
      <c r="C11" s="16" t="s">
        <v>254</v>
      </c>
      <c r="D11" s="14">
        <v>4.6032943544941798</v>
      </c>
      <c r="E11" s="14">
        <v>0.50243756381620797</v>
      </c>
      <c r="F11" s="14">
        <v>3.7119272709659601</v>
      </c>
      <c r="G11" s="14">
        <v>5.6960483288565102</v>
      </c>
      <c r="H11" s="14">
        <v>10.914738991776201</v>
      </c>
      <c r="I11" s="15">
        <v>166</v>
      </c>
      <c r="J11" s="15">
        <v>3293</v>
      </c>
      <c r="K11" s="14">
        <v>1.89243907346677</v>
      </c>
      <c r="L11" s="15">
        <v>1740.0824397308299</v>
      </c>
      <c r="M11" s="15">
        <v>962</v>
      </c>
      <c r="ZA11" s="9"/>
    </row>
    <row r="12" spans="2:677" x14ac:dyDescent="0.3">
      <c r="B12" s="18" t="s">
        <v>294</v>
      </c>
      <c r="C12" s="16" t="s">
        <v>255</v>
      </c>
      <c r="D12" s="14">
        <v>3.6556771037317599</v>
      </c>
      <c r="E12" s="14">
        <v>0.35365805626409702</v>
      </c>
      <c r="F12" s="14">
        <v>3.0218213651110699</v>
      </c>
      <c r="G12" s="14">
        <v>4.4164351643518698</v>
      </c>
      <c r="H12" s="14">
        <v>9.6742148233792093</v>
      </c>
      <c r="I12" s="15">
        <v>162</v>
      </c>
      <c r="J12" s="15">
        <v>3884</v>
      </c>
      <c r="K12" s="14">
        <v>1.3789246789732801</v>
      </c>
      <c r="L12" s="15">
        <v>2816.68756765739</v>
      </c>
      <c r="M12" s="15">
        <v>1293</v>
      </c>
      <c r="ZA12" s="9"/>
    </row>
    <row r="13" spans="2:677" x14ac:dyDescent="0.3">
      <c r="B13" s="18"/>
      <c r="C13" s="16" t="s">
        <v>256</v>
      </c>
      <c r="D13" s="14">
        <v>5.31149013146835</v>
      </c>
      <c r="E13" s="14">
        <v>0.76396670655940602</v>
      </c>
      <c r="F13" s="14">
        <v>3.9967720324777698</v>
      </c>
      <c r="G13" s="14">
        <v>7.0270232128007297</v>
      </c>
      <c r="H13" s="14">
        <v>14.383283930685</v>
      </c>
      <c r="I13" s="15">
        <v>109</v>
      </c>
      <c r="J13" s="15">
        <v>2417</v>
      </c>
      <c r="K13" s="14">
        <v>2.80370382536884</v>
      </c>
      <c r="L13" s="15">
        <v>862.07393881271798</v>
      </c>
      <c r="M13" s="15">
        <v>765</v>
      </c>
      <c r="ZA13" s="9"/>
    </row>
    <row r="14" spans="2:677" x14ac:dyDescent="0.3">
      <c r="B14" s="18"/>
      <c r="C14" s="16" t="s">
        <v>257</v>
      </c>
      <c r="D14" s="14">
        <v>6.9448808608247097</v>
      </c>
      <c r="E14" s="14">
        <v>0.84243833243574395</v>
      </c>
      <c r="F14" s="14">
        <v>5.46149596434792</v>
      </c>
      <c r="G14" s="14">
        <v>8.7936882152934803</v>
      </c>
      <c r="H14" s="14">
        <v>12.1303496678805</v>
      </c>
      <c r="I14" s="15">
        <v>85</v>
      </c>
      <c r="J14" s="15">
        <v>1690</v>
      </c>
      <c r="K14" s="14">
        <v>1.8548159414538199</v>
      </c>
      <c r="L14" s="15">
        <v>911.14161908451501</v>
      </c>
      <c r="M14" s="15">
        <v>494</v>
      </c>
      <c r="ZA14" s="9"/>
    </row>
    <row r="15" spans="2:677" x14ac:dyDescent="0.3">
      <c r="B15" s="18" t="s">
        <v>295</v>
      </c>
      <c r="C15" s="16" t="s">
        <v>258</v>
      </c>
      <c r="D15" s="14">
        <v>4.0145360747582304</v>
      </c>
      <c r="E15" s="14">
        <v>1.2682898037529999</v>
      </c>
      <c r="F15" s="14">
        <v>2.1348207713012499</v>
      </c>
      <c r="G15" s="14">
        <v>7.4237945574161701</v>
      </c>
      <c r="H15" s="14">
        <v>31.5924375851917</v>
      </c>
      <c r="I15" s="15">
        <v>13</v>
      </c>
      <c r="J15" s="15">
        <v>384</v>
      </c>
      <c r="K15" s="14">
        <v>1.59880295708608</v>
      </c>
      <c r="L15" s="15">
        <v>240.179690873141</v>
      </c>
      <c r="M15" s="15">
        <v>123</v>
      </c>
      <c r="ZA15" s="9">
        <v>1</v>
      </c>
    </row>
    <row r="16" spans="2:677" x14ac:dyDescent="0.3">
      <c r="B16" s="18"/>
      <c r="C16" s="16" t="s">
        <v>259</v>
      </c>
      <c r="D16" s="14">
        <v>4.0446596695831296</v>
      </c>
      <c r="E16" s="14">
        <v>1.2462218429901399</v>
      </c>
      <c r="F16" s="14">
        <v>2.1808801108388498</v>
      </c>
      <c r="G16" s="14">
        <v>7.3810395164815699</v>
      </c>
      <c r="H16" s="14">
        <v>30.811537800375302</v>
      </c>
      <c r="I16" s="15">
        <v>12</v>
      </c>
      <c r="J16" s="15">
        <v>302</v>
      </c>
      <c r="K16" s="14">
        <v>1.20449798817945</v>
      </c>
      <c r="L16" s="15">
        <v>250.726861284725</v>
      </c>
      <c r="M16" s="15">
        <v>100</v>
      </c>
      <c r="ZA16" s="9"/>
    </row>
    <row r="17" spans="2:677" x14ac:dyDescent="0.3">
      <c r="B17" s="18"/>
      <c r="C17" s="16" t="s">
        <v>260</v>
      </c>
      <c r="D17" s="14">
        <v>3.6019364937998302</v>
      </c>
      <c r="E17" s="14">
        <v>1.0672085798489099</v>
      </c>
      <c r="F17" s="14">
        <v>1.99053964000633</v>
      </c>
      <c r="G17" s="14">
        <v>6.4321934800505396</v>
      </c>
      <c r="H17" s="14">
        <v>29.628745028846101</v>
      </c>
      <c r="I17" s="15">
        <v>12</v>
      </c>
      <c r="J17" s="15">
        <v>303</v>
      </c>
      <c r="K17" s="14">
        <v>0.99060655639399098</v>
      </c>
      <c r="L17" s="15">
        <v>303</v>
      </c>
      <c r="M17" s="15">
        <v>99</v>
      </c>
      <c r="ZA17" s="9"/>
    </row>
    <row r="18" spans="2:677" x14ac:dyDescent="0.3">
      <c r="B18" s="18"/>
      <c r="C18" s="16" t="s">
        <v>261</v>
      </c>
      <c r="D18" s="14">
        <v>2.9181933383730398</v>
      </c>
      <c r="E18" s="14">
        <v>1.23979078190477</v>
      </c>
      <c r="F18" s="14">
        <v>1.2421557779282899</v>
      </c>
      <c r="G18" s="14">
        <v>6.7022285186601103</v>
      </c>
      <c r="H18" s="14">
        <v>42.484874651793199</v>
      </c>
      <c r="I18" s="15">
        <v>7</v>
      </c>
      <c r="J18" s="15">
        <v>211</v>
      </c>
      <c r="K18" s="14">
        <v>1.1393684494360099</v>
      </c>
      <c r="L18" s="15">
        <v>185.19031319889899</v>
      </c>
      <c r="M18" s="15">
        <v>75</v>
      </c>
      <c r="ZA18" s="9">
        <v>1</v>
      </c>
    </row>
    <row r="19" spans="2:677" x14ac:dyDescent="0.3">
      <c r="B19" s="18"/>
      <c r="C19" s="16" t="s">
        <v>262</v>
      </c>
      <c r="D19" s="14">
        <v>2.3361318230162</v>
      </c>
      <c r="E19" s="14">
        <v>0.90190859154775105</v>
      </c>
      <c r="F19" s="14">
        <v>1.07474072603684</v>
      </c>
      <c r="G19" s="14">
        <v>5.0031064445421203</v>
      </c>
      <c r="H19" s="14">
        <v>38.6069220350455</v>
      </c>
      <c r="I19" s="15">
        <v>8</v>
      </c>
      <c r="J19" s="15">
        <v>205</v>
      </c>
      <c r="K19" s="14">
        <v>0.72731735175549195</v>
      </c>
      <c r="L19" s="15">
        <v>205</v>
      </c>
      <c r="M19" s="15">
        <v>62</v>
      </c>
      <c r="ZA19" s="9"/>
    </row>
    <row r="20" spans="2:677" x14ac:dyDescent="0.3">
      <c r="B20" s="18"/>
      <c r="C20" s="16" t="s">
        <v>263</v>
      </c>
      <c r="D20" s="14">
        <v>5.4849489892328904</v>
      </c>
      <c r="E20" s="14">
        <v>1.39211020495482</v>
      </c>
      <c r="F20" s="14">
        <v>3.2945882778637299</v>
      </c>
      <c r="G20" s="14">
        <v>8.9960735956953997</v>
      </c>
      <c r="H20" s="14">
        <v>25.380549713179999</v>
      </c>
      <c r="I20" s="15">
        <v>17</v>
      </c>
      <c r="J20" s="15">
        <v>309</v>
      </c>
      <c r="K20" s="14">
        <v>1.15139512108887</v>
      </c>
      <c r="L20" s="15">
        <v>268.37007934146999</v>
      </c>
      <c r="M20" s="15">
        <v>95</v>
      </c>
      <c r="ZA20" s="9"/>
    </row>
    <row r="21" spans="2:677" x14ac:dyDescent="0.3">
      <c r="B21" s="18"/>
      <c r="C21" s="16" t="s">
        <v>264</v>
      </c>
      <c r="D21" s="14">
        <v>2.5276864346522401</v>
      </c>
      <c r="E21" s="14">
        <v>0.80658980934104796</v>
      </c>
      <c r="F21" s="14">
        <v>1.34109400570921</v>
      </c>
      <c r="G21" s="14">
        <v>4.7140045355273203</v>
      </c>
      <c r="H21" s="14">
        <v>31.910200501274598</v>
      </c>
      <c r="I21" s="15">
        <v>13</v>
      </c>
      <c r="J21" s="15">
        <v>530</v>
      </c>
      <c r="K21" s="14">
        <v>1.39687215846827</v>
      </c>
      <c r="L21" s="15">
        <v>379.41911633571902</v>
      </c>
      <c r="M21" s="15">
        <v>174</v>
      </c>
      <c r="ZA21" s="9"/>
    </row>
    <row r="22" spans="2:677" x14ac:dyDescent="0.3">
      <c r="B22" s="18"/>
      <c r="C22" s="16" t="s">
        <v>265</v>
      </c>
      <c r="D22" s="14">
        <v>5.6177457970826499</v>
      </c>
      <c r="E22" s="14">
        <v>1.40183104087676</v>
      </c>
      <c r="F22" s="14">
        <v>3.4082232158373502</v>
      </c>
      <c r="G22" s="14">
        <v>9.1243728018702797</v>
      </c>
      <c r="H22" s="14">
        <v>24.953621817575801</v>
      </c>
      <c r="I22" s="15">
        <v>23</v>
      </c>
      <c r="J22" s="15">
        <v>450</v>
      </c>
      <c r="K22" s="14">
        <v>1.66412236237014</v>
      </c>
      <c r="L22" s="15">
        <v>270.41280748074502</v>
      </c>
      <c r="M22" s="15">
        <v>132</v>
      </c>
      <c r="ZA22" s="9"/>
    </row>
    <row r="23" spans="2:677" x14ac:dyDescent="0.3">
      <c r="B23" s="18"/>
      <c r="C23" s="16" t="s">
        <v>266</v>
      </c>
      <c r="D23" s="14">
        <v>6.0920889483963698</v>
      </c>
      <c r="E23" s="14">
        <v>1.50338453262292</v>
      </c>
      <c r="F23" s="14">
        <v>3.71580504329732</v>
      </c>
      <c r="G23" s="14">
        <v>9.8328321150847593</v>
      </c>
      <c r="H23" s="14">
        <v>24.6776523678082</v>
      </c>
      <c r="I23" s="15">
        <v>22</v>
      </c>
      <c r="J23" s="15">
        <v>429</v>
      </c>
      <c r="K23" s="14">
        <v>1.6908905965219401</v>
      </c>
      <c r="L23" s="15">
        <v>253.712452409652</v>
      </c>
      <c r="M23" s="15">
        <v>137</v>
      </c>
      <c r="ZA23" s="9"/>
    </row>
    <row r="24" spans="2:677" x14ac:dyDescent="0.3">
      <c r="B24" s="18"/>
      <c r="C24" s="16" t="s">
        <v>267</v>
      </c>
      <c r="D24" s="14">
        <v>1.44669002843962</v>
      </c>
      <c r="E24" s="14">
        <v>0.59650205244780696</v>
      </c>
      <c r="F24" s="14">
        <v>0.63417465776287396</v>
      </c>
      <c r="G24" s="14">
        <v>3.2659976231359802</v>
      </c>
      <c r="H24" s="14">
        <v>41.2321949223074</v>
      </c>
      <c r="I24" s="15">
        <v>6</v>
      </c>
      <c r="J24" s="15">
        <v>225</v>
      </c>
      <c r="K24" s="14">
        <v>0.55901723795587399</v>
      </c>
      <c r="L24" s="15">
        <v>225</v>
      </c>
      <c r="M24" s="15">
        <v>74</v>
      </c>
      <c r="ZA24" s="9"/>
    </row>
    <row r="25" spans="2:677" x14ac:dyDescent="0.3">
      <c r="B25" s="18"/>
      <c r="C25" s="16" t="s">
        <v>268</v>
      </c>
      <c r="D25" s="14">
        <v>2.3320001159058998</v>
      </c>
      <c r="E25" s="14">
        <v>0.85503972792632799</v>
      </c>
      <c r="F25" s="14">
        <v>1.1197781730418701</v>
      </c>
      <c r="G25" s="14">
        <v>4.7929099857693398</v>
      </c>
      <c r="H25" s="14">
        <v>36.665509666759903</v>
      </c>
      <c r="I25" s="15">
        <v>8</v>
      </c>
      <c r="J25" s="15">
        <v>244</v>
      </c>
      <c r="K25" s="14">
        <v>0.78000610152999506</v>
      </c>
      <c r="L25" s="15">
        <v>244</v>
      </c>
      <c r="M25" s="15">
        <v>86</v>
      </c>
      <c r="ZA25" s="9"/>
    </row>
    <row r="26" spans="2:677" x14ac:dyDescent="0.3">
      <c r="B26" s="18"/>
      <c r="C26" s="16" t="s">
        <v>269</v>
      </c>
      <c r="D26" s="14">
        <v>5.3107169571694302</v>
      </c>
      <c r="E26" s="14">
        <v>1.51357766936118</v>
      </c>
      <c r="F26" s="14">
        <v>2.9948080091090499</v>
      </c>
      <c r="G26" s="14">
        <v>9.2468218648335299</v>
      </c>
      <c r="H26" s="14">
        <v>28.500439424056701</v>
      </c>
      <c r="I26" s="15">
        <v>14</v>
      </c>
      <c r="J26" s="15">
        <v>314</v>
      </c>
      <c r="K26" s="14">
        <v>1.4259351589490199</v>
      </c>
      <c r="L26" s="15">
        <v>220.20636634798501</v>
      </c>
      <c r="M26" s="15">
        <v>99</v>
      </c>
      <c r="ZA26" s="9"/>
    </row>
    <row r="27" spans="2:677" x14ac:dyDescent="0.3">
      <c r="B27" s="18"/>
      <c r="C27" s="16" t="s">
        <v>270</v>
      </c>
      <c r="D27" s="14">
        <v>3.8180333034580598</v>
      </c>
      <c r="E27" s="14">
        <v>0.948462555391271</v>
      </c>
      <c r="F27" s="14">
        <v>2.3274697562297799</v>
      </c>
      <c r="G27" s="14">
        <v>6.2025669886695196</v>
      </c>
      <c r="H27" s="14">
        <v>24.841652233159699</v>
      </c>
      <c r="I27" s="15">
        <v>18</v>
      </c>
      <c r="J27" s="15">
        <v>429</v>
      </c>
      <c r="K27" s="14">
        <v>1.0484573859359401</v>
      </c>
      <c r="L27" s="15">
        <v>409.17256700618202</v>
      </c>
      <c r="M27" s="15">
        <v>144</v>
      </c>
      <c r="ZA27" s="9"/>
    </row>
    <row r="28" spans="2:677" x14ac:dyDescent="0.3">
      <c r="B28" s="18"/>
      <c r="C28" s="16" t="s">
        <v>271</v>
      </c>
      <c r="D28" s="14">
        <v>6.55342062747496</v>
      </c>
      <c r="E28" s="14">
        <v>2.3797457270511</v>
      </c>
      <c r="F28" s="14">
        <v>3.1271988595978102</v>
      </c>
      <c r="G28" s="14">
        <v>13.2211575868632</v>
      </c>
      <c r="H28" s="14">
        <v>36.313031961875097</v>
      </c>
      <c r="I28" s="15">
        <v>10</v>
      </c>
      <c r="J28" s="15">
        <v>199</v>
      </c>
      <c r="K28" s="14">
        <v>1.83102742541866</v>
      </c>
      <c r="L28" s="15">
        <v>108.68215147268999</v>
      </c>
      <c r="M28" s="15">
        <v>62</v>
      </c>
      <c r="ZA28" s="9">
        <v>1</v>
      </c>
    </row>
    <row r="29" spans="2:677" x14ac:dyDescent="0.3">
      <c r="B29" s="18"/>
      <c r="C29" s="16" t="s">
        <v>272</v>
      </c>
      <c r="D29" s="14">
        <v>7.9853333949026801</v>
      </c>
      <c r="E29" s="14">
        <v>1.9332065103578699</v>
      </c>
      <c r="F29" s="14">
        <v>4.8944308418700198</v>
      </c>
      <c r="G29" s="14">
        <v>12.7661715929876</v>
      </c>
      <c r="H29" s="14">
        <v>24.209465212709901</v>
      </c>
      <c r="I29" s="15">
        <v>19</v>
      </c>
      <c r="J29" s="15">
        <v>306</v>
      </c>
      <c r="K29" s="14">
        <v>1.5513372741454901</v>
      </c>
      <c r="L29" s="15">
        <v>197.24917662959601</v>
      </c>
      <c r="M29" s="15">
        <v>90</v>
      </c>
      <c r="ZA29" s="9"/>
    </row>
    <row r="30" spans="2:677" x14ac:dyDescent="0.3">
      <c r="B30" s="18"/>
      <c r="C30" s="16" t="s">
        <v>273</v>
      </c>
      <c r="D30" s="14">
        <v>6.7446226176015198</v>
      </c>
      <c r="E30" s="14">
        <v>1.72281025124239</v>
      </c>
      <c r="F30" s="14">
        <v>4.0232413119353998</v>
      </c>
      <c r="G30" s="14">
        <v>11.094010169524299</v>
      </c>
      <c r="H30" s="14">
        <v>25.543464014522499</v>
      </c>
      <c r="I30" s="15">
        <v>14</v>
      </c>
      <c r="J30" s="15">
        <v>271</v>
      </c>
      <c r="K30" s="14">
        <v>1.2741105747218699</v>
      </c>
      <c r="L30" s="15">
        <v>212.69739485457001</v>
      </c>
      <c r="M30" s="15">
        <v>75</v>
      </c>
      <c r="ZA30" s="9"/>
    </row>
    <row r="31" spans="2:677" x14ac:dyDescent="0.3">
      <c r="B31" s="18"/>
      <c r="C31" s="16" t="s">
        <v>274</v>
      </c>
      <c r="D31" s="14">
        <v>3.3299357074486502</v>
      </c>
      <c r="E31" s="14">
        <v>0.66986117551916802</v>
      </c>
      <c r="F31" s="14">
        <v>2.2360113075094201</v>
      </c>
      <c r="G31" s="14">
        <v>4.9320419796885497</v>
      </c>
      <c r="H31" s="14">
        <v>20.116339604418499</v>
      </c>
      <c r="I31" s="15">
        <v>31</v>
      </c>
      <c r="J31" s="15">
        <v>763</v>
      </c>
      <c r="K31" s="14">
        <v>1.0621766008742299</v>
      </c>
      <c r="L31" s="15">
        <v>718.33629113276595</v>
      </c>
      <c r="M31" s="15">
        <v>270</v>
      </c>
      <c r="ZA31" s="9"/>
    </row>
    <row r="32" spans="2:677" x14ac:dyDescent="0.3">
      <c r="B32" s="18"/>
      <c r="C32" s="16" t="s">
        <v>275</v>
      </c>
      <c r="D32" s="14">
        <v>5.8075835471967903</v>
      </c>
      <c r="E32" s="14">
        <v>1.54249123724738</v>
      </c>
      <c r="F32" s="14">
        <v>3.41261009571086</v>
      </c>
      <c r="G32" s="14">
        <v>9.7143055008678996</v>
      </c>
      <c r="H32" s="14">
        <v>26.5599491546172</v>
      </c>
      <c r="I32" s="15">
        <v>26</v>
      </c>
      <c r="J32" s="15">
        <v>476</v>
      </c>
      <c r="K32" s="14">
        <v>2.0659871495289099</v>
      </c>
      <c r="L32" s="15">
        <v>230.39833529871601</v>
      </c>
      <c r="M32" s="15">
        <v>154</v>
      </c>
      <c r="ZA32" s="9"/>
    </row>
    <row r="33" spans="2:677" x14ac:dyDescent="0.3">
      <c r="B33" s="18"/>
      <c r="C33" s="16" t="s">
        <v>276</v>
      </c>
      <c r="D33" s="14">
        <v>2.1788673918372701</v>
      </c>
      <c r="E33" s="14">
        <v>0.76670647965880501</v>
      </c>
      <c r="F33" s="14">
        <v>1.07947696624185</v>
      </c>
      <c r="G33" s="14">
        <v>4.34870649049736</v>
      </c>
      <c r="H33" s="14">
        <v>35.188303911065603</v>
      </c>
      <c r="I33" s="15">
        <v>8</v>
      </c>
      <c r="J33" s="15">
        <v>335</v>
      </c>
      <c r="K33" s="14">
        <v>0.92117310198330504</v>
      </c>
      <c r="L33" s="15">
        <v>335</v>
      </c>
      <c r="M33" s="15">
        <v>100</v>
      </c>
      <c r="ZA33" s="9"/>
    </row>
    <row r="34" spans="2:677" x14ac:dyDescent="0.3">
      <c r="B34" s="18"/>
      <c r="C34" s="16" t="s">
        <v>277</v>
      </c>
      <c r="D34" s="14">
        <v>5.6229207018150102</v>
      </c>
      <c r="E34" s="14">
        <v>1.86092857103292</v>
      </c>
      <c r="F34" s="14">
        <v>2.8881175321773598</v>
      </c>
      <c r="G34" s="14">
        <v>10.663006947824901</v>
      </c>
      <c r="H34" s="14">
        <v>33.095408413500103</v>
      </c>
      <c r="I34" s="15">
        <v>11</v>
      </c>
      <c r="J34" s="15">
        <v>343</v>
      </c>
      <c r="K34" s="14">
        <v>2.2318089848604798</v>
      </c>
      <c r="L34" s="15">
        <v>153.68698769775901</v>
      </c>
      <c r="M34" s="15">
        <v>104</v>
      </c>
      <c r="ZA34" s="9">
        <v>1</v>
      </c>
    </row>
    <row r="35" spans="2:677" x14ac:dyDescent="0.3">
      <c r="B35" s="18"/>
      <c r="C35" s="16" t="s">
        <v>278</v>
      </c>
      <c r="D35" s="14">
        <v>10.1732566398234</v>
      </c>
      <c r="E35" s="14">
        <v>2.1284038843223998</v>
      </c>
      <c r="F35" s="14">
        <v>6.6404773587217596</v>
      </c>
      <c r="G35" s="14">
        <v>15.277931673593701</v>
      </c>
      <c r="H35" s="14">
        <v>20.921558942990998</v>
      </c>
      <c r="I35" s="15">
        <v>23</v>
      </c>
      <c r="J35" s="15">
        <v>236</v>
      </c>
      <c r="K35" s="14">
        <v>1.1649580681899001</v>
      </c>
      <c r="L35" s="15">
        <v>202.58239883834901</v>
      </c>
      <c r="M35" s="15">
        <v>63</v>
      </c>
      <c r="ZA35" s="9"/>
    </row>
    <row r="36" spans="2:677" x14ac:dyDescent="0.3">
      <c r="B36" s="18"/>
      <c r="C36" s="16" t="s">
        <v>279</v>
      </c>
      <c r="D36" s="14">
        <v>5.0914064756149697</v>
      </c>
      <c r="E36" s="14">
        <v>1.0497722001199701</v>
      </c>
      <c r="F36" s="14">
        <v>3.3752051664890699</v>
      </c>
      <c r="G36" s="14">
        <v>7.6115087130501804</v>
      </c>
      <c r="H36" s="14">
        <v>20.618510919287299</v>
      </c>
      <c r="I36" s="15">
        <v>22</v>
      </c>
      <c r="J36" s="15">
        <v>462</v>
      </c>
      <c r="K36" s="14">
        <v>1.05135105114406</v>
      </c>
      <c r="L36" s="15">
        <v>439.43457277877098</v>
      </c>
      <c r="M36" s="15">
        <v>155</v>
      </c>
      <c r="ZA36" s="9"/>
    </row>
    <row r="37" spans="2:677" x14ac:dyDescent="0.3">
      <c r="B37" s="18"/>
      <c r="C37" s="16" t="s">
        <v>280</v>
      </c>
      <c r="D37" s="14">
        <v>7.5513262939499199</v>
      </c>
      <c r="E37" s="14">
        <v>1.9952993068034399</v>
      </c>
      <c r="F37" s="14">
        <v>4.4204422848453104</v>
      </c>
      <c r="G37" s="14">
        <v>12.607235684433199</v>
      </c>
      <c r="H37" s="14">
        <v>26.423163681882698</v>
      </c>
      <c r="I37" s="15">
        <v>19</v>
      </c>
      <c r="J37" s="15">
        <v>265</v>
      </c>
      <c r="K37" s="14">
        <v>1.5055532079620799</v>
      </c>
      <c r="L37" s="15">
        <v>176.01503460558899</v>
      </c>
      <c r="M37" s="15">
        <v>79</v>
      </c>
      <c r="ZA37" s="9"/>
    </row>
    <row r="38" spans="2:677" x14ac:dyDescent="0.3">
      <c r="B38" s="18" t="s">
        <v>296</v>
      </c>
      <c r="C38" s="16" t="s">
        <v>281</v>
      </c>
      <c r="D38" s="14">
        <v>5.4317156729527198</v>
      </c>
      <c r="E38" s="14">
        <v>0.70848720065133897</v>
      </c>
      <c r="F38" s="14">
        <v>4.1980959232669903</v>
      </c>
      <c r="G38" s="14">
        <v>7.0013451329068896</v>
      </c>
      <c r="H38" s="14">
        <v>13.043525164236</v>
      </c>
      <c r="I38" s="15">
        <v>210</v>
      </c>
      <c r="J38" s="15">
        <v>4246</v>
      </c>
      <c r="K38" s="14">
        <v>4.1481950960453098</v>
      </c>
      <c r="L38" s="15">
        <v>1023.57770107002</v>
      </c>
      <c r="M38" s="15">
        <v>1253</v>
      </c>
      <c r="ZA38" s="9"/>
    </row>
    <row r="39" spans="2:677" x14ac:dyDescent="0.3">
      <c r="B39" s="18"/>
      <c r="C39" s="16" t="s">
        <v>282</v>
      </c>
      <c r="D39" s="14">
        <v>4.2553496410159504</v>
      </c>
      <c r="E39" s="14">
        <v>0.53929544316935096</v>
      </c>
      <c r="F39" s="14">
        <v>3.31440934250625</v>
      </c>
      <c r="G39" s="14">
        <v>5.4483640908267503</v>
      </c>
      <c r="H39" s="14">
        <v>12.6733521018168</v>
      </c>
      <c r="I39" s="15">
        <v>146</v>
      </c>
      <c r="J39" s="15">
        <v>3745</v>
      </c>
      <c r="K39" s="14">
        <v>2.6726345380478498</v>
      </c>
      <c r="L39" s="15">
        <v>1401.2390944911699</v>
      </c>
      <c r="M39" s="15">
        <v>1200</v>
      </c>
      <c r="ZA39" s="9"/>
    </row>
    <row r="40" spans="2:677" x14ac:dyDescent="0.3">
      <c r="B40" s="18" t="s">
        <v>321</v>
      </c>
      <c r="C40" s="16" t="s">
        <v>314</v>
      </c>
      <c r="D40" s="14">
        <v>6.0263183089319403</v>
      </c>
      <c r="E40" s="14">
        <v>0.60486226514729802</v>
      </c>
      <c r="F40" s="14">
        <v>4.9439123999441597</v>
      </c>
      <c r="G40" s="14">
        <v>7.32743543820669</v>
      </c>
      <c r="H40" s="14">
        <v>10.0370115573019</v>
      </c>
      <c r="I40" s="15">
        <v>225</v>
      </c>
      <c r="J40" s="15">
        <v>4082</v>
      </c>
      <c r="K40" s="14">
        <v>2.6364604973393502</v>
      </c>
      <c r="L40" s="15">
        <v>1548.2879429141699</v>
      </c>
      <c r="M40" s="15">
        <v>2050</v>
      </c>
      <c r="ZA40" s="9"/>
    </row>
    <row r="41" spans="2:677" x14ac:dyDescent="0.3">
      <c r="B41" s="18"/>
      <c r="C41" s="16" t="s">
        <v>315</v>
      </c>
      <c r="D41" s="14">
        <v>3.5268168849584001</v>
      </c>
      <c r="E41" s="14">
        <v>0.57112979608535097</v>
      </c>
      <c r="F41" s="14">
        <v>2.5630292091013298</v>
      </c>
      <c r="G41" s="14">
        <v>4.8350381193949996</v>
      </c>
      <c r="H41" s="14">
        <v>16.193916914744701</v>
      </c>
      <c r="I41" s="15">
        <v>131</v>
      </c>
      <c r="J41" s="15">
        <v>3909</v>
      </c>
      <c r="K41" s="14">
        <v>3.7465770772228599</v>
      </c>
      <c r="L41" s="15">
        <v>1043.3523505400699</v>
      </c>
      <c r="M41" s="15">
        <v>2044</v>
      </c>
      <c r="ZA41" s="9"/>
    </row>
    <row r="42" spans="2:677" x14ac:dyDescent="0.3">
      <c r="B42" s="18" t="s">
        <v>322</v>
      </c>
      <c r="C42" s="16" t="s">
        <v>316</v>
      </c>
      <c r="D42" s="14">
        <v>6.9701213087531304</v>
      </c>
      <c r="E42" s="14">
        <v>0.95297347317655201</v>
      </c>
      <c r="F42" s="14">
        <v>5.3164054021675398</v>
      </c>
      <c r="G42" s="14">
        <v>9.0888619135557391</v>
      </c>
      <c r="H42" s="14">
        <v>13.672265244218901</v>
      </c>
      <c r="I42" s="15">
        <v>77</v>
      </c>
      <c r="J42" s="15">
        <v>1029</v>
      </c>
      <c r="K42" s="14">
        <v>1.4397661111783699</v>
      </c>
      <c r="L42" s="15">
        <v>714.69941680862098</v>
      </c>
      <c r="M42" s="15">
        <v>398</v>
      </c>
      <c r="ZA42" s="9"/>
    </row>
    <row r="43" spans="2:677" x14ac:dyDescent="0.3">
      <c r="B43" s="18"/>
      <c r="C43" s="16" t="s">
        <v>317</v>
      </c>
      <c r="D43" s="14">
        <v>7.8437224886472903</v>
      </c>
      <c r="E43" s="14">
        <v>2.0944109301794098</v>
      </c>
      <c r="F43" s="14">
        <v>4.59628620878369</v>
      </c>
      <c r="G43" s="14">
        <v>13.071227038469001</v>
      </c>
      <c r="H43" s="14">
        <v>26.701746947457401</v>
      </c>
      <c r="I43" s="15">
        <v>20</v>
      </c>
      <c r="J43" s="15">
        <v>308</v>
      </c>
      <c r="K43" s="14">
        <v>1.8630093008052</v>
      </c>
      <c r="L43" s="15">
        <v>165.323919674948</v>
      </c>
      <c r="M43" s="15">
        <v>138</v>
      </c>
      <c r="ZA43" s="9"/>
    </row>
    <row r="44" spans="2:677" x14ac:dyDescent="0.3">
      <c r="B44" s="18"/>
      <c r="C44" s="16" t="s">
        <v>318</v>
      </c>
      <c r="D44" s="14">
        <v>7.1242851242224896</v>
      </c>
      <c r="E44" s="14">
        <v>3.0279517385325501</v>
      </c>
      <c r="F44" s="14">
        <v>3.0244424591337999</v>
      </c>
      <c r="G44" s="14">
        <v>15.8721264801156</v>
      </c>
      <c r="H44" s="14">
        <v>42.501832615283099</v>
      </c>
      <c r="I44" s="15">
        <v>10</v>
      </c>
      <c r="J44" s="15">
        <v>223</v>
      </c>
      <c r="K44" s="14">
        <v>3.0761493017794899</v>
      </c>
      <c r="L44" s="15">
        <v>72.4932303744161</v>
      </c>
      <c r="M44" s="15">
        <v>111</v>
      </c>
      <c r="ZA44" s="9">
        <v>1</v>
      </c>
    </row>
    <row r="45" spans="2:677" x14ac:dyDescent="0.3">
      <c r="B45" s="18"/>
      <c r="C45" s="16" t="s">
        <v>319</v>
      </c>
      <c r="D45" s="14">
        <v>4.28806952581182</v>
      </c>
      <c r="E45" s="14">
        <v>0.50650202951549606</v>
      </c>
      <c r="F45" s="14">
        <v>3.3977115853861402</v>
      </c>
      <c r="G45" s="14">
        <v>5.3987035040951703</v>
      </c>
      <c r="H45" s="14">
        <v>11.811889393738401</v>
      </c>
      <c r="I45" s="15">
        <v>245</v>
      </c>
      <c r="J45" s="15">
        <v>6299</v>
      </c>
      <c r="K45" s="14">
        <v>3.9367437264565299</v>
      </c>
      <c r="L45" s="15">
        <v>1600.0533531477099</v>
      </c>
      <c r="M45" s="15">
        <v>2308</v>
      </c>
      <c r="ZA45" s="9"/>
    </row>
    <row r="46" spans="2:677" x14ac:dyDescent="0.3">
      <c r="B46" s="18"/>
      <c r="C46" s="16" t="s">
        <v>320</v>
      </c>
      <c r="D46" s="14">
        <v>2.00995866765293</v>
      </c>
      <c r="E46" s="14">
        <v>1.2561002351217001</v>
      </c>
      <c r="F46" s="14">
        <v>0.58221157157659398</v>
      </c>
      <c r="G46" s="14">
        <v>6.7028861940680899</v>
      </c>
      <c r="H46" s="14">
        <v>62.493834094035101</v>
      </c>
      <c r="I46" s="15">
        <v>4</v>
      </c>
      <c r="J46" s="15">
        <v>132</v>
      </c>
      <c r="K46" s="14">
        <v>1.04942358910094</v>
      </c>
      <c r="L46" s="15">
        <v>125.78333608174999</v>
      </c>
      <c r="M46" s="15">
        <v>60</v>
      </c>
      <c r="ZA46" s="9">
        <v>1</v>
      </c>
    </row>
    <row r="47" spans="2:677" x14ac:dyDescent="0.3">
      <c r="B47" s="18" t="s">
        <v>298</v>
      </c>
      <c r="C47" s="16" t="s">
        <v>283</v>
      </c>
      <c r="D47" s="14">
        <v>5.71476295027262</v>
      </c>
      <c r="E47" s="14">
        <v>0.81866341355707495</v>
      </c>
      <c r="F47" s="14">
        <v>4.3054030008204602</v>
      </c>
      <c r="G47" s="14">
        <v>7.5490778225376802</v>
      </c>
      <c r="H47" s="14">
        <v>14.325413331764199</v>
      </c>
      <c r="I47" s="15">
        <v>109</v>
      </c>
      <c r="J47" s="15">
        <v>1775</v>
      </c>
      <c r="K47" s="14">
        <v>2.2065941463994401</v>
      </c>
      <c r="L47" s="15">
        <v>804.40710082382702</v>
      </c>
      <c r="M47" s="15">
        <v>992</v>
      </c>
      <c r="ZA47" s="9"/>
    </row>
    <row r="48" spans="2:677" x14ac:dyDescent="0.3">
      <c r="B48" s="18"/>
      <c r="C48" s="16" t="s">
        <v>284</v>
      </c>
      <c r="D48" s="14">
        <v>4.9383231362357396</v>
      </c>
      <c r="E48" s="14">
        <v>0.86856801386975602</v>
      </c>
      <c r="F48" s="14">
        <v>3.48782703529336</v>
      </c>
      <c r="G48" s="14">
        <v>6.94861221880765</v>
      </c>
      <c r="H48" s="14">
        <v>17.5883187452133</v>
      </c>
      <c r="I48" s="15">
        <v>78</v>
      </c>
      <c r="J48" s="15">
        <v>1515</v>
      </c>
      <c r="K48" s="14">
        <v>2.4330361631703399</v>
      </c>
      <c r="L48" s="15">
        <v>622.67878420100999</v>
      </c>
      <c r="M48" s="15">
        <v>994</v>
      </c>
      <c r="ZA48" s="9"/>
    </row>
    <row r="49" spans="2:677" x14ac:dyDescent="0.3">
      <c r="B49" s="18"/>
      <c r="C49" s="16" t="s">
        <v>285</v>
      </c>
      <c r="D49" s="14">
        <v>2.8616706373251901</v>
      </c>
      <c r="E49" s="14">
        <v>0.50395192331232097</v>
      </c>
      <c r="F49" s="14">
        <v>2.0227295870446498</v>
      </c>
      <c r="G49" s="14">
        <v>4.03424106749328</v>
      </c>
      <c r="H49" s="14">
        <v>17.610409693526702</v>
      </c>
      <c r="I49" s="15">
        <v>56</v>
      </c>
      <c r="J49" s="15">
        <v>1496</v>
      </c>
      <c r="K49" s="14">
        <v>1.36586925479883</v>
      </c>
      <c r="L49" s="15">
        <v>1095.2732076983</v>
      </c>
      <c r="M49" s="15">
        <v>1006</v>
      </c>
      <c r="ZA49" s="9"/>
    </row>
    <row r="50" spans="2:677" x14ac:dyDescent="0.3">
      <c r="B50" s="18"/>
      <c r="C50" s="16" t="s">
        <v>286</v>
      </c>
      <c r="D50" s="14">
        <v>7.4485125675545198</v>
      </c>
      <c r="E50" s="14">
        <v>1.5272642033416</v>
      </c>
      <c r="F50" s="14">
        <v>4.9536243917553797</v>
      </c>
      <c r="G50" s="14">
        <v>11.053813304401899</v>
      </c>
      <c r="H50" s="14">
        <v>20.504284439208799</v>
      </c>
      <c r="I50" s="15">
        <v>59</v>
      </c>
      <c r="J50" s="15">
        <v>1489</v>
      </c>
      <c r="K50" s="14">
        <v>5.03475482128193</v>
      </c>
      <c r="L50" s="15">
        <v>295.74429199729701</v>
      </c>
      <c r="M50" s="15">
        <v>963</v>
      </c>
      <c r="ZA50" s="9"/>
    </row>
    <row r="51" spans="2:677" x14ac:dyDescent="0.3">
      <c r="B51" s="18"/>
      <c r="C51" s="16" t="s">
        <v>287</v>
      </c>
      <c r="D51" s="14">
        <v>2.8027077560539202</v>
      </c>
      <c r="E51" s="14">
        <v>0.54435620458979295</v>
      </c>
      <c r="F51" s="14">
        <v>1.91136681065241</v>
      </c>
      <c r="G51" s="14">
        <v>4.09237187249445</v>
      </c>
      <c r="H51" s="14">
        <v>19.422510371049899</v>
      </c>
      <c r="I51" s="15">
        <v>52</v>
      </c>
      <c r="J51" s="15">
        <v>1678</v>
      </c>
      <c r="K51" s="14">
        <v>1.82417893211327</v>
      </c>
      <c r="L51" s="15">
        <v>919.86590265905204</v>
      </c>
      <c r="M51" s="15">
        <v>1018</v>
      </c>
      <c r="ZA51" s="9"/>
    </row>
    <row r="52" spans="2:677" x14ac:dyDescent="0.3">
      <c r="B52" s="18" t="s">
        <v>297</v>
      </c>
      <c r="C52" s="16" t="s">
        <v>288</v>
      </c>
      <c r="D52" s="14">
        <v>4.4068288023991702</v>
      </c>
      <c r="E52" s="14">
        <v>0.54558999136856501</v>
      </c>
      <c r="F52" s="14">
        <v>3.4526095668707102</v>
      </c>
      <c r="G52" s="14">
        <v>5.6094490969016197</v>
      </c>
      <c r="H52" s="14">
        <v>12.380557898494599</v>
      </c>
      <c r="I52" s="15">
        <v>187</v>
      </c>
      <c r="J52" s="15">
        <v>5028</v>
      </c>
      <c r="K52" s="14">
        <v>3.55212816762895</v>
      </c>
      <c r="L52" s="15">
        <v>1415.4894651102099</v>
      </c>
      <c r="M52" s="15">
        <v>2171</v>
      </c>
      <c r="ZA52" s="9"/>
    </row>
    <row r="53" spans="2:677" x14ac:dyDescent="0.3">
      <c r="B53" s="18"/>
      <c r="C53" s="16" t="s">
        <v>289</v>
      </c>
      <c r="D53" s="14">
        <v>5.4883807987114297</v>
      </c>
      <c r="E53" s="14">
        <v>0.63400435028731805</v>
      </c>
      <c r="F53" s="14">
        <v>4.3697386779233902</v>
      </c>
      <c r="G53" s="14">
        <v>6.8728115156025797</v>
      </c>
      <c r="H53" s="14">
        <v>11.5517558555006</v>
      </c>
      <c r="I53" s="15">
        <v>167</v>
      </c>
      <c r="J53" s="15">
        <v>2925</v>
      </c>
      <c r="K53" s="14">
        <v>2.2658565113093601</v>
      </c>
      <c r="L53" s="15">
        <v>1290.90257278019</v>
      </c>
      <c r="M53" s="15">
        <v>1493</v>
      </c>
      <c r="ZA53" s="9"/>
    </row>
    <row r="54" spans="2:677" x14ac:dyDescent="0.3">
      <c r="B54" s="18" t="s">
        <v>291</v>
      </c>
      <c r="C54" s="16" t="s">
        <v>290</v>
      </c>
      <c r="D54" s="14">
        <v>3.3386093595903898</v>
      </c>
      <c r="E54" s="14">
        <v>0.39517204949338602</v>
      </c>
      <c r="F54" s="14">
        <v>2.6447755761738598</v>
      </c>
      <c r="G54" s="14">
        <v>4.2065994652399699</v>
      </c>
      <c r="H54" s="14">
        <v>11.8364266953912</v>
      </c>
      <c r="I54" s="15">
        <v>157</v>
      </c>
      <c r="J54" s="15">
        <v>4961</v>
      </c>
      <c r="K54" s="14">
        <v>2.4001338927506102</v>
      </c>
      <c r="L54" s="15">
        <v>2066.9680199859999</v>
      </c>
      <c r="M54" s="15">
        <v>2074</v>
      </c>
      <c r="ZA54" s="9"/>
    </row>
    <row r="55" spans="2:677" x14ac:dyDescent="0.3">
      <c r="B55" s="18"/>
      <c r="C55" s="16" t="s">
        <v>291</v>
      </c>
      <c r="D55" s="14">
        <v>6.7870350323019899</v>
      </c>
      <c r="E55" s="14">
        <v>0.92031681890059702</v>
      </c>
      <c r="F55" s="14">
        <v>5.1898787221715104</v>
      </c>
      <c r="G55" s="14">
        <v>8.8299310599191703</v>
      </c>
      <c r="H55" s="14">
        <v>13.559924392911901</v>
      </c>
      <c r="I55" s="15">
        <v>199</v>
      </c>
      <c r="J55" s="15">
        <v>3030</v>
      </c>
      <c r="K55" s="14">
        <v>4.0552494845035696</v>
      </c>
      <c r="L55" s="15">
        <v>747.179677003503</v>
      </c>
      <c r="M55" s="15">
        <v>1433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325</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407" priority="1">
      <formula>ZA9 = 3</formula>
    </cfRule>
    <cfRule type="expression" dxfId="406" priority="48">
      <formula>I9 = J9</formula>
    </cfRule>
    <cfRule type="expression" dxfId="405" priority="95">
      <formula>ZA9 = 2</formula>
    </cfRule>
    <cfRule type="expression" dxfId="404" priority="142">
      <formula>ZA9 = 1</formula>
    </cfRule>
  </conditionalFormatting>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25</v>
      </c>
      <c r="M2" s="12" t="str">
        <f>HYPERLINK("#'INDICE'!A1", "Índice")</f>
        <v>Índice</v>
      </c>
    </row>
    <row r="3" spans="2:677" x14ac:dyDescent="0.3">
      <c r="B3" s="10" t="s">
        <v>7</v>
      </c>
      <c r="C3" s="11" t="s">
        <v>24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0.84420125472154395</v>
      </c>
      <c r="E9" s="14">
        <v>0.15917499506550201</v>
      </c>
      <c r="F9" s="14">
        <v>0.58298079351532495</v>
      </c>
      <c r="G9" s="14">
        <v>1.22103111497378</v>
      </c>
      <c r="H9" s="14">
        <v>18.855100507758099</v>
      </c>
      <c r="I9" s="15">
        <v>65</v>
      </c>
      <c r="J9" s="15">
        <v>7984</v>
      </c>
      <c r="K9" s="14">
        <v>2.41630475700725</v>
      </c>
      <c r="L9" s="15">
        <v>3304.2189636247199</v>
      </c>
      <c r="M9" s="15">
        <v>2552</v>
      </c>
      <c r="ZA9" s="9"/>
    </row>
    <row r="10" spans="2:677" x14ac:dyDescent="0.3">
      <c r="B10" s="18" t="s">
        <v>293</v>
      </c>
      <c r="C10" s="16" t="s">
        <v>253</v>
      </c>
      <c r="D10" s="14">
        <v>0.93627663474613798</v>
      </c>
      <c r="E10" s="14">
        <v>0.23281848239571901</v>
      </c>
      <c r="F10" s="14">
        <v>0.57434273271498204</v>
      </c>
      <c r="G10" s="14">
        <v>1.52279737832189</v>
      </c>
      <c r="H10" s="14">
        <v>24.866420217657801</v>
      </c>
      <c r="I10" s="15">
        <v>40</v>
      </c>
      <c r="J10" s="15">
        <v>4692</v>
      </c>
      <c r="K10" s="14">
        <v>2.74145744189128</v>
      </c>
      <c r="L10" s="15">
        <v>1711.49839071114</v>
      </c>
      <c r="M10" s="15">
        <v>1590</v>
      </c>
      <c r="ZA10" s="9"/>
    </row>
    <row r="11" spans="2:677" x14ac:dyDescent="0.3">
      <c r="B11" s="18"/>
      <c r="C11" s="16" t="s">
        <v>254</v>
      </c>
      <c r="D11" s="14">
        <v>0.68749469449562495</v>
      </c>
      <c r="E11" s="14">
        <v>0.16667655604750201</v>
      </c>
      <c r="F11" s="14">
        <v>0.426932694621322</v>
      </c>
      <c r="G11" s="14">
        <v>1.1053154664202101</v>
      </c>
      <c r="H11" s="14">
        <v>24.2440497915089</v>
      </c>
      <c r="I11" s="15">
        <v>25</v>
      </c>
      <c r="J11" s="15">
        <v>3292</v>
      </c>
      <c r="K11" s="14">
        <v>1.3390710879622001</v>
      </c>
      <c r="L11" s="15">
        <v>2458.4206391982998</v>
      </c>
      <c r="M11" s="15">
        <v>962</v>
      </c>
      <c r="ZA11" s="9"/>
    </row>
    <row r="12" spans="2:677" x14ac:dyDescent="0.3">
      <c r="B12" s="18" t="s">
        <v>294</v>
      </c>
      <c r="C12" s="16" t="s">
        <v>255</v>
      </c>
      <c r="D12" s="14">
        <v>0.65683963119589805</v>
      </c>
      <c r="E12" s="14">
        <v>0.142752345058096</v>
      </c>
      <c r="F12" s="14">
        <v>0.42862278559439099</v>
      </c>
      <c r="G12" s="14">
        <v>1.0053418766358999</v>
      </c>
      <c r="H12" s="14">
        <v>21.733211316465301</v>
      </c>
      <c r="I12" s="15">
        <v>26</v>
      </c>
      <c r="J12" s="15">
        <v>3880</v>
      </c>
      <c r="K12" s="14">
        <v>1.21140390401884</v>
      </c>
      <c r="L12" s="15">
        <v>3202.8954068317598</v>
      </c>
      <c r="M12" s="15">
        <v>1293</v>
      </c>
      <c r="ZA12" s="9"/>
    </row>
    <row r="13" spans="2:677" x14ac:dyDescent="0.3">
      <c r="B13" s="18"/>
      <c r="C13" s="16" t="s">
        <v>256</v>
      </c>
      <c r="D13" s="14">
        <v>0.86933094507970898</v>
      </c>
      <c r="E13" s="14">
        <v>0.26740882609810901</v>
      </c>
      <c r="F13" s="14">
        <v>0.47465683477347198</v>
      </c>
      <c r="G13" s="14">
        <v>1.5869413571680899</v>
      </c>
      <c r="H13" s="14">
        <v>30.760302231458098</v>
      </c>
      <c r="I13" s="15">
        <v>22</v>
      </c>
      <c r="J13" s="15">
        <v>2415</v>
      </c>
      <c r="K13" s="14">
        <v>2.0030674064468101</v>
      </c>
      <c r="L13" s="15">
        <v>1205.6508893447101</v>
      </c>
      <c r="M13" s="15">
        <v>765</v>
      </c>
      <c r="ZA13" s="9"/>
    </row>
    <row r="14" spans="2:677" x14ac:dyDescent="0.3">
      <c r="B14" s="18"/>
      <c r="C14" s="16" t="s">
        <v>257</v>
      </c>
      <c r="D14" s="14">
        <v>1.5890305556541899</v>
      </c>
      <c r="E14" s="14">
        <v>0.520379947505483</v>
      </c>
      <c r="F14" s="14">
        <v>0.83278625570760101</v>
      </c>
      <c r="G14" s="14">
        <v>3.0111598077649901</v>
      </c>
      <c r="H14" s="14">
        <v>32.748265642459302</v>
      </c>
      <c r="I14" s="15">
        <v>17</v>
      </c>
      <c r="J14" s="15">
        <v>1689</v>
      </c>
      <c r="K14" s="14">
        <v>2.9230604025559099</v>
      </c>
      <c r="L14" s="15">
        <v>577.81905516668201</v>
      </c>
      <c r="M14" s="15">
        <v>494</v>
      </c>
      <c r="ZA14" s="9"/>
    </row>
    <row r="15" spans="2:677" x14ac:dyDescent="0.3">
      <c r="B15" s="18" t="s">
        <v>295</v>
      </c>
      <c r="C15" s="16" t="s">
        <v>258</v>
      </c>
      <c r="D15" s="14">
        <v>0.89175451417936102</v>
      </c>
      <c r="E15" s="14">
        <v>0.47135049779739902</v>
      </c>
      <c r="F15" s="14">
        <v>0.31239684232419002</v>
      </c>
      <c r="G15" s="14">
        <v>2.5184198641031301</v>
      </c>
      <c r="H15" s="14">
        <v>52.856530614948397</v>
      </c>
      <c r="I15" s="15">
        <v>4</v>
      </c>
      <c r="J15" s="15">
        <v>384</v>
      </c>
      <c r="K15" s="14">
        <v>0.962790086690956</v>
      </c>
      <c r="L15" s="15">
        <v>384</v>
      </c>
      <c r="M15" s="15">
        <v>123</v>
      </c>
      <c r="ZA15" s="9"/>
    </row>
    <row r="16" spans="2:677" x14ac:dyDescent="0.3">
      <c r="B16" s="18"/>
      <c r="C16" s="16" t="s">
        <v>259</v>
      </c>
      <c r="D16" s="14">
        <v>0.14951987965073099</v>
      </c>
      <c r="E16" s="14">
        <v>0.15005609927788699</v>
      </c>
      <c r="F16" s="14">
        <v>2.0391788673458901E-2</v>
      </c>
      <c r="G16" s="14">
        <v>1.0874395288304</v>
      </c>
      <c r="H16" s="14">
        <v>100.358627647647</v>
      </c>
      <c r="I16" s="15">
        <v>1</v>
      </c>
      <c r="J16" s="15">
        <v>302</v>
      </c>
      <c r="K16" s="14">
        <v>0.45396743981031601</v>
      </c>
      <c r="L16" s="15">
        <v>302</v>
      </c>
      <c r="M16" s="15">
        <v>100</v>
      </c>
      <c r="ZA16" s="9"/>
    </row>
    <row r="17" spans="2:677" x14ac:dyDescent="0.3">
      <c r="B17" s="18"/>
      <c r="C17" s="16" t="s">
        <v>260</v>
      </c>
      <c r="D17" s="14">
        <v>0.895846793662188</v>
      </c>
      <c r="E17" s="14">
        <v>0.64539716277159898</v>
      </c>
      <c r="F17" s="14">
        <v>0.21330887904075699</v>
      </c>
      <c r="G17" s="14">
        <v>3.681764317291</v>
      </c>
      <c r="H17" s="14">
        <v>72.043251964238095</v>
      </c>
      <c r="I17" s="15">
        <v>2</v>
      </c>
      <c r="J17" s="15">
        <v>303</v>
      </c>
      <c r="K17" s="14">
        <v>1.4168877587237501</v>
      </c>
      <c r="L17" s="15">
        <v>213.84897860429299</v>
      </c>
      <c r="M17" s="15">
        <v>99</v>
      </c>
      <c r="ZA17" s="9"/>
    </row>
    <row r="18" spans="2:677" x14ac:dyDescent="0.3">
      <c r="B18" s="18"/>
      <c r="C18" s="16" t="s">
        <v>261</v>
      </c>
      <c r="D18" s="14">
        <v>0.89501288448072103</v>
      </c>
      <c r="E18" s="14">
        <v>0.87384302263437696</v>
      </c>
      <c r="F18" s="14">
        <v>0.12688074668492999</v>
      </c>
      <c r="G18" s="14">
        <v>6.0325102633652898</v>
      </c>
      <c r="H18" s="14">
        <v>97.634686358886697</v>
      </c>
      <c r="I18" s="15">
        <v>1</v>
      </c>
      <c r="J18" s="15">
        <v>211</v>
      </c>
      <c r="K18" s="14">
        <v>1.80784563043153</v>
      </c>
      <c r="L18" s="15">
        <v>116.713504985287</v>
      </c>
      <c r="M18" s="15">
        <v>75</v>
      </c>
      <c r="ZA18" s="9">
        <v>1</v>
      </c>
    </row>
    <row r="19" spans="2:677" x14ac:dyDescent="0.3">
      <c r="B19" s="18"/>
      <c r="C19" s="16" t="s">
        <v>262</v>
      </c>
      <c r="D19" s="14">
        <v>2.7565392411661002E-10</v>
      </c>
      <c r="E19" s="14">
        <v>0</v>
      </c>
      <c r="F19" s="14">
        <v>2.3275466386475199E-10</v>
      </c>
      <c r="G19" s="14">
        <v>3.2645999276316399E-10</v>
      </c>
      <c r="H19" s="14">
        <v>0</v>
      </c>
      <c r="I19" s="15">
        <v>0</v>
      </c>
      <c r="J19" s="15">
        <v>205</v>
      </c>
      <c r="K19" s="14"/>
      <c r="L19" s="15"/>
      <c r="M19" s="15"/>
      <c r="ZA19" s="9">
        <v>2</v>
      </c>
    </row>
    <row r="20" spans="2:677" x14ac:dyDescent="0.3">
      <c r="B20" s="18"/>
      <c r="C20" s="16" t="s">
        <v>263</v>
      </c>
      <c r="D20" s="14">
        <v>0.338334823511311</v>
      </c>
      <c r="E20" s="14">
        <v>0.33820464537248202</v>
      </c>
      <c r="F20" s="14">
        <v>4.6409202032946698E-2</v>
      </c>
      <c r="G20" s="14">
        <v>2.4220500395186502</v>
      </c>
      <c r="H20" s="14">
        <v>99.961523872276004</v>
      </c>
      <c r="I20" s="15">
        <v>1</v>
      </c>
      <c r="J20" s="15">
        <v>309</v>
      </c>
      <c r="K20" s="14">
        <v>1.0448044508982901</v>
      </c>
      <c r="L20" s="15">
        <v>295.74912294289402</v>
      </c>
      <c r="M20" s="15">
        <v>95</v>
      </c>
      <c r="ZA20" s="9"/>
    </row>
    <row r="21" spans="2:677" x14ac:dyDescent="0.3">
      <c r="B21" s="18"/>
      <c r="C21" s="16" t="s">
        <v>264</v>
      </c>
      <c r="D21" s="14">
        <v>0.68053675330296604</v>
      </c>
      <c r="E21" s="14">
        <v>0.35089537021523998</v>
      </c>
      <c r="F21" s="14">
        <v>0.24541898041482901</v>
      </c>
      <c r="G21" s="14">
        <v>1.87261868530251</v>
      </c>
      <c r="H21" s="14">
        <v>51.561560564095799</v>
      </c>
      <c r="I21" s="15">
        <v>4</v>
      </c>
      <c r="J21" s="15">
        <v>529</v>
      </c>
      <c r="K21" s="14">
        <v>0.96184094263203501</v>
      </c>
      <c r="L21" s="15">
        <v>529</v>
      </c>
      <c r="M21" s="15">
        <v>174</v>
      </c>
      <c r="ZA21" s="9"/>
    </row>
    <row r="22" spans="2:677" x14ac:dyDescent="0.3">
      <c r="B22" s="18"/>
      <c r="C22" s="16" t="s">
        <v>265</v>
      </c>
      <c r="D22" s="14">
        <v>1.68741397794875</v>
      </c>
      <c r="E22" s="14">
        <v>0.69222961215485201</v>
      </c>
      <c r="F22" s="14">
        <v>0.74638592433541595</v>
      </c>
      <c r="G22" s="14">
        <v>3.7698084517566999</v>
      </c>
      <c r="H22" s="14">
        <v>41.023105248679897</v>
      </c>
      <c r="I22" s="15">
        <v>9</v>
      </c>
      <c r="J22" s="15">
        <v>449</v>
      </c>
      <c r="K22" s="14">
        <v>1.29403974910327</v>
      </c>
      <c r="L22" s="15">
        <v>346.97543125019303</v>
      </c>
      <c r="M22" s="15">
        <v>132</v>
      </c>
      <c r="ZA22" s="9"/>
    </row>
    <row r="23" spans="2:677" x14ac:dyDescent="0.3">
      <c r="B23" s="18"/>
      <c r="C23" s="16" t="s">
        <v>266</v>
      </c>
      <c r="D23" s="14">
        <v>0.823809139626</v>
      </c>
      <c r="E23" s="14">
        <v>0.50325251291196904</v>
      </c>
      <c r="F23" s="14">
        <v>0.24526445762355301</v>
      </c>
      <c r="G23" s="14">
        <v>2.72971591887084</v>
      </c>
      <c r="H23" s="14">
        <v>61.088483813185199</v>
      </c>
      <c r="I23" s="15">
        <v>3</v>
      </c>
      <c r="J23" s="15">
        <v>429</v>
      </c>
      <c r="K23" s="14">
        <v>1.32672723402531</v>
      </c>
      <c r="L23" s="15">
        <v>323.35207192394</v>
      </c>
      <c r="M23" s="15">
        <v>137</v>
      </c>
      <c r="ZA23" s="9"/>
    </row>
    <row r="24" spans="2:677" x14ac:dyDescent="0.3">
      <c r="B24" s="18"/>
      <c r="C24" s="16" t="s">
        <v>267</v>
      </c>
      <c r="D24" s="14">
        <v>2.7317463337779399E-10</v>
      </c>
      <c r="E24" s="14">
        <v>0</v>
      </c>
      <c r="F24" s="14">
        <v>2.3158542461228999E-10</v>
      </c>
      <c r="G24" s="14">
        <v>3.2223262947579498E-10</v>
      </c>
      <c r="H24" s="14">
        <v>0</v>
      </c>
      <c r="I24" s="15">
        <v>0</v>
      </c>
      <c r="J24" s="15">
        <v>225</v>
      </c>
      <c r="K24" s="14"/>
      <c r="L24" s="15"/>
      <c r="M24" s="15"/>
      <c r="ZA24" s="9">
        <v>2</v>
      </c>
    </row>
    <row r="25" spans="2:677" x14ac:dyDescent="0.3">
      <c r="B25" s="18"/>
      <c r="C25" s="16" t="s">
        <v>268</v>
      </c>
      <c r="D25" s="14">
        <v>2.7719632494771598E-10</v>
      </c>
      <c r="E25" s="14">
        <v>0</v>
      </c>
      <c r="F25" s="14">
        <v>2.32125190600896E-10</v>
      </c>
      <c r="G25" s="14">
        <v>3.3101880224893001E-10</v>
      </c>
      <c r="H25" s="14">
        <v>0</v>
      </c>
      <c r="I25" s="15">
        <v>0</v>
      </c>
      <c r="J25" s="15">
        <v>244</v>
      </c>
      <c r="K25" s="14"/>
      <c r="L25" s="15"/>
      <c r="M25" s="15"/>
      <c r="ZA25" s="9">
        <v>2</v>
      </c>
    </row>
    <row r="26" spans="2:677" x14ac:dyDescent="0.3">
      <c r="B26" s="18"/>
      <c r="C26" s="16" t="s">
        <v>269</v>
      </c>
      <c r="D26" s="14">
        <v>0.91267730093747301</v>
      </c>
      <c r="E26" s="14">
        <v>0.654360858774092</v>
      </c>
      <c r="F26" s="14">
        <v>0.21880004983876</v>
      </c>
      <c r="G26" s="14">
        <v>3.7248915505895002</v>
      </c>
      <c r="H26" s="14">
        <v>71.696848174262001</v>
      </c>
      <c r="I26" s="15">
        <v>2</v>
      </c>
      <c r="J26" s="15">
        <v>314</v>
      </c>
      <c r="K26" s="14">
        <v>1.4819843640900801</v>
      </c>
      <c r="L26" s="15">
        <v>211.87807888431499</v>
      </c>
      <c r="M26" s="15">
        <v>99</v>
      </c>
      <c r="ZA26" s="9"/>
    </row>
    <row r="27" spans="2:677" x14ac:dyDescent="0.3">
      <c r="B27" s="18"/>
      <c r="C27" s="16" t="s">
        <v>270</v>
      </c>
      <c r="D27" s="14">
        <v>0.69882430537553597</v>
      </c>
      <c r="E27" s="14">
        <v>0.40938277879023</v>
      </c>
      <c r="F27" s="14">
        <v>0.21888731617212301</v>
      </c>
      <c r="G27" s="14">
        <v>2.2077972945453501</v>
      </c>
      <c r="H27" s="14">
        <v>58.581645721414198</v>
      </c>
      <c r="I27" s="15">
        <v>3</v>
      </c>
      <c r="J27" s="15">
        <v>429</v>
      </c>
      <c r="K27" s="14">
        <v>1.0336666913072601</v>
      </c>
      <c r="L27" s="15">
        <v>415.027400619297</v>
      </c>
      <c r="M27" s="15">
        <v>144</v>
      </c>
      <c r="ZA27" s="9"/>
    </row>
    <row r="28" spans="2:677" x14ac:dyDescent="0.3">
      <c r="B28" s="18"/>
      <c r="C28" s="16" t="s">
        <v>271</v>
      </c>
      <c r="D28" s="14">
        <v>3.21564617348043</v>
      </c>
      <c r="E28" s="14">
        <v>2.0288655636356601</v>
      </c>
      <c r="F28" s="14">
        <v>0.89597394949115705</v>
      </c>
      <c r="G28" s="14">
        <v>10.8815272236886</v>
      </c>
      <c r="H28" s="14">
        <v>63.0935573810264</v>
      </c>
      <c r="I28" s="15">
        <v>5</v>
      </c>
      <c r="J28" s="15">
        <v>199</v>
      </c>
      <c r="K28" s="14">
        <v>2.6187758121783098</v>
      </c>
      <c r="L28" s="15">
        <v>75.989704454491303</v>
      </c>
      <c r="M28" s="15">
        <v>62</v>
      </c>
      <c r="ZA28" s="9">
        <v>1</v>
      </c>
    </row>
    <row r="29" spans="2:677" x14ac:dyDescent="0.3">
      <c r="B29" s="18"/>
      <c r="C29" s="16" t="s">
        <v>272</v>
      </c>
      <c r="D29" s="14">
        <v>0.65868372289738697</v>
      </c>
      <c r="E29" s="14">
        <v>0.38065250289186903</v>
      </c>
      <c r="F29" s="14">
        <v>0.20838743982417601</v>
      </c>
      <c r="G29" s="14">
        <v>2.06190288289796</v>
      </c>
      <c r="H29" s="14">
        <v>57.7898754226797</v>
      </c>
      <c r="I29" s="15">
        <v>3</v>
      </c>
      <c r="J29" s="15">
        <v>306</v>
      </c>
      <c r="K29" s="14">
        <v>0.67538341576724503</v>
      </c>
      <c r="L29" s="15">
        <v>306</v>
      </c>
      <c r="M29" s="15">
        <v>90</v>
      </c>
      <c r="ZA29" s="9"/>
    </row>
    <row r="30" spans="2:677" x14ac:dyDescent="0.3">
      <c r="B30" s="18"/>
      <c r="C30" s="16" t="s">
        <v>273</v>
      </c>
      <c r="D30" s="14">
        <v>0.32891366243247599</v>
      </c>
      <c r="E30" s="14">
        <v>0.32924726068351401</v>
      </c>
      <c r="F30" s="14">
        <v>4.4647194935472097E-2</v>
      </c>
      <c r="G30" s="14">
        <v>2.3799955481497599</v>
      </c>
      <c r="H30" s="14">
        <v>100.10142426087501</v>
      </c>
      <c r="I30" s="15">
        <v>1</v>
      </c>
      <c r="J30" s="15">
        <v>271</v>
      </c>
      <c r="K30" s="14">
        <v>0.89280579321300502</v>
      </c>
      <c r="L30" s="15">
        <v>271</v>
      </c>
      <c r="M30" s="15">
        <v>75</v>
      </c>
      <c r="ZA30" s="9"/>
    </row>
    <row r="31" spans="2:677" x14ac:dyDescent="0.3">
      <c r="B31" s="18"/>
      <c r="C31" s="16" t="s">
        <v>274</v>
      </c>
      <c r="D31" s="14">
        <v>0.85597637656799397</v>
      </c>
      <c r="E31" s="14">
        <v>0.31325782091858101</v>
      </c>
      <c r="F31" s="14">
        <v>0.415823215313257</v>
      </c>
      <c r="G31" s="14">
        <v>1.7538308632584401</v>
      </c>
      <c r="H31" s="14">
        <v>36.5965497990233</v>
      </c>
      <c r="I31" s="15">
        <v>8</v>
      </c>
      <c r="J31" s="15">
        <v>763</v>
      </c>
      <c r="K31" s="14">
        <v>0.88111074507583398</v>
      </c>
      <c r="L31" s="15">
        <v>763</v>
      </c>
      <c r="M31" s="15">
        <v>270</v>
      </c>
      <c r="ZA31" s="9"/>
    </row>
    <row r="32" spans="2:677" x14ac:dyDescent="0.3">
      <c r="B32" s="18"/>
      <c r="C32" s="16" t="s">
        <v>275</v>
      </c>
      <c r="D32" s="14">
        <v>0.55191191530818395</v>
      </c>
      <c r="E32" s="14">
        <v>0.39175815751968002</v>
      </c>
      <c r="F32" s="14">
        <v>0.13539022487892799</v>
      </c>
      <c r="G32" s="14">
        <v>2.22134004031156</v>
      </c>
      <c r="H32" s="14">
        <v>70.982007572879695</v>
      </c>
      <c r="I32" s="15">
        <v>2</v>
      </c>
      <c r="J32" s="15">
        <v>475</v>
      </c>
      <c r="K32" s="14">
        <v>1.32540385769671</v>
      </c>
      <c r="L32" s="15">
        <v>358.381332030718</v>
      </c>
      <c r="M32" s="15">
        <v>154</v>
      </c>
      <c r="ZA32" s="9"/>
    </row>
    <row r="33" spans="2:677" x14ac:dyDescent="0.3">
      <c r="B33" s="18"/>
      <c r="C33" s="16" t="s">
        <v>276</v>
      </c>
      <c r="D33" s="14">
        <v>0.26377261210821001</v>
      </c>
      <c r="E33" s="14">
        <v>0.26272445138995398</v>
      </c>
      <c r="F33" s="14">
        <v>3.6471296347806902E-2</v>
      </c>
      <c r="G33" s="14">
        <v>1.88103494476148</v>
      </c>
      <c r="H33" s="14">
        <v>99.602627160614304</v>
      </c>
      <c r="I33" s="15">
        <v>1</v>
      </c>
      <c r="J33" s="15">
        <v>335</v>
      </c>
      <c r="K33" s="14">
        <v>0.87632423774875501</v>
      </c>
      <c r="L33" s="15">
        <v>335</v>
      </c>
      <c r="M33" s="15">
        <v>100</v>
      </c>
      <c r="ZA33" s="9"/>
    </row>
    <row r="34" spans="2:677" x14ac:dyDescent="0.3">
      <c r="B34" s="18"/>
      <c r="C34" s="16" t="s">
        <v>277</v>
      </c>
      <c r="D34" s="14">
        <v>3.3637167162181201</v>
      </c>
      <c r="E34" s="14">
        <v>1.3030582555361301</v>
      </c>
      <c r="F34" s="14">
        <v>1.54864617351407</v>
      </c>
      <c r="G34" s="14">
        <v>7.1515860522221404</v>
      </c>
      <c r="H34" s="14">
        <v>38.738644346994398</v>
      </c>
      <c r="I34" s="15">
        <v>6</v>
      </c>
      <c r="J34" s="15">
        <v>342</v>
      </c>
      <c r="K34" s="14">
        <v>1.78123988586694</v>
      </c>
      <c r="L34" s="15">
        <v>192.001090203269</v>
      </c>
      <c r="M34" s="15">
        <v>104</v>
      </c>
      <c r="ZA34" s="9">
        <v>1</v>
      </c>
    </row>
    <row r="35" spans="2:677" x14ac:dyDescent="0.3">
      <c r="B35" s="18"/>
      <c r="C35" s="16" t="s">
        <v>278</v>
      </c>
      <c r="D35" s="14">
        <v>0.569126768575409</v>
      </c>
      <c r="E35" s="14">
        <v>0.56975283197930304</v>
      </c>
      <c r="F35" s="14">
        <v>7.6574640806230901E-2</v>
      </c>
      <c r="G35" s="14">
        <v>4.0999331314636001</v>
      </c>
      <c r="H35" s="14">
        <v>100.110004209688</v>
      </c>
      <c r="I35" s="15">
        <v>1</v>
      </c>
      <c r="J35" s="15">
        <v>236</v>
      </c>
      <c r="K35" s="14">
        <v>1.34806421690236</v>
      </c>
      <c r="L35" s="15">
        <v>175.06584407550801</v>
      </c>
      <c r="M35" s="15">
        <v>63</v>
      </c>
      <c r="ZA35" s="9"/>
    </row>
    <row r="36" spans="2:677" x14ac:dyDescent="0.3">
      <c r="B36" s="18"/>
      <c r="C36" s="16" t="s">
        <v>279</v>
      </c>
      <c r="D36" s="14">
        <v>1.8343808944462801</v>
      </c>
      <c r="E36" s="14">
        <v>0.73496612392634897</v>
      </c>
      <c r="F36" s="14">
        <v>0.82769912475686802</v>
      </c>
      <c r="G36" s="14">
        <v>4.0158513407752903</v>
      </c>
      <c r="H36" s="14">
        <v>40.066167618269098</v>
      </c>
      <c r="I36" s="15">
        <v>7</v>
      </c>
      <c r="J36" s="15">
        <v>459</v>
      </c>
      <c r="K36" s="14">
        <v>1.3738875836967399</v>
      </c>
      <c r="L36" s="15">
        <v>334.08846942554197</v>
      </c>
      <c r="M36" s="15">
        <v>155</v>
      </c>
      <c r="ZA36" s="9"/>
    </row>
    <row r="37" spans="2:677" x14ac:dyDescent="0.3">
      <c r="B37" s="18"/>
      <c r="C37" s="16" t="s">
        <v>280</v>
      </c>
      <c r="D37" s="14">
        <v>0.42719852985072698</v>
      </c>
      <c r="E37" s="14">
        <v>0.42895722987858598</v>
      </c>
      <c r="F37" s="14">
        <v>5.7634662584959702E-2</v>
      </c>
      <c r="G37" s="14">
        <v>3.0931321303566199</v>
      </c>
      <c r="H37" s="14">
        <v>100.411682134879</v>
      </c>
      <c r="I37" s="15">
        <v>1</v>
      </c>
      <c r="J37" s="15">
        <v>265</v>
      </c>
      <c r="K37" s="14">
        <v>1.14198772399815</v>
      </c>
      <c r="L37" s="15">
        <v>232.05153123032099</v>
      </c>
      <c r="M37" s="15">
        <v>79</v>
      </c>
      <c r="ZA37" s="9"/>
    </row>
    <row r="38" spans="2:677" x14ac:dyDescent="0.3">
      <c r="B38" s="18" t="s">
        <v>296</v>
      </c>
      <c r="C38" s="16" t="s">
        <v>281</v>
      </c>
      <c r="D38" s="14">
        <v>0.80347549740299895</v>
      </c>
      <c r="E38" s="14">
        <v>0.17133539808705001</v>
      </c>
      <c r="F38" s="14">
        <v>0.52847120693336103</v>
      </c>
      <c r="G38" s="14">
        <v>1.2198307863651301</v>
      </c>
      <c r="H38" s="14">
        <v>21.324284143180702</v>
      </c>
      <c r="I38" s="15">
        <v>36</v>
      </c>
      <c r="J38" s="15">
        <v>4241</v>
      </c>
      <c r="K38" s="14">
        <v>1.56167608396572</v>
      </c>
      <c r="L38" s="15">
        <v>2715.67199084615</v>
      </c>
      <c r="M38" s="15">
        <v>1253</v>
      </c>
      <c r="ZA38" s="9"/>
    </row>
    <row r="39" spans="2:677" x14ac:dyDescent="0.3">
      <c r="B39" s="18"/>
      <c r="C39" s="16" t="s">
        <v>282</v>
      </c>
      <c r="D39" s="14">
        <v>0.87967055021537</v>
      </c>
      <c r="E39" s="14">
        <v>0.25714457570330401</v>
      </c>
      <c r="F39" s="14">
        <v>0.495147388230953</v>
      </c>
      <c r="G39" s="14">
        <v>1.5581319974418499</v>
      </c>
      <c r="H39" s="14">
        <v>29.231918203962501</v>
      </c>
      <c r="I39" s="15">
        <v>29</v>
      </c>
      <c r="J39" s="15">
        <v>3743</v>
      </c>
      <c r="K39" s="14">
        <v>2.8377604310471298</v>
      </c>
      <c r="L39" s="15">
        <v>1318.99788264327</v>
      </c>
      <c r="M39" s="15">
        <v>1200</v>
      </c>
      <c r="ZA39" s="9"/>
    </row>
    <row r="40" spans="2:677" x14ac:dyDescent="0.3">
      <c r="B40" s="18" t="s">
        <v>321</v>
      </c>
      <c r="C40" s="16" t="s">
        <v>314</v>
      </c>
      <c r="D40" s="14">
        <v>1.24460352929074</v>
      </c>
      <c r="E40" s="14">
        <v>0.28795430831464802</v>
      </c>
      <c r="F40" s="14">
        <v>0.78980269625549604</v>
      </c>
      <c r="G40" s="14">
        <v>1.9561336020789999</v>
      </c>
      <c r="H40" s="14">
        <v>23.136227845886399</v>
      </c>
      <c r="I40" s="15">
        <v>47</v>
      </c>
      <c r="J40" s="15">
        <v>4077</v>
      </c>
      <c r="K40" s="14">
        <v>2.7497263267544101</v>
      </c>
      <c r="L40" s="15">
        <v>1482.69300851194</v>
      </c>
      <c r="M40" s="15">
        <v>2050</v>
      </c>
      <c r="ZA40" s="9"/>
    </row>
    <row r="41" spans="2:677" x14ac:dyDescent="0.3">
      <c r="B41" s="18"/>
      <c r="C41" s="16" t="s">
        <v>315</v>
      </c>
      <c r="D41" s="14">
        <v>0.42666499722926798</v>
      </c>
      <c r="E41" s="14">
        <v>0.107987361413621</v>
      </c>
      <c r="F41" s="14">
        <v>0.25963197017497902</v>
      </c>
      <c r="G41" s="14">
        <v>0.70040333749055195</v>
      </c>
      <c r="H41" s="14">
        <v>25.309636861444702</v>
      </c>
      <c r="I41" s="15">
        <v>18</v>
      </c>
      <c r="J41" s="15">
        <v>3907</v>
      </c>
      <c r="K41" s="14">
        <v>1.0721314342691599</v>
      </c>
      <c r="L41" s="15">
        <v>3644.1427563060902</v>
      </c>
      <c r="M41" s="15">
        <v>2043</v>
      </c>
      <c r="ZA41" s="9"/>
    </row>
    <row r="42" spans="2:677" x14ac:dyDescent="0.3">
      <c r="B42" s="18" t="s">
        <v>322</v>
      </c>
      <c r="C42" s="16" t="s">
        <v>316</v>
      </c>
      <c r="D42" s="14">
        <v>0.83830763274032805</v>
      </c>
      <c r="E42" s="14">
        <v>0.42655552278287001</v>
      </c>
      <c r="F42" s="14">
        <v>0.30784091176422101</v>
      </c>
      <c r="G42" s="14">
        <v>2.2621246881308199</v>
      </c>
      <c r="H42" s="14">
        <v>50.882934393488704</v>
      </c>
      <c r="I42" s="15">
        <v>7</v>
      </c>
      <c r="J42" s="15">
        <v>1029</v>
      </c>
      <c r="K42" s="14">
        <v>2.2500745263006801</v>
      </c>
      <c r="L42" s="15">
        <v>457.31818567439399</v>
      </c>
      <c r="M42" s="15">
        <v>398</v>
      </c>
      <c r="ZA42" s="9"/>
    </row>
    <row r="43" spans="2:677" x14ac:dyDescent="0.3">
      <c r="B43" s="18"/>
      <c r="C43" s="16" t="s">
        <v>317</v>
      </c>
      <c r="D43" s="14">
        <v>0.73748641856597397</v>
      </c>
      <c r="E43" s="14">
        <v>0.43080273139386899</v>
      </c>
      <c r="F43" s="14">
        <v>0.23332682345108699</v>
      </c>
      <c r="G43" s="14">
        <v>2.3058284487305198</v>
      </c>
      <c r="H43" s="14">
        <v>58.415005422276899</v>
      </c>
      <c r="I43" s="15">
        <v>3</v>
      </c>
      <c r="J43" s="15">
        <v>307</v>
      </c>
      <c r="K43" s="14">
        <v>0.77578080389612503</v>
      </c>
      <c r="L43" s="15">
        <v>307</v>
      </c>
      <c r="M43" s="15">
        <v>138</v>
      </c>
      <c r="ZA43" s="9"/>
    </row>
    <row r="44" spans="2:677" x14ac:dyDescent="0.3">
      <c r="B44" s="18"/>
      <c r="C44" s="16" t="s">
        <v>318</v>
      </c>
      <c r="D44" s="14">
        <v>0.41469381390351601</v>
      </c>
      <c r="E44" s="14">
        <v>0.41702596666784603</v>
      </c>
      <c r="F44" s="14">
        <v>5.7121410374487203E-2</v>
      </c>
      <c r="G44" s="14">
        <v>2.9446718336333202</v>
      </c>
      <c r="H44" s="14">
        <v>100.56237944385499</v>
      </c>
      <c r="I44" s="15">
        <v>1</v>
      </c>
      <c r="J44" s="15">
        <v>223</v>
      </c>
      <c r="K44" s="14">
        <v>0.93488103548817003</v>
      </c>
      <c r="L44" s="15">
        <v>223</v>
      </c>
      <c r="M44" s="15">
        <v>111</v>
      </c>
      <c r="ZA44" s="9"/>
    </row>
    <row r="45" spans="2:677" x14ac:dyDescent="0.3">
      <c r="B45" s="18"/>
      <c r="C45" s="16" t="s">
        <v>319</v>
      </c>
      <c r="D45" s="14">
        <v>0.902065657809627</v>
      </c>
      <c r="E45" s="14">
        <v>0.19306443328755299</v>
      </c>
      <c r="F45" s="14">
        <v>0.59247525041930305</v>
      </c>
      <c r="G45" s="14">
        <v>1.3711971543447701</v>
      </c>
      <c r="H45" s="14">
        <v>21.402481251347901</v>
      </c>
      <c r="I45" s="15">
        <v>54</v>
      </c>
      <c r="J45" s="15">
        <v>6293</v>
      </c>
      <c r="K45" s="14">
        <v>2.6235570466475</v>
      </c>
      <c r="L45" s="15">
        <v>2398.6518639041901</v>
      </c>
      <c r="M45" s="15">
        <v>2308</v>
      </c>
      <c r="ZA45" s="9"/>
    </row>
    <row r="46" spans="2:677" x14ac:dyDescent="0.3">
      <c r="B46" s="18"/>
      <c r="C46" s="16" t="s">
        <v>320</v>
      </c>
      <c r="D46" s="14">
        <v>2.4465502390276299E-10</v>
      </c>
      <c r="E46" s="14">
        <v>0</v>
      </c>
      <c r="F46" s="14">
        <v>1.82113275183853E-10</v>
      </c>
      <c r="G46" s="14">
        <v>3.2867499999887902E-10</v>
      </c>
      <c r="H46" s="14">
        <v>0</v>
      </c>
      <c r="I46" s="15">
        <v>0</v>
      </c>
      <c r="J46" s="15">
        <v>132</v>
      </c>
      <c r="K46" s="14"/>
      <c r="L46" s="15"/>
      <c r="M46" s="15"/>
      <c r="ZA46" s="9">
        <v>2</v>
      </c>
    </row>
    <row r="47" spans="2:677" x14ac:dyDescent="0.3">
      <c r="B47" s="18" t="s">
        <v>298</v>
      </c>
      <c r="C47" s="16" t="s">
        <v>283</v>
      </c>
      <c r="D47" s="14">
        <v>1.0285187519687</v>
      </c>
      <c r="E47" s="14">
        <v>0.30919777158537598</v>
      </c>
      <c r="F47" s="14">
        <v>0.569472197252334</v>
      </c>
      <c r="G47" s="14">
        <v>1.8507112451152501</v>
      </c>
      <c r="H47" s="14">
        <v>30.062434058060401</v>
      </c>
      <c r="I47" s="15">
        <v>18</v>
      </c>
      <c r="J47" s="15">
        <v>1771</v>
      </c>
      <c r="K47" s="14">
        <v>1.6623546883070801</v>
      </c>
      <c r="L47" s="15">
        <v>1065.35627592422</v>
      </c>
      <c r="M47" s="15">
        <v>989</v>
      </c>
      <c r="ZA47" s="9"/>
    </row>
    <row r="48" spans="2:677" x14ac:dyDescent="0.3">
      <c r="B48" s="18"/>
      <c r="C48" s="16" t="s">
        <v>284</v>
      </c>
      <c r="D48" s="14">
        <v>0.62442978671654403</v>
      </c>
      <c r="E48" s="14">
        <v>0.198102099105601</v>
      </c>
      <c r="F48" s="14">
        <v>0.33482014916004998</v>
      </c>
      <c r="G48" s="14">
        <v>1.1616236036749701</v>
      </c>
      <c r="H48" s="14">
        <v>31.725280138746498</v>
      </c>
      <c r="I48" s="15">
        <v>13</v>
      </c>
      <c r="J48" s="15">
        <v>1515</v>
      </c>
      <c r="K48" s="14">
        <v>0.95750444240443799</v>
      </c>
      <c r="L48" s="15">
        <v>1515</v>
      </c>
      <c r="M48" s="15">
        <v>994</v>
      </c>
      <c r="ZA48" s="9"/>
    </row>
    <row r="49" spans="2:677" x14ac:dyDescent="0.3">
      <c r="B49" s="18"/>
      <c r="C49" s="16" t="s">
        <v>285</v>
      </c>
      <c r="D49" s="14">
        <v>0.59206240166759305</v>
      </c>
      <c r="E49" s="14">
        <v>0.20990218101316799</v>
      </c>
      <c r="F49" s="14">
        <v>0.29504904344260402</v>
      </c>
      <c r="G49" s="14">
        <v>1.1845144415319599</v>
      </c>
      <c r="H49" s="14">
        <v>35.452712488068997</v>
      </c>
      <c r="I49" s="15">
        <v>11</v>
      </c>
      <c r="J49" s="15">
        <v>1497</v>
      </c>
      <c r="K49" s="14">
        <v>1.1198941290231501</v>
      </c>
      <c r="L49" s="15">
        <v>1336.7335011442501</v>
      </c>
      <c r="M49" s="15">
        <v>1007</v>
      </c>
      <c r="ZA49" s="9"/>
    </row>
    <row r="50" spans="2:677" x14ac:dyDescent="0.3">
      <c r="B50" s="18"/>
      <c r="C50" s="16" t="s">
        <v>286</v>
      </c>
      <c r="D50" s="14">
        <v>1.3429139908246099</v>
      </c>
      <c r="E50" s="14">
        <v>0.62957763776377496</v>
      </c>
      <c r="F50" s="14">
        <v>0.53315600233856897</v>
      </c>
      <c r="G50" s="14">
        <v>3.3412207566774001</v>
      </c>
      <c r="H50" s="14">
        <v>46.881456449581499</v>
      </c>
      <c r="I50" s="15">
        <v>10</v>
      </c>
      <c r="J50" s="15">
        <v>1487</v>
      </c>
      <c r="K50" s="14">
        <v>4.4457077997530003</v>
      </c>
      <c r="L50" s="15">
        <v>334.47992242823898</v>
      </c>
      <c r="M50" s="15">
        <v>963</v>
      </c>
      <c r="ZA50" s="9"/>
    </row>
    <row r="51" spans="2:677" x14ac:dyDescent="0.3">
      <c r="B51" s="18"/>
      <c r="C51" s="16" t="s">
        <v>287</v>
      </c>
      <c r="D51" s="14">
        <v>0.61734931812995497</v>
      </c>
      <c r="E51" s="14">
        <v>0.23136552994802101</v>
      </c>
      <c r="F51" s="14">
        <v>0.29562780009763001</v>
      </c>
      <c r="G51" s="14">
        <v>1.28467801494659</v>
      </c>
      <c r="H51" s="14">
        <v>37.477247184602398</v>
      </c>
      <c r="I51" s="15">
        <v>13</v>
      </c>
      <c r="J51" s="15">
        <v>1676</v>
      </c>
      <c r="K51" s="14">
        <v>1.4614049852119799</v>
      </c>
      <c r="L51" s="15">
        <v>1146.8415784532799</v>
      </c>
      <c r="M51" s="15">
        <v>1017</v>
      </c>
      <c r="ZA51" s="9"/>
    </row>
    <row r="52" spans="2:677" x14ac:dyDescent="0.3">
      <c r="B52" s="18" t="s">
        <v>297</v>
      </c>
      <c r="C52" s="16" t="s">
        <v>288</v>
      </c>
      <c r="D52" s="14">
        <v>0.89714462109946003</v>
      </c>
      <c r="E52" s="14">
        <v>0.22490778907991699</v>
      </c>
      <c r="F52" s="14">
        <v>0.54823629129386298</v>
      </c>
      <c r="G52" s="14">
        <v>1.4648344296172999</v>
      </c>
      <c r="H52" s="14">
        <v>25.069290256044798</v>
      </c>
      <c r="I52" s="15">
        <v>39</v>
      </c>
      <c r="J52" s="15">
        <v>5025</v>
      </c>
      <c r="K52" s="14">
        <v>2.8583144055501801</v>
      </c>
      <c r="L52" s="15">
        <v>1758.02913431868</v>
      </c>
      <c r="M52" s="15">
        <v>2170</v>
      </c>
      <c r="ZA52" s="9"/>
    </row>
    <row r="53" spans="2:677" x14ac:dyDescent="0.3">
      <c r="B53" s="18"/>
      <c r="C53" s="16" t="s">
        <v>289</v>
      </c>
      <c r="D53" s="14">
        <v>0.76266707670549705</v>
      </c>
      <c r="E53" s="14">
        <v>0.20172806079490699</v>
      </c>
      <c r="F53" s="14">
        <v>0.45360544625522597</v>
      </c>
      <c r="G53" s="14">
        <v>1.2795993599520501</v>
      </c>
      <c r="H53" s="14">
        <v>26.4503434009915</v>
      </c>
      <c r="I53" s="15">
        <v>26</v>
      </c>
      <c r="J53" s="15">
        <v>2921</v>
      </c>
      <c r="K53" s="14">
        <v>1.57002076674989</v>
      </c>
      <c r="L53" s="15">
        <v>1860.4849450792799</v>
      </c>
      <c r="M53" s="15">
        <v>1491</v>
      </c>
      <c r="ZA53" s="9"/>
    </row>
    <row r="54" spans="2:677" x14ac:dyDescent="0.3">
      <c r="B54" s="18" t="s">
        <v>291</v>
      </c>
      <c r="C54" s="16" t="s">
        <v>290</v>
      </c>
      <c r="D54" s="14">
        <v>0.895162679459511</v>
      </c>
      <c r="E54" s="14">
        <v>0.245685967180887</v>
      </c>
      <c r="F54" s="14">
        <v>0.522020478227744</v>
      </c>
      <c r="G54" s="14">
        <v>1.5309235697417001</v>
      </c>
      <c r="H54" s="14">
        <v>27.445957345901501</v>
      </c>
      <c r="I54" s="15">
        <v>33</v>
      </c>
      <c r="J54" s="15">
        <v>4955</v>
      </c>
      <c r="K54" s="14">
        <v>3.3706983233580501</v>
      </c>
      <c r="L54" s="15">
        <v>1470.0217950871399</v>
      </c>
      <c r="M54" s="15">
        <v>2074</v>
      </c>
      <c r="ZA54" s="9"/>
    </row>
    <row r="55" spans="2:677" x14ac:dyDescent="0.3">
      <c r="B55" s="18"/>
      <c r="C55" s="16" t="s">
        <v>291</v>
      </c>
      <c r="D55" s="14">
        <v>0.77519124459233002</v>
      </c>
      <c r="E55" s="14">
        <v>0.17341124100771699</v>
      </c>
      <c r="F55" s="14">
        <v>0.49956859528620801</v>
      </c>
      <c r="G55" s="14">
        <v>1.20104522620248</v>
      </c>
      <c r="H55" s="14">
        <v>22.370123787829002</v>
      </c>
      <c r="I55" s="15">
        <v>32</v>
      </c>
      <c r="J55" s="15">
        <v>3029</v>
      </c>
      <c r="K55" s="14">
        <v>1.1838079013076499</v>
      </c>
      <c r="L55" s="15">
        <v>2558.6921633604102</v>
      </c>
      <c r="M55" s="15">
        <v>1433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326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403" priority="1">
      <formula>ZA9 = 3</formula>
    </cfRule>
    <cfRule type="expression" dxfId="402" priority="48">
      <formula>I9 = J9</formula>
    </cfRule>
    <cfRule type="expression" dxfId="401" priority="95">
      <formula>ZA9 = 2</formula>
    </cfRule>
    <cfRule type="expression" dxfId="400" priority="142">
      <formula>ZA9 = 1</formula>
    </cfRule>
  </conditionalFormatting>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27</v>
      </c>
      <c r="M2" s="12" t="str">
        <f>HYPERLINK("#'INDICE'!A1", "Índice")</f>
        <v>Índice</v>
      </c>
    </row>
    <row r="3" spans="2:677" x14ac:dyDescent="0.3">
      <c r="B3" s="10" t="s">
        <v>7</v>
      </c>
      <c r="C3" s="11" t="s">
        <v>26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17.497030374959699</v>
      </c>
      <c r="E9" s="14">
        <v>0.46973987003131101</v>
      </c>
      <c r="F9" s="14">
        <v>16.594956048703398</v>
      </c>
      <c r="G9" s="14">
        <v>18.437300360146502</v>
      </c>
      <c r="H9" s="14">
        <v>2.68468340035326</v>
      </c>
      <c r="I9" s="15">
        <v>3916</v>
      </c>
      <c r="J9" s="15">
        <v>21524</v>
      </c>
      <c r="K9" s="14">
        <v>3.28990778963857</v>
      </c>
      <c r="L9" s="15">
        <v>6542.4326079256498</v>
      </c>
      <c r="M9" s="15">
        <v>2682</v>
      </c>
      <c r="ZA9" s="9"/>
    </row>
    <row r="10" spans="2:677" x14ac:dyDescent="0.3">
      <c r="B10" s="18" t="s">
        <v>293</v>
      </c>
      <c r="C10" s="16" t="s">
        <v>253</v>
      </c>
      <c r="D10" s="14">
        <v>15.3556488987926</v>
      </c>
      <c r="E10" s="14">
        <v>0.63329683661186997</v>
      </c>
      <c r="F10" s="14">
        <v>14.1542122077919</v>
      </c>
      <c r="G10" s="14">
        <v>16.639299234732601</v>
      </c>
      <c r="H10" s="14">
        <v>4.1241945604894799</v>
      </c>
      <c r="I10" s="15">
        <v>1903</v>
      </c>
      <c r="J10" s="15">
        <v>13052</v>
      </c>
      <c r="K10" s="14">
        <v>4.0270986968339901</v>
      </c>
      <c r="L10" s="15">
        <v>3241.0429896493902</v>
      </c>
      <c r="M10" s="15">
        <v>1689</v>
      </c>
      <c r="ZA10" s="9"/>
    </row>
    <row r="11" spans="2:677" x14ac:dyDescent="0.3">
      <c r="B11" s="18"/>
      <c r="C11" s="16" t="s">
        <v>254</v>
      </c>
      <c r="D11" s="14">
        <v>21.370033127178399</v>
      </c>
      <c r="E11" s="14">
        <v>0.67521329658229101</v>
      </c>
      <c r="F11" s="14">
        <v>20.074933499805802</v>
      </c>
      <c r="G11" s="14">
        <v>22.724927953604201</v>
      </c>
      <c r="H11" s="14">
        <v>3.1596268127612599</v>
      </c>
      <c r="I11" s="15">
        <v>2013</v>
      </c>
      <c r="J11" s="15">
        <v>8472</v>
      </c>
      <c r="K11" s="14">
        <v>2.2983881066709699</v>
      </c>
      <c r="L11" s="15">
        <v>3686.0615382625801</v>
      </c>
      <c r="M11" s="15">
        <v>993</v>
      </c>
      <c r="ZA11" s="9"/>
    </row>
    <row r="12" spans="2:677" x14ac:dyDescent="0.3">
      <c r="B12" s="18" t="s">
        <v>294</v>
      </c>
      <c r="C12" s="16" t="s">
        <v>255</v>
      </c>
      <c r="D12" s="14">
        <v>21.601780949017201</v>
      </c>
      <c r="E12" s="14">
        <v>0.58015444721793696</v>
      </c>
      <c r="F12" s="14">
        <v>20.4854220204539</v>
      </c>
      <c r="G12" s="14">
        <v>22.761561393093199</v>
      </c>
      <c r="H12" s="14">
        <v>2.6856787807781801</v>
      </c>
      <c r="I12" s="15">
        <v>2305</v>
      </c>
      <c r="J12" s="15">
        <v>10740</v>
      </c>
      <c r="K12" s="14">
        <v>2.1342993834290298</v>
      </c>
      <c r="L12" s="15">
        <v>5032.0962857351196</v>
      </c>
      <c r="M12" s="15">
        <v>1374</v>
      </c>
      <c r="ZA12" s="9"/>
    </row>
    <row r="13" spans="2:677" x14ac:dyDescent="0.3">
      <c r="B13" s="18"/>
      <c r="C13" s="16" t="s">
        <v>256</v>
      </c>
      <c r="D13" s="14">
        <v>14.011724548090699</v>
      </c>
      <c r="E13" s="14">
        <v>0.76392112632363496</v>
      </c>
      <c r="F13" s="14">
        <v>12.5782404838235</v>
      </c>
      <c r="G13" s="14">
        <v>15.579462389156699</v>
      </c>
      <c r="H13" s="14">
        <v>5.4520135883468201</v>
      </c>
      <c r="I13" s="15">
        <v>851</v>
      </c>
      <c r="J13" s="15">
        <v>6426</v>
      </c>
      <c r="K13" s="14">
        <v>3.1119982439120002</v>
      </c>
      <c r="L13" s="15">
        <v>2064.9111909273001</v>
      </c>
      <c r="M13" s="15">
        <v>794</v>
      </c>
      <c r="ZA13" s="9"/>
    </row>
    <row r="14" spans="2:677" x14ac:dyDescent="0.3">
      <c r="B14" s="18"/>
      <c r="C14" s="16" t="s">
        <v>257</v>
      </c>
      <c r="D14" s="14">
        <v>20.992079772395702</v>
      </c>
      <c r="E14" s="14">
        <v>0.96223752288908604</v>
      </c>
      <c r="F14" s="14">
        <v>19.164095134268202</v>
      </c>
      <c r="G14" s="14">
        <v>22.944935896535998</v>
      </c>
      <c r="H14" s="14">
        <v>4.5838122440560403</v>
      </c>
      <c r="I14" s="15">
        <v>760</v>
      </c>
      <c r="J14" s="15">
        <v>4358</v>
      </c>
      <c r="K14" s="14">
        <v>2.4323498409509399</v>
      </c>
      <c r="L14" s="15">
        <v>1791.68305752277</v>
      </c>
      <c r="M14" s="15">
        <v>514</v>
      </c>
      <c r="ZA14" s="9"/>
    </row>
    <row r="15" spans="2:677" x14ac:dyDescent="0.3">
      <c r="B15" s="18" t="s">
        <v>295</v>
      </c>
      <c r="C15" s="16" t="s">
        <v>258</v>
      </c>
      <c r="D15" s="14">
        <v>23.52841128415</v>
      </c>
      <c r="E15" s="14">
        <v>1.88348639493482</v>
      </c>
      <c r="F15" s="14">
        <v>20.0088982067521</v>
      </c>
      <c r="G15" s="14">
        <v>27.4545194518393</v>
      </c>
      <c r="H15" s="14">
        <v>8.0051575611636796</v>
      </c>
      <c r="I15" s="15">
        <v>233</v>
      </c>
      <c r="J15" s="15">
        <v>1044</v>
      </c>
      <c r="K15" s="14">
        <v>2.05644248409659</v>
      </c>
      <c r="L15" s="15">
        <v>507.672841848838</v>
      </c>
      <c r="M15" s="15">
        <v>135</v>
      </c>
      <c r="ZA15" s="9"/>
    </row>
    <row r="16" spans="2:677" x14ac:dyDescent="0.3">
      <c r="B16" s="18"/>
      <c r="C16" s="16" t="s">
        <v>259</v>
      </c>
      <c r="D16" s="14">
        <v>28.060783928147501</v>
      </c>
      <c r="E16" s="14">
        <v>2.7341530985728699</v>
      </c>
      <c r="F16" s="14">
        <v>22.9683437157234</v>
      </c>
      <c r="G16" s="14">
        <v>33.787071513493203</v>
      </c>
      <c r="H16" s="14">
        <v>9.7436803817525295</v>
      </c>
      <c r="I16" s="15">
        <v>228</v>
      </c>
      <c r="J16" s="15">
        <v>826</v>
      </c>
      <c r="K16" s="14">
        <v>3.0551610336834201</v>
      </c>
      <c r="L16" s="15">
        <v>270.36218087795601</v>
      </c>
      <c r="M16" s="15">
        <v>102</v>
      </c>
      <c r="ZA16" s="9"/>
    </row>
    <row r="17" spans="2:677" x14ac:dyDescent="0.3">
      <c r="B17" s="18"/>
      <c r="C17" s="16" t="s">
        <v>260</v>
      </c>
      <c r="D17" s="14">
        <v>23.006416532103401</v>
      </c>
      <c r="E17" s="14">
        <v>1.9416684878202</v>
      </c>
      <c r="F17" s="14">
        <v>19.382103037337401</v>
      </c>
      <c r="G17" s="14">
        <v>27.0807937598473</v>
      </c>
      <c r="H17" s="14">
        <v>8.43968240386668</v>
      </c>
      <c r="I17" s="15">
        <v>204</v>
      </c>
      <c r="J17" s="15">
        <v>831</v>
      </c>
      <c r="K17" s="14">
        <v>1.7665451645661601</v>
      </c>
      <c r="L17" s="15">
        <v>470.40971081205402</v>
      </c>
      <c r="M17" s="15">
        <v>102</v>
      </c>
      <c r="ZA17" s="9"/>
    </row>
    <row r="18" spans="2:677" x14ac:dyDescent="0.3">
      <c r="B18" s="18"/>
      <c r="C18" s="16" t="s">
        <v>261</v>
      </c>
      <c r="D18" s="14">
        <v>22.962836825374801</v>
      </c>
      <c r="E18" s="14">
        <v>1.89975326030674</v>
      </c>
      <c r="F18" s="14">
        <v>19.4002186358776</v>
      </c>
      <c r="G18" s="14">
        <v>26.960844797160199</v>
      </c>
      <c r="H18" s="14">
        <v>8.2731644820444892</v>
      </c>
      <c r="I18" s="15">
        <v>150</v>
      </c>
      <c r="J18" s="15">
        <v>648</v>
      </c>
      <c r="K18" s="14">
        <v>1.3199967322221899</v>
      </c>
      <c r="L18" s="15">
        <v>490.91030620136701</v>
      </c>
      <c r="M18" s="15">
        <v>78</v>
      </c>
      <c r="ZA18" s="9"/>
    </row>
    <row r="19" spans="2:677" x14ac:dyDescent="0.3">
      <c r="B19" s="18"/>
      <c r="C19" s="16" t="s">
        <v>262</v>
      </c>
      <c r="D19" s="14">
        <v>26.539903284845099</v>
      </c>
      <c r="E19" s="14">
        <v>2.11854318554118</v>
      </c>
      <c r="F19" s="14">
        <v>22.5299120559107</v>
      </c>
      <c r="G19" s="14">
        <v>30.9782164613022</v>
      </c>
      <c r="H19" s="14">
        <v>7.98248268956924</v>
      </c>
      <c r="I19" s="15">
        <v>140</v>
      </c>
      <c r="J19" s="15">
        <v>536</v>
      </c>
      <c r="K19" s="14">
        <v>1.2316224397044</v>
      </c>
      <c r="L19" s="15">
        <v>435.19830649451598</v>
      </c>
      <c r="M19" s="15">
        <v>66</v>
      </c>
      <c r="ZA19" s="9"/>
    </row>
    <row r="20" spans="2:677" x14ac:dyDescent="0.3">
      <c r="B20" s="18"/>
      <c r="C20" s="16" t="s">
        <v>263</v>
      </c>
      <c r="D20" s="14">
        <v>33.501677126631598</v>
      </c>
      <c r="E20" s="14">
        <v>2.3298584697693001</v>
      </c>
      <c r="F20" s="14">
        <v>29.0487635831484</v>
      </c>
      <c r="G20" s="14">
        <v>38.269012368331701</v>
      </c>
      <c r="H20" s="14">
        <v>6.9544532381551196</v>
      </c>
      <c r="I20" s="15">
        <v>265</v>
      </c>
      <c r="J20" s="15">
        <v>801</v>
      </c>
      <c r="K20" s="14">
        <v>1.94926922417424</v>
      </c>
      <c r="L20" s="15">
        <v>410.92322705670603</v>
      </c>
      <c r="M20" s="15">
        <v>102</v>
      </c>
      <c r="ZA20" s="9"/>
    </row>
    <row r="21" spans="2:677" x14ac:dyDescent="0.3">
      <c r="B21" s="18"/>
      <c r="C21" s="16" t="s">
        <v>264</v>
      </c>
      <c r="D21" s="14">
        <v>8.9739255799750293</v>
      </c>
      <c r="E21" s="14">
        <v>1.0317013164061299</v>
      </c>
      <c r="F21" s="14">
        <v>7.1357887544123102</v>
      </c>
      <c r="G21" s="14">
        <v>11.2283050104138</v>
      </c>
      <c r="H21" s="14">
        <v>11.4966555852473</v>
      </c>
      <c r="I21" s="15">
        <v>135</v>
      </c>
      <c r="J21" s="15">
        <v>1446</v>
      </c>
      <c r="K21" s="14">
        <v>1.88290122945196</v>
      </c>
      <c r="L21" s="15">
        <v>767.963808925271</v>
      </c>
      <c r="M21" s="15">
        <v>183</v>
      </c>
      <c r="ZA21" s="9"/>
    </row>
    <row r="22" spans="2:677" x14ac:dyDescent="0.3">
      <c r="B22" s="18"/>
      <c r="C22" s="16" t="s">
        <v>265</v>
      </c>
      <c r="D22" s="14">
        <v>11.6678045720091</v>
      </c>
      <c r="E22" s="14">
        <v>1.18384647931958</v>
      </c>
      <c r="F22" s="14">
        <v>9.5225436627114206</v>
      </c>
      <c r="G22" s="14">
        <v>14.220395992983599</v>
      </c>
      <c r="H22" s="14">
        <v>10.1462659235792</v>
      </c>
      <c r="I22" s="15">
        <v>118</v>
      </c>
      <c r="J22" s="15">
        <v>1125</v>
      </c>
      <c r="K22" s="14">
        <v>1.52844182740116</v>
      </c>
      <c r="L22" s="15">
        <v>736.04371447545395</v>
      </c>
      <c r="M22" s="15">
        <v>135</v>
      </c>
      <c r="ZA22" s="9"/>
    </row>
    <row r="23" spans="2:677" x14ac:dyDescent="0.3">
      <c r="B23" s="18"/>
      <c r="C23" s="16" t="s">
        <v>266</v>
      </c>
      <c r="D23" s="14">
        <v>12.5752221715316</v>
      </c>
      <c r="E23" s="14">
        <v>1.3528281305287699</v>
      </c>
      <c r="F23" s="14">
        <v>10.1354918973485</v>
      </c>
      <c r="G23" s="14">
        <v>15.5009240695529</v>
      </c>
      <c r="H23" s="14">
        <v>10.757886517435701</v>
      </c>
      <c r="I23" s="15">
        <v>118</v>
      </c>
      <c r="J23" s="15">
        <v>1129</v>
      </c>
      <c r="K23" s="14">
        <v>1.8777775667647401</v>
      </c>
      <c r="L23" s="15">
        <v>601.242671114225</v>
      </c>
      <c r="M23" s="15">
        <v>144</v>
      </c>
      <c r="ZA23" s="9"/>
    </row>
    <row r="24" spans="2:677" x14ac:dyDescent="0.3">
      <c r="B24" s="18"/>
      <c r="C24" s="16" t="s">
        <v>267</v>
      </c>
      <c r="D24" s="14">
        <v>18.499709367793699</v>
      </c>
      <c r="E24" s="14">
        <v>1.8191143391464699</v>
      </c>
      <c r="F24" s="14">
        <v>15.1478461270287</v>
      </c>
      <c r="G24" s="14">
        <v>22.397485976312598</v>
      </c>
      <c r="H24" s="14">
        <v>9.8332049600378202</v>
      </c>
      <c r="I24" s="15">
        <v>116</v>
      </c>
      <c r="J24" s="15">
        <v>628</v>
      </c>
      <c r="K24" s="14">
        <v>1.37614270457151</v>
      </c>
      <c r="L24" s="15">
        <v>456.348021112781</v>
      </c>
      <c r="M24" s="15">
        <v>78</v>
      </c>
      <c r="ZA24" s="9"/>
    </row>
    <row r="25" spans="2:677" x14ac:dyDescent="0.3">
      <c r="B25" s="18"/>
      <c r="C25" s="16" t="s">
        <v>268</v>
      </c>
      <c r="D25" s="14">
        <v>16.2118708718079</v>
      </c>
      <c r="E25" s="14">
        <v>1.71568604033314</v>
      </c>
      <c r="F25" s="14">
        <v>13.0844336631431</v>
      </c>
      <c r="G25" s="14">
        <v>19.9155431117014</v>
      </c>
      <c r="H25" s="14">
        <v>10.582899739947299</v>
      </c>
      <c r="I25" s="15">
        <v>125</v>
      </c>
      <c r="J25" s="15">
        <v>725</v>
      </c>
      <c r="K25" s="14">
        <v>1.5689119547401</v>
      </c>
      <c r="L25" s="15">
        <v>462.10368772420998</v>
      </c>
      <c r="M25" s="15">
        <v>89</v>
      </c>
      <c r="ZA25" s="9"/>
    </row>
    <row r="26" spans="2:677" x14ac:dyDescent="0.3">
      <c r="B26" s="18"/>
      <c r="C26" s="16" t="s">
        <v>269</v>
      </c>
      <c r="D26" s="14">
        <v>13.3456768459386</v>
      </c>
      <c r="E26" s="14">
        <v>1.57164246367691</v>
      </c>
      <c r="F26" s="14">
        <v>10.5241743086713</v>
      </c>
      <c r="G26" s="14">
        <v>16.781742098994801</v>
      </c>
      <c r="H26" s="14">
        <v>11.776416301846901</v>
      </c>
      <c r="I26" s="15">
        <v>106</v>
      </c>
      <c r="J26" s="15">
        <v>820</v>
      </c>
      <c r="K26" s="14">
        <v>1.7492849975476299</v>
      </c>
      <c r="L26" s="15">
        <v>468.76295237744699</v>
      </c>
      <c r="M26" s="15">
        <v>102</v>
      </c>
      <c r="ZA26" s="9"/>
    </row>
    <row r="27" spans="2:677" x14ac:dyDescent="0.3">
      <c r="B27" s="18"/>
      <c r="C27" s="16" t="s">
        <v>270</v>
      </c>
      <c r="D27" s="14">
        <v>17.702242132452501</v>
      </c>
      <c r="E27" s="14">
        <v>1.8513926395254101</v>
      </c>
      <c r="F27" s="14">
        <v>14.334836872618601</v>
      </c>
      <c r="G27" s="14">
        <v>21.660670187868501</v>
      </c>
      <c r="H27" s="14">
        <v>10.458520596842099</v>
      </c>
      <c r="I27" s="15">
        <v>186</v>
      </c>
      <c r="J27" s="15">
        <v>1182</v>
      </c>
      <c r="K27" s="14">
        <v>2.7786297614349098</v>
      </c>
      <c r="L27" s="15">
        <v>425.38952702701999</v>
      </c>
      <c r="M27" s="15">
        <v>150</v>
      </c>
      <c r="ZA27" s="9"/>
    </row>
    <row r="28" spans="2:677" x14ac:dyDescent="0.3">
      <c r="B28" s="18"/>
      <c r="C28" s="16" t="s">
        <v>271</v>
      </c>
      <c r="D28" s="14">
        <v>24.481034755839701</v>
      </c>
      <c r="E28" s="14">
        <v>2.6664999851800699</v>
      </c>
      <c r="F28" s="14">
        <v>19.5533170394955</v>
      </c>
      <c r="G28" s="14">
        <v>30.184647785930501</v>
      </c>
      <c r="H28" s="14">
        <v>10.892104895786799</v>
      </c>
      <c r="I28" s="15">
        <v>107</v>
      </c>
      <c r="J28" s="15">
        <v>528</v>
      </c>
      <c r="K28" s="14">
        <v>2.0267864180477901</v>
      </c>
      <c r="L28" s="15">
        <v>260.51092275848799</v>
      </c>
      <c r="M28" s="15">
        <v>66</v>
      </c>
      <c r="ZA28" s="9"/>
    </row>
    <row r="29" spans="2:677" x14ac:dyDescent="0.3">
      <c r="B29" s="18"/>
      <c r="C29" s="16" t="s">
        <v>272</v>
      </c>
      <c r="D29" s="14">
        <v>19.7776813749912</v>
      </c>
      <c r="E29" s="14">
        <v>2.1477155128440799</v>
      </c>
      <c r="F29" s="14">
        <v>15.8544995809927</v>
      </c>
      <c r="G29" s="14">
        <v>24.390260227812899</v>
      </c>
      <c r="H29" s="14">
        <v>10.8592886705105</v>
      </c>
      <c r="I29" s="15">
        <v>134</v>
      </c>
      <c r="J29" s="15">
        <v>789</v>
      </c>
      <c r="K29" s="14">
        <v>2.2909158637190901</v>
      </c>
      <c r="L29" s="15">
        <v>344.40374371459097</v>
      </c>
      <c r="M29" s="15">
        <v>92</v>
      </c>
      <c r="ZA29" s="9"/>
    </row>
    <row r="30" spans="2:677" x14ac:dyDescent="0.3">
      <c r="B30" s="18"/>
      <c r="C30" s="16" t="s">
        <v>273</v>
      </c>
      <c r="D30" s="14">
        <v>29.478729795616701</v>
      </c>
      <c r="E30" s="14">
        <v>2.9731503966949799</v>
      </c>
      <c r="F30" s="14">
        <v>23.920758114528201</v>
      </c>
      <c r="G30" s="14">
        <v>35.721741278608199</v>
      </c>
      <c r="H30" s="14">
        <v>10.085747986119401</v>
      </c>
      <c r="I30" s="15">
        <v>162</v>
      </c>
      <c r="J30" s="15">
        <v>687</v>
      </c>
      <c r="K30" s="14">
        <v>2.9169499699242598</v>
      </c>
      <c r="L30" s="15">
        <v>235.519980487646</v>
      </c>
      <c r="M30" s="15">
        <v>77</v>
      </c>
      <c r="ZA30" s="9"/>
    </row>
    <row r="31" spans="2:677" x14ac:dyDescent="0.3">
      <c r="B31" s="18"/>
      <c r="C31" s="16" t="s">
        <v>274</v>
      </c>
      <c r="D31" s="14">
        <v>19.4122196606043</v>
      </c>
      <c r="E31" s="14">
        <v>1.1324060589654501</v>
      </c>
      <c r="F31" s="14">
        <v>17.280225184779901</v>
      </c>
      <c r="G31" s="14">
        <v>21.738129645925198</v>
      </c>
      <c r="H31" s="14">
        <v>5.8334702510274203</v>
      </c>
      <c r="I31" s="15">
        <v>391</v>
      </c>
      <c r="J31" s="15">
        <v>2137</v>
      </c>
      <c r="K31" s="14">
        <v>1.75089953024258</v>
      </c>
      <c r="L31" s="15">
        <v>1220.5154910881299</v>
      </c>
      <c r="M31" s="15">
        <v>298</v>
      </c>
      <c r="ZA31" s="9"/>
    </row>
    <row r="32" spans="2:677" x14ac:dyDescent="0.3">
      <c r="B32" s="18"/>
      <c r="C32" s="16" t="s">
        <v>275</v>
      </c>
      <c r="D32" s="14">
        <v>24.952885164443</v>
      </c>
      <c r="E32" s="14">
        <v>1.5041787453862601</v>
      </c>
      <c r="F32" s="14">
        <v>22.101931208199499</v>
      </c>
      <c r="G32" s="14">
        <v>28.039217064779599</v>
      </c>
      <c r="H32" s="14">
        <v>6.0280754528925797</v>
      </c>
      <c r="I32" s="15">
        <v>306</v>
      </c>
      <c r="J32" s="15">
        <v>1305</v>
      </c>
      <c r="K32" s="14">
        <v>1.57551201020668</v>
      </c>
      <c r="L32" s="15">
        <v>828.30215926364303</v>
      </c>
      <c r="M32" s="15">
        <v>163</v>
      </c>
      <c r="ZA32" s="9"/>
    </row>
    <row r="33" spans="2:677" x14ac:dyDescent="0.3">
      <c r="B33" s="18"/>
      <c r="C33" s="16" t="s">
        <v>276</v>
      </c>
      <c r="D33" s="14">
        <v>17.220101998204498</v>
      </c>
      <c r="E33" s="14">
        <v>1.5791355746062701</v>
      </c>
      <c r="F33" s="14">
        <v>14.309256833096001</v>
      </c>
      <c r="G33" s="14">
        <v>20.580865919310799</v>
      </c>
      <c r="H33" s="14">
        <v>9.1703032581974799</v>
      </c>
      <c r="I33" s="15">
        <v>135</v>
      </c>
      <c r="J33" s="15">
        <v>853</v>
      </c>
      <c r="K33" s="14">
        <v>1.4904514128722399</v>
      </c>
      <c r="L33" s="15">
        <v>572.30983353975205</v>
      </c>
      <c r="M33" s="15">
        <v>102</v>
      </c>
      <c r="ZA33" s="9"/>
    </row>
    <row r="34" spans="2:677" x14ac:dyDescent="0.3">
      <c r="B34" s="18"/>
      <c r="C34" s="16" t="s">
        <v>277</v>
      </c>
      <c r="D34" s="14">
        <v>17.112276523316599</v>
      </c>
      <c r="E34" s="14">
        <v>2.3069815465622199</v>
      </c>
      <c r="F34" s="14">
        <v>13.0113560859035</v>
      </c>
      <c r="G34" s="14">
        <v>22.1762181442014</v>
      </c>
      <c r="H34" s="14">
        <v>13.4814414868694</v>
      </c>
      <c r="I34" s="15">
        <v>125</v>
      </c>
      <c r="J34" s="15">
        <v>913</v>
      </c>
      <c r="K34" s="14">
        <v>3.4220399727767901</v>
      </c>
      <c r="L34" s="15">
        <v>266.79992263770998</v>
      </c>
      <c r="M34" s="15">
        <v>112</v>
      </c>
      <c r="ZA34" s="9"/>
    </row>
    <row r="35" spans="2:677" x14ac:dyDescent="0.3">
      <c r="B35" s="18"/>
      <c r="C35" s="16" t="s">
        <v>278</v>
      </c>
      <c r="D35" s="14">
        <v>18.617815454147699</v>
      </c>
      <c r="E35" s="14">
        <v>1.60942009568022</v>
      </c>
      <c r="F35" s="14">
        <v>15.614759751304</v>
      </c>
      <c r="G35" s="14">
        <v>22.047525192238901</v>
      </c>
      <c r="H35" s="14">
        <v>8.6445163217131107</v>
      </c>
      <c r="I35" s="15">
        <v>97</v>
      </c>
      <c r="J35" s="15">
        <v>588</v>
      </c>
      <c r="K35" s="14">
        <v>1.00350346445504</v>
      </c>
      <c r="L35" s="15">
        <v>585.94715497002903</v>
      </c>
      <c r="M35" s="15">
        <v>65</v>
      </c>
      <c r="ZA35" s="9"/>
    </row>
    <row r="36" spans="2:677" x14ac:dyDescent="0.3">
      <c r="B36" s="18"/>
      <c r="C36" s="16" t="s">
        <v>279</v>
      </c>
      <c r="D36" s="14">
        <v>12.5991043781748</v>
      </c>
      <c r="E36" s="14">
        <v>1.07633209345447</v>
      </c>
      <c r="F36" s="14">
        <v>10.622394235184199</v>
      </c>
      <c r="G36" s="14">
        <v>14.882408150010599</v>
      </c>
      <c r="H36" s="14">
        <v>8.5429254425337096</v>
      </c>
      <c r="I36" s="15">
        <v>147</v>
      </c>
      <c r="J36" s="15">
        <v>1259</v>
      </c>
      <c r="K36" s="14">
        <v>1.32348085778151</v>
      </c>
      <c r="L36" s="15">
        <v>951.27934234757299</v>
      </c>
      <c r="M36" s="15">
        <v>161</v>
      </c>
      <c r="ZA36" s="9"/>
    </row>
    <row r="37" spans="2:677" x14ac:dyDescent="0.3">
      <c r="B37" s="18"/>
      <c r="C37" s="16" t="s">
        <v>280</v>
      </c>
      <c r="D37" s="14">
        <v>27.516810507425099</v>
      </c>
      <c r="E37" s="14">
        <v>2.0997692767926202</v>
      </c>
      <c r="F37" s="14">
        <v>23.5399975922153</v>
      </c>
      <c r="G37" s="14">
        <v>31.8852914631379</v>
      </c>
      <c r="H37" s="14">
        <v>7.63085996549641</v>
      </c>
      <c r="I37" s="15">
        <v>188</v>
      </c>
      <c r="J37" s="15">
        <v>724</v>
      </c>
      <c r="K37" s="14">
        <v>1.5982549665735799</v>
      </c>
      <c r="L37" s="15">
        <v>452.99405610617202</v>
      </c>
      <c r="M37" s="15">
        <v>80</v>
      </c>
      <c r="ZA37" s="9"/>
    </row>
    <row r="38" spans="2:677" x14ac:dyDescent="0.3">
      <c r="B38" s="18" t="s">
        <v>296</v>
      </c>
      <c r="C38" s="16" t="s">
        <v>281</v>
      </c>
      <c r="D38" s="14">
        <v>20.300240496343299</v>
      </c>
      <c r="E38" s="14">
        <v>0.71448772279828798</v>
      </c>
      <c r="F38" s="14">
        <v>18.9345566288764</v>
      </c>
      <c r="G38" s="14">
        <v>21.738012699068499</v>
      </c>
      <c r="H38" s="14">
        <v>3.5196022575544901</v>
      </c>
      <c r="I38" s="15">
        <v>2276</v>
      </c>
      <c r="J38" s="15">
        <v>11156</v>
      </c>
      <c r="K38" s="14">
        <v>3.51966169696259</v>
      </c>
      <c r="L38" s="15">
        <v>3169.6228105182499</v>
      </c>
      <c r="M38" s="15">
        <v>1298</v>
      </c>
      <c r="ZA38" s="9"/>
    </row>
    <row r="39" spans="2:677" x14ac:dyDescent="0.3">
      <c r="B39" s="18"/>
      <c r="C39" s="16" t="s">
        <v>282</v>
      </c>
      <c r="D39" s="14">
        <v>15.1345977883622</v>
      </c>
      <c r="E39" s="14">
        <v>0.61718312652867602</v>
      </c>
      <c r="F39" s="14">
        <v>13.963171395281</v>
      </c>
      <c r="G39" s="14">
        <v>16.3855833859722</v>
      </c>
      <c r="H39" s="14">
        <v>4.0779618669698801</v>
      </c>
      <c r="I39" s="15">
        <v>1640</v>
      </c>
      <c r="J39" s="15">
        <v>10368</v>
      </c>
      <c r="K39" s="14">
        <v>3.0745363299760502</v>
      </c>
      <c r="L39" s="15">
        <v>3372.2158033763599</v>
      </c>
      <c r="M39" s="15">
        <v>1285</v>
      </c>
      <c r="ZA39" s="9"/>
    </row>
    <row r="40" spans="2:677" x14ac:dyDescent="0.3">
      <c r="B40" s="18" t="s">
        <v>321</v>
      </c>
      <c r="C40" s="16" t="s">
        <v>314</v>
      </c>
      <c r="D40" s="14">
        <v>18.630437914439501</v>
      </c>
      <c r="E40" s="14">
        <v>0.65609142499052198</v>
      </c>
      <c r="F40" s="14">
        <v>17.378034344776001</v>
      </c>
      <c r="G40" s="14">
        <v>19.9513046053792</v>
      </c>
      <c r="H40" s="14">
        <v>3.5216103239420899</v>
      </c>
      <c r="I40" s="15">
        <v>2097</v>
      </c>
      <c r="J40" s="15">
        <v>10879</v>
      </c>
      <c r="K40" s="14">
        <v>3.0888209610309501</v>
      </c>
      <c r="L40" s="15">
        <v>3522.0558709135898</v>
      </c>
      <c r="M40" s="15">
        <v>2646</v>
      </c>
      <c r="ZA40" s="9"/>
    </row>
    <row r="41" spans="2:677" x14ac:dyDescent="0.3">
      <c r="B41" s="18"/>
      <c r="C41" s="16" t="s">
        <v>315</v>
      </c>
      <c r="D41" s="14">
        <v>16.361340194539199</v>
      </c>
      <c r="E41" s="14">
        <v>0.57623755340843696</v>
      </c>
      <c r="F41" s="14">
        <v>15.2625686702889</v>
      </c>
      <c r="G41" s="14">
        <v>17.522856169759901</v>
      </c>
      <c r="H41" s="14">
        <v>3.5219459198138598</v>
      </c>
      <c r="I41" s="15">
        <v>1819</v>
      </c>
      <c r="J41" s="15">
        <v>10645</v>
      </c>
      <c r="K41" s="14">
        <v>2.5827480451080498</v>
      </c>
      <c r="L41" s="15">
        <v>4121.5789593423797</v>
      </c>
      <c r="M41" s="15">
        <v>2636</v>
      </c>
      <c r="ZA41" s="9"/>
    </row>
    <row r="42" spans="2:677" x14ac:dyDescent="0.3">
      <c r="B42" s="18" t="s">
        <v>322</v>
      </c>
      <c r="C42" s="16" t="s">
        <v>316</v>
      </c>
      <c r="D42" s="14">
        <v>37.930089164207402</v>
      </c>
      <c r="E42" s="14">
        <v>1.3767035163705299</v>
      </c>
      <c r="F42" s="14">
        <v>35.2677948258968</v>
      </c>
      <c r="G42" s="14">
        <v>40.667097374004499</v>
      </c>
      <c r="H42" s="14">
        <v>3.6295815451698301</v>
      </c>
      <c r="I42" s="15">
        <v>912</v>
      </c>
      <c r="J42" s="15">
        <v>2555</v>
      </c>
      <c r="K42" s="14">
        <v>2.0560645783347402</v>
      </c>
      <c r="L42" s="15">
        <v>1242.6652484181</v>
      </c>
      <c r="M42" s="15">
        <v>639</v>
      </c>
      <c r="ZA42" s="9"/>
    </row>
    <row r="43" spans="2:677" x14ac:dyDescent="0.3">
      <c r="B43" s="18"/>
      <c r="C43" s="16" t="s">
        <v>317</v>
      </c>
      <c r="D43" s="14">
        <v>10.7934294925179</v>
      </c>
      <c r="E43" s="14">
        <v>1.5079154827215</v>
      </c>
      <c r="F43" s="14">
        <v>8.1688674473149891</v>
      </c>
      <c r="G43" s="14">
        <v>14.131470266345399</v>
      </c>
      <c r="H43" s="14">
        <v>13.970679882300701</v>
      </c>
      <c r="I43" s="15">
        <v>87</v>
      </c>
      <c r="J43" s="15">
        <v>851</v>
      </c>
      <c r="K43" s="14">
        <v>2.00732005764596</v>
      </c>
      <c r="L43" s="15">
        <v>423.94833686761098</v>
      </c>
      <c r="M43" s="15">
        <v>304</v>
      </c>
      <c r="ZA43" s="9"/>
    </row>
    <row r="44" spans="2:677" x14ac:dyDescent="0.3">
      <c r="B44" s="18"/>
      <c r="C44" s="16" t="s">
        <v>318</v>
      </c>
      <c r="D44" s="14">
        <v>11.7761943127105</v>
      </c>
      <c r="E44" s="14">
        <v>1.9804545566810501</v>
      </c>
      <c r="F44" s="14">
        <v>8.4039641087455408</v>
      </c>
      <c r="G44" s="14">
        <v>16.261356200184299</v>
      </c>
      <c r="H44" s="14">
        <v>16.817441221596301</v>
      </c>
      <c r="I44" s="15">
        <v>79</v>
      </c>
      <c r="J44" s="15">
        <v>623</v>
      </c>
      <c r="K44" s="14">
        <v>2.3481692516315902</v>
      </c>
      <c r="L44" s="15">
        <v>265.31307296827799</v>
      </c>
      <c r="M44" s="15">
        <v>231</v>
      </c>
      <c r="ZA44" s="9"/>
    </row>
    <row r="45" spans="2:677" x14ac:dyDescent="0.3">
      <c r="B45" s="18"/>
      <c r="C45" s="16" t="s">
        <v>319</v>
      </c>
      <c r="D45" s="14">
        <v>16.367764915717199</v>
      </c>
      <c r="E45" s="14">
        <v>0.54211563016073605</v>
      </c>
      <c r="F45" s="14">
        <v>15.3323048590215</v>
      </c>
      <c r="G45" s="14">
        <v>17.458734648855199</v>
      </c>
      <c r="H45" s="14">
        <v>3.31209320852457</v>
      </c>
      <c r="I45" s="15">
        <v>2785</v>
      </c>
      <c r="J45" s="15">
        <v>17135</v>
      </c>
      <c r="K45" s="14">
        <v>3.6785743488590299</v>
      </c>
      <c r="L45" s="15">
        <v>4658.0545545626101</v>
      </c>
      <c r="M45" s="15">
        <v>2567</v>
      </c>
      <c r="ZA45" s="9"/>
    </row>
    <row r="46" spans="2:677" x14ac:dyDescent="0.3">
      <c r="B46" s="18"/>
      <c r="C46" s="16" t="s">
        <v>320</v>
      </c>
      <c r="D46" s="14">
        <v>14.4991823981784</v>
      </c>
      <c r="E46" s="14">
        <v>3.27544706259394</v>
      </c>
      <c r="F46" s="14">
        <v>9.1642485803429299</v>
      </c>
      <c r="G46" s="14">
        <v>22.1814358960589</v>
      </c>
      <c r="H46" s="14">
        <v>22.590563885901801</v>
      </c>
      <c r="I46" s="15">
        <v>53</v>
      </c>
      <c r="J46" s="15">
        <v>360</v>
      </c>
      <c r="K46" s="14">
        <v>3.1068610983068599</v>
      </c>
      <c r="L46" s="15">
        <v>115.872576407162</v>
      </c>
      <c r="M46" s="15">
        <v>207</v>
      </c>
      <c r="ZA46" s="9"/>
    </row>
    <row r="47" spans="2:677" x14ac:dyDescent="0.3">
      <c r="B47" s="18" t="s">
        <v>298</v>
      </c>
      <c r="C47" s="16" t="s">
        <v>283</v>
      </c>
      <c r="D47" s="14">
        <v>21.465962399094501</v>
      </c>
      <c r="E47" s="14">
        <v>1.0255175500248701</v>
      </c>
      <c r="F47" s="14">
        <v>19.522904141957799</v>
      </c>
      <c r="G47" s="14">
        <v>23.545826859562101</v>
      </c>
      <c r="H47" s="14">
        <v>4.7774124027540701</v>
      </c>
      <c r="I47" s="15">
        <v>1038</v>
      </c>
      <c r="J47" s="15">
        <v>4351</v>
      </c>
      <c r="K47" s="14">
        <v>2.7137332797461902</v>
      </c>
      <c r="L47" s="15">
        <v>1603.3263226248</v>
      </c>
      <c r="M47" s="15">
        <v>1567</v>
      </c>
      <c r="ZA47" s="9"/>
    </row>
    <row r="48" spans="2:677" x14ac:dyDescent="0.3">
      <c r="B48" s="18"/>
      <c r="C48" s="16" t="s">
        <v>284</v>
      </c>
      <c r="D48" s="14">
        <v>21.275564232831801</v>
      </c>
      <c r="E48" s="14">
        <v>1.16825705110878</v>
      </c>
      <c r="F48" s="14">
        <v>19.074137913871098</v>
      </c>
      <c r="G48" s="14">
        <v>23.6567932387714</v>
      </c>
      <c r="H48" s="14">
        <v>5.4910743532994397</v>
      </c>
      <c r="I48" s="15">
        <v>845</v>
      </c>
      <c r="J48" s="15">
        <v>3775</v>
      </c>
      <c r="K48" s="14">
        <v>3.0753041517563902</v>
      </c>
      <c r="L48" s="15">
        <v>1227.5208609346801</v>
      </c>
      <c r="M48" s="15">
        <v>1688</v>
      </c>
      <c r="ZA48" s="9"/>
    </row>
    <row r="49" spans="2:677" x14ac:dyDescent="0.3">
      <c r="B49" s="18"/>
      <c r="C49" s="16" t="s">
        <v>285</v>
      </c>
      <c r="D49" s="14">
        <v>16.4233018228995</v>
      </c>
      <c r="E49" s="14">
        <v>0.97872128241634504</v>
      </c>
      <c r="F49" s="14">
        <v>14.5927317028471</v>
      </c>
      <c r="G49" s="14">
        <v>18.4339426931387</v>
      </c>
      <c r="H49" s="14">
        <v>5.9593454042943304</v>
      </c>
      <c r="I49" s="15">
        <v>720</v>
      </c>
      <c r="J49" s="15">
        <v>3965</v>
      </c>
      <c r="K49" s="14">
        <v>2.7663429922159102</v>
      </c>
      <c r="L49" s="15">
        <v>1433.30021300935</v>
      </c>
      <c r="M49" s="15">
        <v>1841</v>
      </c>
      <c r="ZA49" s="9"/>
    </row>
    <row r="50" spans="2:677" x14ac:dyDescent="0.3">
      <c r="B50" s="18"/>
      <c r="C50" s="16" t="s">
        <v>286</v>
      </c>
      <c r="D50" s="14">
        <v>16.1519188177266</v>
      </c>
      <c r="E50" s="14">
        <v>0.91713476922566695</v>
      </c>
      <c r="F50" s="14">
        <v>14.433026350540899</v>
      </c>
      <c r="G50" s="14">
        <v>18.032381061482202</v>
      </c>
      <c r="H50" s="14">
        <v>5.6781784231054697</v>
      </c>
      <c r="I50" s="15">
        <v>666</v>
      </c>
      <c r="J50" s="15">
        <v>4159</v>
      </c>
      <c r="K50" s="14">
        <v>2.5824596810161999</v>
      </c>
      <c r="L50" s="15">
        <v>1610.4801289146999</v>
      </c>
      <c r="M50" s="15">
        <v>1888</v>
      </c>
      <c r="ZA50" s="9"/>
    </row>
    <row r="51" spans="2:677" x14ac:dyDescent="0.3">
      <c r="B51" s="18"/>
      <c r="C51" s="16" t="s">
        <v>287</v>
      </c>
      <c r="D51" s="14">
        <v>12.047780716528299</v>
      </c>
      <c r="E51" s="14">
        <v>0.76373572217478403</v>
      </c>
      <c r="F51" s="14">
        <v>10.6284549886453</v>
      </c>
      <c r="G51" s="14">
        <v>13.6277420642169</v>
      </c>
      <c r="H51" s="14">
        <v>6.3392232988355897</v>
      </c>
      <c r="I51" s="15">
        <v>622</v>
      </c>
      <c r="J51" s="15">
        <v>5170</v>
      </c>
      <c r="K51" s="14">
        <v>2.8453708902083199</v>
      </c>
      <c r="L51" s="15">
        <v>1816.9863260326999</v>
      </c>
      <c r="M51" s="15">
        <v>1903</v>
      </c>
      <c r="ZA51" s="9"/>
    </row>
    <row r="52" spans="2:677" x14ac:dyDescent="0.3">
      <c r="B52" s="18" t="s">
        <v>297</v>
      </c>
      <c r="C52" s="16" t="s">
        <v>288</v>
      </c>
      <c r="D52" s="14">
        <v>15.156048276939</v>
      </c>
      <c r="E52" s="14">
        <v>0.51834285146676995</v>
      </c>
      <c r="F52" s="14">
        <v>14.1673911987019</v>
      </c>
      <c r="G52" s="14">
        <v>16.200675652460401</v>
      </c>
      <c r="H52" s="14">
        <v>3.4200395907649899</v>
      </c>
      <c r="I52" s="15">
        <v>2188</v>
      </c>
      <c r="J52" s="15">
        <v>14189</v>
      </c>
      <c r="K52" s="14">
        <v>2.9644800952258601</v>
      </c>
      <c r="L52" s="15">
        <v>4786.33674176145</v>
      </c>
      <c r="M52" s="15">
        <v>2625</v>
      </c>
      <c r="ZA52" s="9"/>
    </row>
    <row r="53" spans="2:677" x14ac:dyDescent="0.3">
      <c r="B53" s="18"/>
      <c r="C53" s="16" t="s">
        <v>289</v>
      </c>
      <c r="D53" s="14">
        <v>21.714370485529901</v>
      </c>
      <c r="E53" s="14">
        <v>0.83783750629355003</v>
      </c>
      <c r="F53" s="14">
        <v>20.116226838124099</v>
      </c>
      <c r="G53" s="14">
        <v>23.402284430940199</v>
      </c>
      <c r="H53" s="14">
        <v>3.8584471368942999</v>
      </c>
      <c r="I53" s="15">
        <v>1703</v>
      </c>
      <c r="J53" s="15">
        <v>7231</v>
      </c>
      <c r="K53" s="14">
        <v>2.9855792351861301</v>
      </c>
      <c r="L53" s="15">
        <v>2421.97558007507</v>
      </c>
      <c r="M53" s="15">
        <v>2079</v>
      </c>
      <c r="ZA53" s="9"/>
    </row>
    <row r="54" spans="2:677" x14ac:dyDescent="0.3">
      <c r="B54" s="18" t="s">
        <v>291</v>
      </c>
      <c r="C54" s="16" t="s">
        <v>290</v>
      </c>
      <c r="D54" s="14">
        <v>15.1699468038414</v>
      </c>
      <c r="E54" s="14">
        <v>0.561159797716411</v>
      </c>
      <c r="F54" s="14">
        <v>14.1020098538817</v>
      </c>
      <c r="G54" s="14">
        <v>16.303408091688901</v>
      </c>
      <c r="H54" s="14">
        <v>3.6991546837481901</v>
      </c>
      <c r="I54" s="15">
        <v>2126</v>
      </c>
      <c r="J54" s="15">
        <v>13819</v>
      </c>
      <c r="K54" s="14">
        <v>3.3813061245774798</v>
      </c>
      <c r="L54" s="15">
        <v>4086.8822552192901</v>
      </c>
      <c r="M54" s="15">
        <v>2460</v>
      </c>
      <c r="ZA54" s="9"/>
    </row>
    <row r="55" spans="2:677" x14ac:dyDescent="0.3">
      <c r="B55" s="18"/>
      <c r="C55" s="16" t="s">
        <v>291</v>
      </c>
      <c r="D55" s="14">
        <v>20.946974509788699</v>
      </c>
      <c r="E55" s="14">
        <v>0.82764501319236505</v>
      </c>
      <c r="F55" s="14">
        <v>19.370010612235902</v>
      </c>
      <c r="G55" s="14">
        <v>22.616311915292599</v>
      </c>
      <c r="H55" s="14">
        <v>3.9511434589544101</v>
      </c>
      <c r="I55" s="15">
        <v>1790</v>
      </c>
      <c r="J55" s="15">
        <v>7705</v>
      </c>
      <c r="K55" s="14">
        <v>3.1868724325840998</v>
      </c>
      <c r="L55" s="15">
        <v>2417.7309142406898</v>
      </c>
      <c r="M55" s="15">
        <v>1992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324</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99" priority="1">
      <formula>ZA9 = 3</formula>
    </cfRule>
    <cfRule type="expression" dxfId="398" priority="48">
      <formula>I9 = J9</formula>
    </cfRule>
    <cfRule type="expression" dxfId="397" priority="95">
      <formula>ZA9 = 2</formula>
    </cfRule>
    <cfRule type="expression" dxfId="396" priority="142">
      <formula>ZA9 = 1</formula>
    </cfRule>
  </conditionalFormatting>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29</v>
      </c>
      <c r="M2" s="12" t="str">
        <f>HYPERLINK("#'INDICE'!A1", "Índice")</f>
        <v>Índice</v>
      </c>
    </row>
    <row r="3" spans="2:677" x14ac:dyDescent="0.3">
      <c r="B3" s="10" t="s">
        <v>7</v>
      </c>
      <c r="C3" s="11" t="s">
        <v>28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4.1394429150453904</v>
      </c>
      <c r="E9" s="14">
        <v>0.24671400240840999</v>
      </c>
      <c r="F9" s="14">
        <v>3.6818265336474201</v>
      </c>
      <c r="G9" s="14">
        <v>4.6511901036374104</v>
      </c>
      <c r="H9" s="14">
        <v>5.9600774179466001</v>
      </c>
      <c r="I9" s="15">
        <v>850</v>
      </c>
      <c r="J9" s="15">
        <v>21524</v>
      </c>
      <c r="K9" s="14">
        <v>3.3014791721162098</v>
      </c>
      <c r="L9" s="15">
        <v>6519.50198013922</v>
      </c>
      <c r="M9" s="15">
        <v>2682</v>
      </c>
      <c r="ZA9" s="9"/>
    </row>
    <row r="10" spans="2:677" x14ac:dyDescent="0.3">
      <c r="B10" s="18" t="s">
        <v>293</v>
      </c>
      <c r="C10" s="16" t="s">
        <v>253</v>
      </c>
      <c r="D10" s="14">
        <v>3.9809132091118502</v>
      </c>
      <c r="E10" s="14">
        <v>0.33388510434692398</v>
      </c>
      <c r="F10" s="14">
        <v>3.3752719042999701</v>
      </c>
      <c r="G10" s="14">
        <v>4.6899528957554599</v>
      </c>
      <c r="H10" s="14">
        <v>8.38714854628582</v>
      </c>
      <c r="I10" s="15">
        <v>458</v>
      </c>
      <c r="J10" s="15">
        <v>13051</v>
      </c>
      <c r="K10" s="14">
        <v>3.8059609420056799</v>
      </c>
      <c r="L10" s="15">
        <v>3429.0945700358002</v>
      </c>
      <c r="M10" s="15">
        <v>1689</v>
      </c>
      <c r="ZA10" s="9"/>
    </row>
    <row r="11" spans="2:677" x14ac:dyDescent="0.3">
      <c r="B11" s="18"/>
      <c r="C11" s="16" t="s">
        <v>254</v>
      </c>
      <c r="D11" s="14">
        <v>4.4261833400691399</v>
      </c>
      <c r="E11" s="14">
        <v>0.338677990694009</v>
      </c>
      <c r="F11" s="14">
        <v>3.8071705194133298</v>
      </c>
      <c r="G11" s="14">
        <v>5.1404638196985601</v>
      </c>
      <c r="H11" s="14">
        <v>7.6516936754074498</v>
      </c>
      <c r="I11" s="15">
        <v>392</v>
      </c>
      <c r="J11" s="15">
        <v>8473</v>
      </c>
      <c r="K11" s="14">
        <v>2.2971617147360299</v>
      </c>
      <c r="L11" s="15">
        <v>3688.4647457106098</v>
      </c>
      <c r="M11" s="15">
        <v>993</v>
      </c>
      <c r="ZA11" s="9"/>
    </row>
    <row r="12" spans="2:677" x14ac:dyDescent="0.3">
      <c r="B12" s="18" t="s">
        <v>294</v>
      </c>
      <c r="C12" s="16" t="s">
        <v>255</v>
      </c>
      <c r="D12" s="14">
        <v>3.3904014470929398</v>
      </c>
      <c r="E12" s="14">
        <v>0.22199931141558699</v>
      </c>
      <c r="F12" s="14">
        <v>2.9808883337468899</v>
      </c>
      <c r="G12" s="14">
        <v>3.8539384962652399</v>
      </c>
      <c r="H12" s="14">
        <v>6.5478768482103504</v>
      </c>
      <c r="I12" s="15">
        <v>407</v>
      </c>
      <c r="J12" s="15">
        <v>10741</v>
      </c>
      <c r="K12" s="14">
        <v>1.61598056728865</v>
      </c>
      <c r="L12" s="15">
        <v>6646.73834415077</v>
      </c>
      <c r="M12" s="15">
        <v>1374</v>
      </c>
      <c r="ZA12" s="9"/>
    </row>
    <row r="13" spans="2:677" x14ac:dyDescent="0.3">
      <c r="B13" s="18"/>
      <c r="C13" s="16" t="s">
        <v>256</v>
      </c>
      <c r="D13" s="14">
        <v>4.4942394105329404</v>
      </c>
      <c r="E13" s="14">
        <v>0.42511710439656802</v>
      </c>
      <c r="F13" s="14">
        <v>3.7297921989153902</v>
      </c>
      <c r="G13" s="14">
        <v>5.4065663334094198</v>
      </c>
      <c r="H13" s="14">
        <v>9.4591557227734899</v>
      </c>
      <c r="I13" s="15">
        <v>269</v>
      </c>
      <c r="J13" s="15">
        <v>6425</v>
      </c>
      <c r="K13" s="14">
        <v>2.70481097639232</v>
      </c>
      <c r="L13" s="15">
        <v>2375.3970447759998</v>
      </c>
      <c r="M13" s="15">
        <v>794</v>
      </c>
      <c r="ZA13" s="9"/>
    </row>
    <row r="14" spans="2:677" x14ac:dyDescent="0.3">
      <c r="B14" s="18"/>
      <c r="C14" s="16" t="s">
        <v>257</v>
      </c>
      <c r="D14" s="14">
        <v>5.5066737976950098</v>
      </c>
      <c r="E14" s="14">
        <v>0.51819010734700099</v>
      </c>
      <c r="F14" s="14">
        <v>4.5729033999229003</v>
      </c>
      <c r="G14" s="14">
        <v>6.6178935560876502</v>
      </c>
      <c r="H14" s="14">
        <v>9.41021978755861</v>
      </c>
      <c r="I14" s="15">
        <v>174</v>
      </c>
      <c r="J14" s="15">
        <v>4358</v>
      </c>
      <c r="K14" s="14">
        <v>2.2484089643870502</v>
      </c>
      <c r="L14" s="15">
        <v>1938.2594843852401</v>
      </c>
      <c r="M14" s="15">
        <v>514</v>
      </c>
      <c r="ZA14" s="9"/>
    </row>
    <row r="15" spans="2:677" x14ac:dyDescent="0.3">
      <c r="B15" s="18" t="s">
        <v>295</v>
      </c>
      <c r="C15" s="16" t="s">
        <v>258</v>
      </c>
      <c r="D15" s="14">
        <v>3.0662904766759298</v>
      </c>
      <c r="E15" s="14">
        <v>0.58882955049894303</v>
      </c>
      <c r="F15" s="14">
        <v>2.0931324089831702</v>
      </c>
      <c r="G15" s="14">
        <v>4.4712354271891197</v>
      </c>
      <c r="H15" s="14">
        <v>19.203319286869199</v>
      </c>
      <c r="I15" s="15">
        <v>32</v>
      </c>
      <c r="J15" s="15">
        <v>1045</v>
      </c>
      <c r="K15" s="14">
        <v>1.2178437329854801</v>
      </c>
      <c r="L15" s="15">
        <v>858.07396441433002</v>
      </c>
      <c r="M15" s="15">
        <v>135</v>
      </c>
      <c r="ZA15" s="9"/>
    </row>
    <row r="16" spans="2:677" x14ac:dyDescent="0.3">
      <c r="B16" s="18"/>
      <c r="C16" s="16" t="s">
        <v>259</v>
      </c>
      <c r="D16" s="14">
        <v>3.5565543633532801</v>
      </c>
      <c r="E16" s="14">
        <v>0.70544584480477102</v>
      </c>
      <c r="F16" s="14">
        <v>2.3937013306570298</v>
      </c>
      <c r="G16" s="14">
        <v>5.25391019797555</v>
      </c>
      <c r="H16" s="14">
        <v>19.835092416235199</v>
      </c>
      <c r="I16" s="15">
        <v>31</v>
      </c>
      <c r="J16" s="15">
        <v>826</v>
      </c>
      <c r="K16" s="14">
        <v>1.19695862513385</v>
      </c>
      <c r="L16" s="15">
        <v>690.08233255149696</v>
      </c>
      <c r="M16" s="15">
        <v>102</v>
      </c>
      <c r="ZA16" s="9"/>
    </row>
    <row r="17" spans="2:677" x14ac:dyDescent="0.3">
      <c r="B17" s="18"/>
      <c r="C17" s="16" t="s">
        <v>260</v>
      </c>
      <c r="D17" s="14">
        <v>3.7935643321347898</v>
      </c>
      <c r="E17" s="14">
        <v>0.72891284573014004</v>
      </c>
      <c r="F17" s="14">
        <v>2.5847949030248198</v>
      </c>
      <c r="G17" s="14">
        <v>5.5354890748720003</v>
      </c>
      <c r="H17" s="14">
        <v>19.2144585385204</v>
      </c>
      <c r="I17" s="15">
        <v>35</v>
      </c>
      <c r="J17" s="15">
        <v>832</v>
      </c>
      <c r="K17" s="14">
        <v>1.2097639909858799</v>
      </c>
      <c r="L17" s="15">
        <v>687.73744812984</v>
      </c>
      <c r="M17" s="15">
        <v>102</v>
      </c>
      <c r="ZA17" s="9"/>
    </row>
    <row r="18" spans="2:677" x14ac:dyDescent="0.3">
      <c r="B18" s="18"/>
      <c r="C18" s="16" t="s">
        <v>261</v>
      </c>
      <c r="D18" s="14">
        <v>2.9134526929732898</v>
      </c>
      <c r="E18" s="14">
        <v>0.80743114669289695</v>
      </c>
      <c r="F18" s="14">
        <v>1.6715496652908499</v>
      </c>
      <c r="G18" s="14">
        <v>5.0308381230650898</v>
      </c>
      <c r="H18" s="14">
        <v>27.713892476794701</v>
      </c>
      <c r="I18" s="15">
        <v>18</v>
      </c>
      <c r="J18" s="15">
        <v>647</v>
      </c>
      <c r="K18" s="14">
        <v>1.48893756646496</v>
      </c>
      <c r="L18" s="15">
        <v>434.53803206544802</v>
      </c>
      <c r="M18" s="15">
        <v>78</v>
      </c>
      <c r="ZA18" s="9"/>
    </row>
    <row r="19" spans="2:677" x14ac:dyDescent="0.3">
      <c r="B19" s="18"/>
      <c r="C19" s="16" t="s">
        <v>262</v>
      </c>
      <c r="D19" s="14">
        <v>2.05813375185229</v>
      </c>
      <c r="E19" s="14">
        <v>0.66050890405898999</v>
      </c>
      <c r="F19" s="14">
        <v>1.0806001692618299</v>
      </c>
      <c r="G19" s="14">
        <v>3.88523239445552</v>
      </c>
      <c r="H19" s="14">
        <v>32.092613197006301</v>
      </c>
      <c r="I19" s="15">
        <v>19</v>
      </c>
      <c r="J19" s="15">
        <v>536</v>
      </c>
      <c r="K19" s="14">
        <v>1.1578949667026801</v>
      </c>
      <c r="L19" s="15">
        <v>462.90899901427002</v>
      </c>
      <c r="M19" s="15">
        <v>66</v>
      </c>
      <c r="ZA19" s="9"/>
    </row>
    <row r="20" spans="2:677" x14ac:dyDescent="0.3">
      <c r="B20" s="18"/>
      <c r="C20" s="16" t="s">
        <v>263</v>
      </c>
      <c r="D20" s="14">
        <v>4.8985879475107401</v>
      </c>
      <c r="E20" s="14">
        <v>0.77847321814660098</v>
      </c>
      <c r="F20" s="14">
        <v>3.56589097186587</v>
      </c>
      <c r="G20" s="14">
        <v>6.6947818943356099</v>
      </c>
      <c r="H20" s="14">
        <v>15.891788133398499</v>
      </c>
      <c r="I20" s="15">
        <v>45</v>
      </c>
      <c r="J20" s="15">
        <v>801</v>
      </c>
      <c r="K20" s="14">
        <v>1.04068540953217</v>
      </c>
      <c r="L20" s="15">
        <v>769.68504858743097</v>
      </c>
      <c r="M20" s="15">
        <v>102</v>
      </c>
      <c r="ZA20" s="9"/>
    </row>
    <row r="21" spans="2:677" x14ac:dyDescent="0.3">
      <c r="B21" s="18"/>
      <c r="C21" s="16" t="s">
        <v>264</v>
      </c>
      <c r="D21" s="14">
        <v>2.4713962527291899</v>
      </c>
      <c r="E21" s="14">
        <v>0.47763193840171803</v>
      </c>
      <c r="F21" s="14">
        <v>1.6851224189975</v>
      </c>
      <c r="G21" s="14">
        <v>3.6110683365963201</v>
      </c>
      <c r="H21" s="14">
        <v>19.326400526595599</v>
      </c>
      <c r="I21" s="15">
        <v>39</v>
      </c>
      <c r="J21" s="15">
        <v>1444</v>
      </c>
      <c r="K21" s="14">
        <v>1.3657734304357301</v>
      </c>
      <c r="L21" s="15">
        <v>1057.27638847046</v>
      </c>
      <c r="M21" s="15">
        <v>183</v>
      </c>
      <c r="ZA21" s="9"/>
    </row>
    <row r="22" spans="2:677" x14ac:dyDescent="0.3">
      <c r="B22" s="18"/>
      <c r="C22" s="16" t="s">
        <v>265</v>
      </c>
      <c r="D22" s="14">
        <v>3.8214043091549899</v>
      </c>
      <c r="E22" s="14">
        <v>0.68610524056442901</v>
      </c>
      <c r="F22" s="14">
        <v>2.6732543329753402</v>
      </c>
      <c r="G22" s="14">
        <v>5.4351410180603601</v>
      </c>
      <c r="H22" s="14">
        <v>17.954269819624098</v>
      </c>
      <c r="I22" s="15">
        <v>44</v>
      </c>
      <c r="J22" s="15">
        <v>1125</v>
      </c>
      <c r="K22" s="14">
        <v>1.43961500190369</v>
      </c>
      <c r="L22" s="15">
        <v>781.45893069490205</v>
      </c>
      <c r="M22" s="15">
        <v>135</v>
      </c>
      <c r="ZA22" s="9"/>
    </row>
    <row r="23" spans="2:677" x14ac:dyDescent="0.3">
      <c r="B23" s="18"/>
      <c r="C23" s="16" t="s">
        <v>266</v>
      </c>
      <c r="D23" s="14">
        <v>4.3245280861683302</v>
      </c>
      <c r="E23" s="14">
        <v>0.78405298916099098</v>
      </c>
      <c r="F23" s="14">
        <v>3.0143017182659202</v>
      </c>
      <c r="G23" s="14">
        <v>6.1680506684354199</v>
      </c>
      <c r="H23" s="14">
        <v>18.130371072596901</v>
      </c>
      <c r="I23" s="15">
        <v>47</v>
      </c>
      <c r="J23" s="15">
        <v>1129</v>
      </c>
      <c r="K23" s="14">
        <v>1.67594824678773</v>
      </c>
      <c r="L23" s="15">
        <v>673.64848655914102</v>
      </c>
      <c r="M23" s="15">
        <v>144</v>
      </c>
      <c r="ZA23" s="9"/>
    </row>
    <row r="24" spans="2:677" x14ac:dyDescent="0.3">
      <c r="B24" s="18"/>
      <c r="C24" s="16" t="s">
        <v>267</v>
      </c>
      <c r="D24" s="14">
        <v>2.8136713746670199</v>
      </c>
      <c r="E24" s="14">
        <v>0.79176660025248502</v>
      </c>
      <c r="F24" s="14">
        <v>1.6007150657423299</v>
      </c>
      <c r="G24" s="14">
        <v>4.8999864680675804</v>
      </c>
      <c r="H24" s="14">
        <v>28.1399813560738</v>
      </c>
      <c r="I24" s="15">
        <v>21</v>
      </c>
      <c r="J24" s="15">
        <v>629</v>
      </c>
      <c r="K24" s="14">
        <v>1.4397114230031101</v>
      </c>
      <c r="L24" s="15">
        <v>436.89310923710201</v>
      </c>
      <c r="M24" s="15">
        <v>78</v>
      </c>
      <c r="ZA24" s="9"/>
    </row>
    <row r="25" spans="2:677" x14ac:dyDescent="0.3">
      <c r="B25" s="18"/>
      <c r="C25" s="16" t="s">
        <v>268</v>
      </c>
      <c r="D25" s="14">
        <v>2.5231178731150701</v>
      </c>
      <c r="E25" s="14">
        <v>0.58827531684156298</v>
      </c>
      <c r="F25" s="14">
        <v>1.58379192662751</v>
      </c>
      <c r="G25" s="14">
        <v>3.9969203074973101</v>
      </c>
      <c r="H25" s="14">
        <v>23.315411583021799</v>
      </c>
      <c r="I25" s="15">
        <v>23</v>
      </c>
      <c r="J25" s="15">
        <v>725</v>
      </c>
      <c r="K25" s="14">
        <v>1.0187336450272799</v>
      </c>
      <c r="L25" s="15">
        <v>711.667866805936</v>
      </c>
      <c r="M25" s="15">
        <v>89</v>
      </c>
      <c r="ZA25" s="9"/>
    </row>
    <row r="26" spans="2:677" x14ac:dyDescent="0.3">
      <c r="B26" s="18"/>
      <c r="C26" s="16" t="s">
        <v>269</v>
      </c>
      <c r="D26" s="14">
        <v>4.6639407852663002</v>
      </c>
      <c r="E26" s="14">
        <v>1.1036203268392999</v>
      </c>
      <c r="F26" s="14">
        <v>2.90329934043142</v>
      </c>
      <c r="G26" s="14">
        <v>7.4107930450565496</v>
      </c>
      <c r="H26" s="14">
        <v>23.6628288747943</v>
      </c>
      <c r="I26" s="15">
        <v>30</v>
      </c>
      <c r="J26" s="15">
        <v>820</v>
      </c>
      <c r="K26" s="14">
        <v>2.2434327832989598</v>
      </c>
      <c r="L26" s="15">
        <v>365.51128525196702</v>
      </c>
      <c r="M26" s="15">
        <v>102</v>
      </c>
      <c r="ZA26" s="9"/>
    </row>
    <row r="27" spans="2:677" x14ac:dyDescent="0.3">
      <c r="B27" s="18"/>
      <c r="C27" s="16" t="s">
        <v>270</v>
      </c>
      <c r="D27" s="14">
        <v>5.1524934276466201</v>
      </c>
      <c r="E27" s="14">
        <v>0.77052582587396801</v>
      </c>
      <c r="F27" s="14">
        <v>3.82604522402867</v>
      </c>
      <c r="G27" s="14">
        <v>6.9057860853728901</v>
      </c>
      <c r="H27" s="14">
        <v>14.954426176258201</v>
      </c>
      <c r="I27" s="15">
        <v>52</v>
      </c>
      <c r="J27" s="15">
        <v>1183</v>
      </c>
      <c r="K27" s="14">
        <v>1.43598039796151</v>
      </c>
      <c r="L27" s="15">
        <v>823.82740159919001</v>
      </c>
      <c r="M27" s="15">
        <v>150</v>
      </c>
      <c r="ZA27" s="9"/>
    </row>
    <row r="28" spans="2:677" x14ac:dyDescent="0.3">
      <c r="B28" s="18"/>
      <c r="C28" s="16" t="s">
        <v>271</v>
      </c>
      <c r="D28" s="14">
        <v>5.0554821688168703</v>
      </c>
      <c r="E28" s="14">
        <v>1.4109137604046</v>
      </c>
      <c r="F28" s="14">
        <v>2.8756812761070898</v>
      </c>
      <c r="G28" s="14">
        <v>8.7389283624839091</v>
      </c>
      <c r="H28" s="14">
        <v>27.9085893944474</v>
      </c>
      <c r="I28" s="15">
        <v>20</v>
      </c>
      <c r="J28" s="15">
        <v>528</v>
      </c>
      <c r="K28" s="14">
        <v>2.1856422517444698</v>
      </c>
      <c r="L28" s="15">
        <v>241.57658902255201</v>
      </c>
      <c r="M28" s="15">
        <v>66</v>
      </c>
      <c r="ZA28" s="9"/>
    </row>
    <row r="29" spans="2:677" x14ac:dyDescent="0.3">
      <c r="B29" s="18"/>
      <c r="C29" s="16" t="s">
        <v>272</v>
      </c>
      <c r="D29" s="14">
        <v>5.2350323641262202</v>
      </c>
      <c r="E29" s="14">
        <v>1.13891967211153</v>
      </c>
      <c r="F29" s="14">
        <v>3.38302582550988</v>
      </c>
      <c r="G29" s="14">
        <v>8.0167777355398702</v>
      </c>
      <c r="H29" s="14">
        <v>21.755733162532799</v>
      </c>
      <c r="I29" s="15">
        <v>32</v>
      </c>
      <c r="J29" s="15">
        <v>789</v>
      </c>
      <c r="K29" s="14">
        <v>2.0603699972096501</v>
      </c>
      <c r="L29" s="15">
        <v>382.94092860434802</v>
      </c>
      <c r="M29" s="15">
        <v>92</v>
      </c>
      <c r="ZA29" s="9"/>
    </row>
    <row r="30" spans="2:677" x14ac:dyDescent="0.3">
      <c r="B30" s="18"/>
      <c r="C30" s="16" t="s">
        <v>273</v>
      </c>
      <c r="D30" s="14">
        <v>5.3588934337055996</v>
      </c>
      <c r="E30" s="14">
        <v>1.2760779486092799</v>
      </c>
      <c r="F30" s="14">
        <v>3.3170942488182402</v>
      </c>
      <c r="G30" s="14">
        <v>8.5464017288965408</v>
      </c>
      <c r="H30" s="14">
        <v>23.812340446689699</v>
      </c>
      <c r="I30" s="15">
        <v>27</v>
      </c>
      <c r="J30" s="15">
        <v>687</v>
      </c>
      <c r="K30" s="14">
        <v>2.20253892947468</v>
      </c>
      <c r="L30" s="15">
        <v>311.91276158912302</v>
      </c>
      <c r="M30" s="15">
        <v>77</v>
      </c>
      <c r="ZA30" s="9"/>
    </row>
    <row r="31" spans="2:677" x14ac:dyDescent="0.3">
      <c r="B31" s="18"/>
      <c r="C31" s="16" t="s">
        <v>274</v>
      </c>
      <c r="D31" s="14">
        <v>3.3175088194653899</v>
      </c>
      <c r="E31" s="14">
        <v>0.45463722938770101</v>
      </c>
      <c r="F31" s="14">
        <v>2.5304061374978</v>
      </c>
      <c r="G31" s="14">
        <v>4.3385479411433998</v>
      </c>
      <c r="H31" s="14">
        <v>13.704175455996699</v>
      </c>
      <c r="I31" s="15">
        <v>79</v>
      </c>
      <c r="J31" s="15">
        <v>2137</v>
      </c>
      <c r="K31" s="14">
        <v>1.37648449219988</v>
      </c>
      <c r="L31" s="15">
        <v>1552.5056853961901</v>
      </c>
      <c r="M31" s="15">
        <v>298</v>
      </c>
      <c r="ZA31" s="9"/>
    </row>
    <row r="32" spans="2:677" x14ac:dyDescent="0.3">
      <c r="B32" s="18"/>
      <c r="C32" s="16" t="s">
        <v>275</v>
      </c>
      <c r="D32" s="14">
        <v>4.4378404718873004</v>
      </c>
      <c r="E32" s="14">
        <v>0.74883043562555496</v>
      </c>
      <c r="F32" s="14">
        <v>3.1729160900880702</v>
      </c>
      <c r="G32" s="14">
        <v>6.1748844570571997</v>
      </c>
      <c r="H32" s="14">
        <v>16.873757413526299</v>
      </c>
      <c r="I32" s="15">
        <v>57</v>
      </c>
      <c r="J32" s="15">
        <v>1305</v>
      </c>
      <c r="K32" s="14">
        <v>1.72419718270667</v>
      </c>
      <c r="L32" s="15">
        <v>756.87398929129097</v>
      </c>
      <c r="M32" s="15">
        <v>163</v>
      </c>
      <c r="ZA32" s="9"/>
    </row>
    <row r="33" spans="2:677" x14ac:dyDescent="0.3">
      <c r="B33" s="18"/>
      <c r="C33" s="16" t="s">
        <v>276</v>
      </c>
      <c r="D33" s="14">
        <v>2.4486783537560699</v>
      </c>
      <c r="E33" s="14">
        <v>0.60778411922971698</v>
      </c>
      <c r="F33" s="14">
        <v>1.49275068558432</v>
      </c>
      <c r="G33" s="14">
        <v>3.9919556262848501</v>
      </c>
      <c r="H33" s="14">
        <v>24.8209046442309</v>
      </c>
      <c r="I33" s="15">
        <v>21</v>
      </c>
      <c r="J33" s="15">
        <v>854</v>
      </c>
      <c r="K33" s="14">
        <v>1.3191155134802699</v>
      </c>
      <c r="L33" s="15">
        <v>647.40349974875096</v>
      </c>
      <c r="M33" s="15">
        <v>102</v>
      </c>
      <c r="ZA33" s="9"/>
    </row>
    <row r="34" spans="2:677" x14ac:dyDescent="0.3">
      <c r="B34" s="18"/>
      <c r="C34" s="16" t="s">
        <v>277</v>
      </c>
      <c r="D34" s="14">
        <v>5.5410635817605103</v>
      </c>
      <c r="E34" s="14">
        <v>1.1991298938981201</v>
      </c>
      <c r="F34" s="14">
        <v>3.5918747540338298</v>
      </c>
      <c r="G34" s="14">
        <v>8.4552430041648794</v>
      </c>
      <c r="H34" s="14">
        <v>21.6407892853871</v>
      </c>
      <c r="I34" s="15">
        <v>38</v>
      </c>
      <c r="J34" s="15">
        <v>913</v>
      </c>
      <c r="K34" s="14">
        <v>2.5054809990429301</v>
      </c>
      <c r="L34" s="15">
        <v>364.401087195934</v>
      </c>
      <c r="M34" s="15">
        <v>112</v>
      </c>
      <c r="ZA34" s="9"/>
    </row>
    <row r="35" spans="2:677" x14ac:dyDescent="0.3">
      <c r="B35" s="18"/>
      <c r="C35" s="16" t="s">
        <v>278</v>
      </c>
      <c r="D35" s="14">
        <v>7.6940343795585502</v>
      </c>
      <c r="E35" s="14">
        <v>1.15673948716349</v>
      </c>
      <c r="F35" s="14">
        <v>5.6789112336881296</v>
      </c>
      <c r="G35" s="14">
        <v>10.345778458103601</v>
      </c>
      <c r="H35" s="14">
        <v>15.034238607468501</v>
      </c>
      <c r="I35" s="15">
        <v>36</v>
      </c>
      <c r="J35" s="15">
        <v>587</v>
      </c>
      <c r="K35" s="14">
        <v>1.10404009547224</v>
      </c>
      <c r="L35" s="15">
        <v>531.68358867339498</v>
      </c>
      <c r="M35" s="15">
        <v>65</v>
      </c>
      <c r="ZA35" s="9"/>
    </row>
    <row r="36" spans="2:677" x14ac:dyDescent="0.3">
      <c r="B36" s="18"/>
      <c r="C36" s="16" t="s">
        <v>279</v>
      </c>
      <c r="D36" s="14">
        <v>4.2970188586230096</v>
      </c>
      <c r="E36" s="14">
        <v>0.63321815229985901</v>
      </c>
      <c r="F36" s="14">
        <v>3.2064798848958902</v>
      </c>
      <c r="G36" s="14">
        <v>5.7364740336023203</v>
      </c>
      <c r="H36" s="14">
        <v>14.7362199965484</v>
      </c>
      <c r="I36" s="15">
        <v>47</v>
      </c>
      <c r="J36" s="15">
        <v>1258</v>
      </c>
      <c r="K36" s="14">
        <v>1.2256014703092699</v>
      </c>
      <c r="L36" s="15">
        <v>1026.4347999538099</v>
      </c>
      <c r="M36" s="15">
        <v>161</v>
      </c>
      <c r="ZA36" s="9"/>
    </row>
    <row r="37" spans="2:677" x14ac:dyDescent="0.3">
      <c r="B37" s="18"/>
      <c r="C37" s="16" t="s">
        <v>280</v>
      </c>
      <c r="D37" s="14">
        <v>7.73073990621271</v>
      </c>
      <c r="E37" s="14">
        <v>1.2539978207051401</v>
      </c>
      <c r="F37" s="14">
        <v>5.5758112061261604</v>
      </c>
      <c r="G37" s="14">
        <v>10.6247893548426</v>
      </c>
      <c r="H37" s="14">
        <v>16.220928862156999</v>
      </c>
      <c r="I37" s="15">
        <v>57</v>
      </c>
      <c r="J37" s="15">
        <v>724</v>
      </c>
      <c r="K37" s="14">
        <v>1.59387317209573</v>
      </c>
      <c r="L37" s="15">
        <v>454.23940416039198</v>
      </c>
      <c r="M37" s="15">
        <v>80</v>
      </c>
      <c r="ZA37" s="9"/>
    </row>
    <row r="38" spans="2:677" x14ac:dyDescent="0.3">
      <c r="B38" s="18" t="s">
        <v>296</v>
      </c>
      <c r="C38" s="16" t="s">
        <v>281</v>
      </c>
      <c r="D38" s="14">
        <v>4.6449688774556703</v>
      </c>
      <c r="E38" s="14">
        <v>0.39557243947809001</v>
      </c>
      <c r="F38" s="14">
        <v>3.9277642728872699</v>
      </c>
      <c r="G38" s="14">
        <v>5.4856563438486203</v>
      </c>
      <c r="H38" s="14">
        <v>8.5161483298197904</v>
      </c>
      <c r="I38" s="15">
        <v>490</v>
      </c>
      <c r="J38" s="15">
        <v>11156</v>
      </c>
      <c r="K38" s="14">
        <v>3.94089810452782</v>
      </c>
      <c r="L38" s="15">
        <v>2830.8268075194701</v>
      </c>
      <c r="M38" s="15">
        <v>1298</v>
      </c>
      <c r="ZA38" s="9"/>
    </row>
    <row r="39" spans="2:677" x14ac:dyDescent="0.3">
      <c r="B39" s="18"/>
      <c r="C39" s="16" t="s">
        <v>282</v>
      </c>
      <c r="D39" s="14">
        <v>3.7134732463407798</v>
      </c>
      <c r="E39" s="14">
        <v>0.30085327577770499</v>
      </c>
      <c r="F39" s="14">
        <v>3.1663047238086701</v>
      </c>
      <c r="G39" s="14">
        <v>4.3509492466831796</v>
      </c>
      <c r="H39" s="14">
        <v>8.1016680562910395</v>
      </c>
      <c r="I39" s="15">
        <v>360</v>
      </c>
      <c r="J39" s="15">
        <v>10368</v>
      </c>
      <c r="K39" s="14">
        <v>2.6243198607518798</v>
      </c>
      <c r="L39" s="15">
        <v>3950.73792454153</v>
      </c>
      <c r="M39" s="15">
        <v>1285</v>
      </c>
      <c r="ZA39" s="9"/>
    </row>
    <row r="40" spans="2:677" x14ac:dyDescent="0.3">
      <c r="B40" s="18" t="s">
        <v>321</v>
      </c>
      <c r="C40" s="16" t="s">
        <v>314</v>
      </c>
      <c r="D40" s="14">
        <v>4.44553811022499</v>
      </c>
      <c r="E40" s="14">
        <v>0.31217726028534398</v>
      </c>
      <c r="F40" s="14">
        <v>3.87204474508744</v>
      </c>
      <c r="G40" s="14">
        <v>5.0994662885511302</v>
      </c>
      <c r="H40" s="14">
        <v>7.0222603551034304</v>
      </c>
      <c r="I40" s="15">
        <v>466</v>
      </c>
      <c r="J40" s="15">
        <v>10877</v>
      </c>
      <c r="K40" s="14">
        <v>2.4951486357392598</v>
      </c>
      <c r="L40" s="15">
        <v>4359.2593419900104</v>
      </c>
      <c r="M40" s="15">
        <v>2646</v>
      </c>
      <c r="ZA40" s="9"/>
    </row>
    <row r="41" spans="2:677" x14ac:dyDescent="0.3">
      <c r="B41" s="18"/>
      <c r="C41" s="16" t="s">
        <v>315</v>
      </c>
      <c r="D41" s="14">
        <v>3.8327174369272501</v>
      </c>
      <c r="E41" s="14">
        <v>0.32891928424026501</v>
      </c>
      <c r="F41" s="14">
        <v>3.2373703847934201</v>
      </c>
      <c r="G41" s="14">
        <v>4.5324195608404496</v>
      </c>
      <c r="H41" s="14">
        <v>8.5818819063261103</v>
      </c>
      <c r="I41" s="15">
        <v>384</v>
      </c>
      <c r="J41" s="15">
        <v>10647</v>
      </c>
      <c r="K41" s="14">
        <v>3.1248631416746999</v>
      </c>
      <c r="L41" s="15">
        <v>3407.1892167072601</v>
      </c>
      <c r="M41" s="15">
        <v>2636</v>
      </c>
      <c r="ZA41" s="9"/>
    </row>
    <row r="42" spans="2:677" x14ac:dyDescent="0.3">
      <c r="B42" s="18" t="s">
        <v>322</v>
      </c>
      <c r="C42" s="16" t="s">
        <v>316</v>
      </c>
      <c r="D42" s="14">
        <v>6.2663329802870704</v>
      </c>
      <c r="E42" s="14">
        <v>0.60540494025176805</v>
      </c>
      <c r="F42" s="14">
        <v>5.1780775531454104</v>
      </c>
      <c r="G42" s="14">
        <v>7.5650553984812898</v>
      </c>
      <c r="H42" s="14">
        <v>9.6612315712599397</v>
      </c>
      <c r="I42" s="15">
        <v>169</v>
      </c>
      <c r="J42" s="15">
        <v>2557</v>
      </c>
      <c r="K42" s="14">
        <v>1.59493759189442</v>
      </c>
      <c r="L42" s="15">
        <v>1603.1975250911701</v>
      </c>
      <c r="M42" s="15">
        <v>639</v>
      </c>
      <c r="ZA42" s="9"/>
    </row>
    <row r="43" spans="2:677" x14ac:dyDescent="0.3">
      <c r="B43" s="18"/>
      <c r="C43" s="16" t="s">
        <v>317</v>
      </c>
      <c r="D43" s="14">
        <v>4.1023305476023602</v>
      </c>
      <c r="E43" s="14">
        <v>0.90382371002351602</v>
      </c>
      <c r="F43" s="14">
        <v>2.6520068686376201</v>
      </c>
      <c r="G43" s="14">
        <v>6.2945189985866401</v>
      </c>
      <c r="H43" s="14">
        <v>22.031957189597101</v>
      </c>
      <c r="I43" s="15">
        <v>32</v>
      </c>
      <c r="J43" s="15">
        <v>851</v>
      </c>
      <c r="K43" s="14">
        <v>1.76501212177737</v>
      </c>
      <c r="L43" s="15">
        <v>482.14966316664101</v>
      </c>
      <c r="M43" s="15">
        <v>304</v>
      </c>
      <c r="ZA43" s="9"/>
    </row>
    <row r="44" spans="2:677" x14ac:dyDescent="0.3">
      <c r="B44" s="18"/>
      <c r="C44" s="16" t="s">
        <v>318</v>
      </c>
      <c r="D44" s="14">
        <v>4.4348452932643996</v>
      </c>
      <c r="E44" s="14">
        <v>1.2253178079984</v>
      </c>
      <c r="F44" s="14">
        <v>2.5608130647006999</v>
      </c>
      <c r="G44" s="14">
        <v>7.5737170571502599</v>
      </c>
      <c r="H44" s="14">
        <v>27.629324744640002</v>
      </c>
      <c r="I44" s="15">
        <v>27</v>
      </c>
      <c r="J44" s="15">
        <v>623</v>
      </c>
      <c r="K44" s="14">
        <v>2.2034836732210699</v>
      </c>
      <c r="L44" s="15">
        <v>282.73411215672502</v>
      </c>
      <c r="M44" s="15">
        <v>231</v>
      </c>
      <c r="ZA44" s="9"/>
    </row>
    <row r="45" spans="2:677" x14ac:dyDescent="0.3">
      <c r="B45" s="18"/>
      <c r="C45" s="16" t="s">
        <v>319</v>
      </c>
      <c r="D45" s="14">
        <v>3.9684440067950999</v>
      </c>
      <c r="E45" s="14">
        <v>0.278326328526323</v>
      </c>
      <c r="F45" s="14">
        <v>3.45725114467901</v>
      </c>
      <c r="G45" s="14">
        <v>4.5516587960397104</v>
      </c>
      <c r="H45" s="14">
        <v>7.01348760495926</v>
      </c>
      <c r="I45" s="15">
        <v>614</v>
      </c>
      <c r="J45" s="15">
        <v>17133</v>
      </c>
      <c r="K45" s="14">
        <v>3.4824303008556599</v>
      </c>
      <c r="L45" s="15">
        <v>4919.8400311961104</v>
      </c>
      <c r="M45" s="15">
        <v>2567</v>
      </c>
      <c r="ZA45" s="9"/>
    </row>
    <row r="46" spans="2:677" x14ac:dyDescent="0.3">
      <c r="B46" s="18"/>
      <c r="C46" s="16" t="s">
        <v>320</v>
      </c>
      <c r="D46" s="14">
        <v>1.4703500285426301</v>
      </c>
      <c r="E46" s="14">
        <v>0.89083594125171295</v>
      </c>
      <c r="F46" s="14">
        <v>0.44364775849862997</v>
      </c>
      <c r="G46" s="14">
        <v>4.7594854741397903</v>
      </c>
      <c r="H46" s="14">
        <v>60.586657867765503</v>
      </c>
      <c r="I46" s="15">
        <v>8</v>
      </c>
      <c r="J46" s="15">
        <v>360</v>
      </c>
      <c r="K46" s="14">
        <v>1.9665375136558001</v>
      </c>
      <c r="L46" s="15">
        <v>183.06286938343601</v>
      </c>
      <c r="M46" s="15">
        <v>207</v>
      </c>
      <c r="ZA46" s="9"/>
    </row>
    <row r="47" spans="2:677" x14ac:dyDescent="0.3">
      <c r="B47" s="18" t="s">
        <v>298</v>
      </c>
      <c r="C47" s="16" t="s">
        <v>283</v>
      </c>
      <c r="D47" s="14">
        <v>5.2910566951759401</v>
      </c>
      <c r="E47" s="14">
        <v>0.54079769473099903</v>
      </c>
      <c r="F47" s="14">
        <v>4.3253029693884502</v>
      </c>
      <c r="G47" s="14">
        <v>6.45788901347336</v>
      </c>
      <c r="H47" s="14">
        <v>10.220977129654701</v>
      </c>
      <c r="I47" s="15">
        <v>244</v>
      </c>
      <c r="J47" s="15">
        <v>4353</v>
      </c>
      <c r="K47" s="14">
        <v>2.5399498621794701</v>
      </c>
      <c r="L47" s="15">
        <v>1713.8133570340599</v>
      </c>
      <c r="M47" s="15">
        <v>1568</v>
      </c>
      <c r="ZA47" s="9"/>
    </row>
    <row r="48" spans="2:677" x14ac:dyDescent="0.3">
      <c r="B48" s="18"/>
      <c r="C48" s="16" t="s">
        <v>284</v>
      </c>
      <c r="D48" s="14">
        <v>4.9178361788985097</v>
      </c>
      <c r="E48" s="14">
        <v>0.58176771016868101</v>
      </c>
      <c r="F48" s="14">
        <v>3.89444132477285</v>
      </c>
      <c r="G48" s="14">
        <v>6.1928329517694998</v>
      </c>
      <c r="H48" s="14">
        <v>11.8297496908281</v>
      </c>
      <c r="I48" s="15">
        <v>187</v>
      </c>
      <c r="J48" s="15">
        <v>3773</v>
      </c>
      <c r="K48" s="14">
        <v>2.7302209577859</v>
      </c>
      <c r="L48" s="15">
        <v>1381.93943213291</v>
      </c>
      <c r="M48" s="15">
        <v>1688</v>
      </c>
      <c r="ZA48" s="9"/>
    </row>
    <row r="49" spans="2:677" x14ac:dyDescent="0.3">
      <c r="B49" s="18"/>
      <c r="C49" s="16" t="s">
        <v>285</v>
      </c>
      <c r="D49" s="14">
        <v>3.3655943546154701</v>
      </c>
      <c r="E49" s="14">
        <v>0.461997282191625</v>
      </c>
      <c r="F49" s="14">
        <v>2.56825021293057</v>
      </c>
      <c r="G49" s="14">
        <v>4.3993062394277596</v>
      </c>
      <c r="H49" s="14">
        <v>13.727063737139201</v>
      </c>
      <c r="I49" s="15">
        <v>149</v>
      </c>
      <c r="J49" s="15">
        <v>3966</v>
      </c>
      <c r="K49" s="14">
        <v>2.60212696226727</v>
      </c>
      <c r="L49" s="15">
        <v>1524.1377755620199</v>
      </c>
      <c r="M49" s="15">
        <v>1840</v>
      </c>
      <c r="ZA49" s="9"/>
    </row>
    <row r="50" spans="2:677" x14ac:dyDescent="0.3">
      <c r="B50" s="18"/>
      <c r="C50" s="16" t="s">
        <v>286</v>
      </c>
      <c r="D50" s="14">
        <v>4.5967382403265997</v>
      </c>
      <c r="E50" s="14">
        <v>0.66205485052139401</v>
      </c>
      <c r="F50" s="14">
        <v>3.45948682214356</v>
      </c>
      <c r="G50" s="14">
        <v>6.0842816281543497</v>
      </c>
      <c r="H50" s="14">
        <v>14.402709397573901</v>
      </c>
      <c r="I50" s="15">
        <v>134</v>
      </c>
      <c r="J50" s="15">
        <v>4158</v>
      </c>
      <c r="K50" s="14">
        <v>4.1548463865811103</v>
      </c>
      <c r="L50" s="15">
        <v>1000.7590204608</v>
      </c>
      <c r="M50" s="15">
        <v>1888</v>
      </c>
      <c r="ZA50" s="9"/>
    </row>
    <row r="51" spans="2:677" x14ac:dyDescent="0.3">
      <c r="B51" s="18"/>
      <c r="C51" s="16" t="s">
        <v>287</v>
      </c>
      <c r="D51" s="14">
        <v>2.5834928856030799</v>
      </c>
      <c r="E51" s="14">
        <v>0.38085425759913299</v>
      </c>
      <c r="F51" s="14">
        <v>1.9328892829692901</v>
      </c>
      <c r="G51" s="14">
        <v>3.4453935192455498</v>
      </c>
      <c r="H51" s="14">
        <v>14.7418349677486</v>
      </c>
      <c r="I51" s="15">
        <v>132</v>
      </c>
      <c r="J51" s="15">
        <v>5170</v>
      </c>
      <c r="K51" s="14">
        <v>2.9790949023799298</v>
      </c>
      <c r="L51" s="15">
        <v>1735.4264195712001</v>
      </c>
      <c r="M51" s="15">
        <v>1903</v>
      </c>
      <c r="ZA51" s="9"/>
    </row>
    <row r="52" spans="2:677" x14ac:dyDescent="0.3">
      <c r="B52" s="18" t="s">
        <v>297</v>
      </c>
      <c r="C52" s="16" t="s">
        <v>288</v>
      </c>
      <c r="D52" s="14">
        <v>3.6475141503348798</v>
      </c>
      <c r="E52" s="14">
        <v>0.28706746820003698</v>
      </c>
      <c r="F52" s="14">
        <v>3.1245559291979701</v>
      </c>
      <c r="G52" s="14">
        <v>4.2541564415505402</v>
      </c>
      <c r="H52" s="14">
        <v>7.8702221943040698</v>
      </c>
      <c r="I52" s="15">
        <v>454</v>
      </c>
      <c r="J52" s="15">
        <v>14189</v>
      </c>
      <c r="K52" s="14">
        <v>3.326819426088</v>
      </c>
      <c r="L52" s="15">
        <v>4265.03461195814</v>
      </c>
      <c r="M52" s="15">
        <v>2625</v>
      </c>
      <c r="ZA52" s="9"/>
    </row>
    <row r="53" spans="2:677" x14ac:dyDescent="0.3">
      <c r="B53" s="18"/>
      <c r="C53" s="16" t="s">
        <v>289</v>
      </c>
      <c r="D53" s="14">
        <v>5.0798333115345597</v>
      </c>
      <c r="E53" s="14">
        <v>0.41814775980397201</v>
      </c>
      <c r="F53" s="14">
        <v>4.3197057946834096</v>
      </c>
      <c r="G53" s="14">
        <v>5.9653791221437702</v>
      </c>
      <c r="H53" s="14">
        <v>8.2315252127368392</v>
      </c>
      <c r="I53" s="15">
        <v>392</v>
      </c>
      <c r="J53" s="15">
        <v>7231</v>
      </c>
      <c r="K53" s="14">
        <v>2.6217416436944401</v>
      </c>
      <c r="L53" s="15">
        <v>2758.0902250194199</v>
      </c>
      <c r="M53" s="15">
        <v>2079</v>
      </c>
      <c r="ZA53" s="9"/>
    </row>
    <row r="54" spans="2:677" x14ac:dyDescent="0.3">
      <c r="B54" s="18" t="s">
        <v>291</v>
      </c>
      <c r="C54" s="16" t="s">
        <v>290</v>
      </c>
      <c r="D54" s="14">
        <v>2.9475326555369898</v>
      </c>
      <c r="E54" s="14">
        <v>0.22156683814835501</v>
      </c>
      <c r="F54" s="14">
        <v>2.5427602409985899</v>
      </c>
      <c r="G54" s="14">
        <v>3.4144817678890398</v>
      </c>
      <c r="H54" s="14">
        <v>7.5170274274023097</v>
      </c>
      <c r="I54" s="15">
        <v>411</v>
      </c>
      <c r="J54" s="15">
        <v>13818</v>
      </c>
      <c r="K54" s="14">
        <v>2.3711447765209699</v>
      </c>
      <c r="L54" s="15">
        <v>5827.5648694358897</v>
      </c>
      <c r="M54" s="15">
        <v>2460</v>
      </c>
      <c r="ZA54" s="9"/>
    </row>
    <row r="55" spans="2:677" x14ac:dyDescent="0.3">
      <c r="B55" s="18"/>
      <c r="C55" s="16" t="s">
        <v>291</v>
      </c>
      <c r="D55" s="14">
        <v>5.9061807482706801</v>
      </c>
      <c r="E55" s="14">
        <v>0.50334252765732701</v>
      </c>
      <c r="F55" s="14">
        <v>4.9929752262778999</v>
      </c>
      <c r="G55" s="14">
        <v>6.9741491552948904</v>
      </c>
      <c r="H55" s="14">
        <v>8.5223014518257898</v>
      </c>
      <c r="I55" s="15">
        <v>439</v>
      </c>
      <c r="J55" s="15">
        <v>7706</v>
      </c>
      <c r="K55" s="14">
        <v>3.5126272325227901</v>
      </c>
      <c r="L55" s="15">
        <v>2193.7995380356701</v>
      </c>
      <c r="M55" s="15">
        <v>1992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325</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95" priority="1">
      <formula>ZA9 = 3</formula>
    </cfRule>
    <cfRule type="expression" dxfId="394" priority="48">
      <formula>I9 = J9</formula>
    </cfRule>
    <cfRule type="expression" dxfId="393" priority="95">
      <formula>ZA9 = 2</formula>
    </cfRule>
    <cfRule type="expression" dxfId="392" priority="142">
      <formula>ZA9 = 1</formula>
    </cfRule>
  </conditionalFormatting>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31</v>
      </c>
      <c r="M2" s="12" t="str">
        <f>HYPERLINK("#'INDICE'!A1", "Índice")</f>
        <v>Índice</v>
      </c>
    </row>
    <row r="3" spans="2:677" x14ac:dyDescent="0.3">
      <c r="B3" s="10" t="s">
        <v>7</v>
      </c>
      <c r="C3" s="11" t="s">
        <v>30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0.851976474035957</v>
      </c>
      <c r="E9" s="14">
        <v>0.101494287495332</v>
      </c>
      <c r="F9" s="14">
        <v>0.674350213054562</v>
      </c>
      <c r="G9" s="14">
        <v>1.0758833329022901</v>
      </c>
      <c r="H9" s="14">
        <v>11.912804002032701</v>
      </c>
      <c r="I9" s="15">
        <v>159</v>
      </c>
      <c r="J9" s="15">
        <v>21499</v>
      </c>
      <c r="K9" s="14">
        <v>2.62161910391562</v>
      </c>
      <c r="L9" s="15">
        <v>8200.6573601364507</v>
      </c>
      <c r="M9" s="15">
        <v>2682</v>
      </c>
      <c r="ZA9" s="9"/>
    </row>
    <row r="10" spans="2:677" x14ac:dyDescent="0.3">
      <c r="B10" s="18" t="s">
        <v>293</v>
      </c>
      <c r="C10" s="16" t="s">
        <v>253</v>
      </c>
      <c r="D10" s="14">
        <v>0.84135585339288899</v>
      </c>
      <c r="E10" s="14">
        <v>0.12941800541801701</v>
      </c>
      <c r="F10" s="14">
        <v>0.62201565228681499</v>
      </c>
      <c r="G10" s="14">
        <v>1.1371565293491599</v>
      </c>
      <c r="H10" s="14">
        <v>15.3820770243792</v>
      </c>
      <c r="I10" s="15">
        <v>98</v>
      </c>
      <c r="J10" s="15">
        <v>13034</v>
      </c>
      <c r="K10" s="14">
        <v>2.6165166309402399</v>
      </c>
      <c r="L10" s="15">
        <v>4981.4321246321497</v>
      </c>
      <c r="M10" s="15">
        <v>1689</v>
      </c>
      <c r="ZA10" s="9"/>
    </row>
    <row r="11" spans="2:677" x14ac:dyDescent="0.3">
      <c r="B11" s="18"/>
      <c r="C11" s="16" t="s">
        <v>254</v>
      </c>
      <c r="D11" s="14">
        <v>0.87119119939870704</v>
      </c>
      <c r="E11" s="14">
        <v>0.16260032135161101</v>
      </c>
      <c r="F11" s="14">
        <v>0.60370194578807101</v>
      </c>
      <c r="G11" s="14">
        <v>1.2557027397805101</v>
      </c>
      <c r="H11" s="14">
        <v>18.664137271340302</v>
      </c>
      <c r="I11" s="15">
        <v>61</v>
      </c>
      <c r="J11" s="15">
        <v>8465</v>
      </c>
      <c r="K11" s="14">
        <v>2.5912247720050399</v>
      </c>
      <c r="L11" s="15">
        <v>3266.79495019259</v>
      </c>
      <c r="M11" s="15">
        <v>993</v>
      </c>
      <c r="ZA11" s="9"/>
    </row>
    <row r="12" spans="2:677" x14ac:dyDescent="0.3">
      <c r="B12" s="18" t="s">
        <v>294</v>
      </c>
      <c r="C12" s="16" t="s">
        <v>255</v>
      </c>
      <c r="D12" s="14">
        <v>0.58503382341642796</v>
      </c>
      <c r="E12" s="14">
        <v>8.8316753221236596E-2</v>
      </c>
      <c r="F12" s="14">
        <v>0.43497919769058002</v>
      </c>
      <c r="G12" s="14">
        <v>0.78644386665589505</v>
      </c>
      <c r="H12" s="14">
        <v>15.096008074455</v>
      </c>
      <c r="I12" s="15">
        <v>64</v>
      </c>
      <c r="J12" s="15">
        <v>10732</v>
      </c>
      <c r="K12" s="14">
        <v>1.4391088368718501</v>
      </c>
      <c r="L12" s="15">
        <v>7457.39288442411</v>
      </c>
      <c r="M12" s="15">
        <v>1374</v>
      </c>
      <c r="ZA12" s="9"/>
    </row>
    <row r="13" spans="2:677" x14ac:dyDescent="0.3">
      <c r="B13" s="18"/>
      <c r="C13" s="16" t="s">
        <v>256</v>
      </c>
      <c r="D13" s="14">
        <v>1.0269507481899101</v>
      </c>
      <c r="E13" s="14">
        <v>0.17512588362448001</v>
      </c>
      <c r="F13" s="14">
        <v>0.73442287690879005</v>
      </c>
      <c r="G13" s="14">
        <v>1.43431177630271</v>
      </c>
      <c r="H13" s="14">
        <v>17.052997325641499</v>
      </c>
      <c r="I13" s="15">
        <v>68</v>
      </c>
      <c r="J13" s="15">
        <v>6413</v>
      </c>
      <c r="K13" s="14">
        <v>1.9347623459382</v>
      </c>
      <c r="L13" s="15">
        <v>3314.6189832892501</v>
      </c>
      <c r="M13" s="15">
        <v>794</v>
      </c>
      <c r="ZA13" s="9"/>
    </row>
    <row r="14" spans="2:677" x14ac:dyDescent="0.3">
      <c r="B14" s="18"/>
      <c r="C14" s="16" t="s">
        <v>257</v>
      </c>
      <c r="D14" s="14">
        <v>0.99517332898774002</v>
      </c>
      <c r="E14" s="14">
        <v>0.25120287900743798</v>
      </c>
      <c r="F14" s="14">
        <v>0.60544077762661697</v>
      </c>
      <c r="G14" s="14">
        <v>1.63166495400907</v>
      </c>
      <c r="H14" s="14">
        <v>25.2421233256878</v>
      </c>
      <c r="I14" s="15">
        <v>27</v>
      </c>
      <c r="J14" s="15">
        <v>4354</v>
      </c>
      <c r="K14" s="14">
        <v>2.7879359760593401</v>
      </c>
      <c r="L14" s="15">
        <v>1561.7288335847099</v>
      </c>
      <c r="M14" s="15">
        <v>514</v>
      </c>
      <c r="ZA14" s="9"/>
    </row>
    <row r="15" spans="2:677" x14ac:dyDescent="0.3">
      <c r="B15" s="18" t="s">
        <v>295</v>
      </c>
      <c r="C15" s="16" t="s">
        <v>258</v>
      </c>
      <c r="D15" s="14">
        <v>0.47386395255630998</v>
      </c>
      <c r="E15" s="14">
        <v>0.24986697573128799</v>
      </c>
      <c r="F15" s="14">
        <v>0.16670165099027501</v>
      </c>
      <c r="G15" s="14">
        <v>1.3394061906724699</v>
      </c>
      <c r="H15" s="14">
        <v>52.729686312570102</v>
      </c>
      <c r="I15" s="15">
        <v>6</v>
      </c>
      <c r="J15" s="15">
        <v>1044</v>
      </c>
      <c r="K15" s="14">
        <v>1.38073779488439</v>
      </c>
      <c r="L15" s="15">
        <v>756.11749303017496</v>
      </c>
      <c r="M15" s="15">
        <v>135</v>
      </c>
      <c r="ZA15" s="9"/>
    </row>
    <row r="16" spans="2:677" x14ac:dyDescent="0.3">
      <c r="B16" s="18"/>
      <c r="C16" s="16" t="s">
        <v>259</v>
      </c>
      <c r="D16" s="14">
        <v>0.26364679205082903</v>
      </c>
      <c r="E16" s="14">
        <v>0.16588445388234499</v>
      </c>
      <c r="F16" s="14">
        <v>7.55803093526633E-2</v>
      </c>
      <c r="G16" s="14">
        <v>0.91539213851518197</v>
      </c>
      <c r="H16" s="14">
        <v>62.9192005682984</v>
      </c>
      <c r="I16" s="15">
        <v>3</v>
      </c>
      <c r="J16" s="15">
        <v>826</v>
      </c>
      <c r="K16" s="14">
        <v>0.86335489116098296</v>
      </c>
      <c r="L16" s="15">
        <v>826</v>
      </c>
      <c r="M16" s="15">
        <v>102</v>
      </c>
      <c r="ZA16" s="9"/>
    </row>
    <row r="17" spans="2:677" x14ac:dyDescent="0.3">
      <c r="B17" s="18"/>
      <c r="C17" s="16" t="s">
        <v>260</v>
      </c>
      <c r="D17" s="14">
        <v>0.80501879082106897</v>
      </c>
      <c r="E17" s="14">
        <v>0.334589913970119</v>
      </c>
      <c r="F17" s="14">
        <v>0.35224580927321603</v>
      </c>
      <c r="G17" s="14">
        <v>1.8290985104035</v>
      </c>
      <c r="H17" s="14">
        <v>41.562994278538298</v>
      </c>
      <c r="I17" s="15">
        <v>6</v>
      </c>
      <c r="J17" s="15">
        <v>832</v>
      </c>
      <c r="K17" s="14">
        <v>1.16501360778052</v>
      </c>
      <c r="L17" s="15">
        <v>714.15474844542803</v>
      </c>
      <c r="M17" s="15">
        <v>102</v>
      </c>
      <c r="ZA17" s="9"/>
    </row>
    <row r="18" spans="2:677" x14ac:dyDescent="0.3">
      <c r="B18" s="18"/>
      <c r="C18" s="16" t="s">
        <v>261</v>
      </c>
      <c r="D18" s="14">
        <v>0.88057357961575999</v>
      </c>
      <c r="E18" s="14">
        <v>0.44030951436938298</v>
      </c>
      <c r="F18" s="14">
        <v>0.32435892255464099</v>
      </c>
      <c r="G18" s="14">
        <v>2.36793302050439</v>
      </c>
      <c r="H18" s="14">
        <v>50.002580654476702</v>
      </c>
      <c r="I18" s="15">
        <v>3</v>
      </c>
      <c r="J18" s="15">
        <v>647</v>
      </c>
      <c r="K18" s="14">
        <v>1.4349085620672799</v>
      </c>
      <c r="L18" s="15">
        <v>450.89981139137001</v>
      </c>
      <c r="M18" s="15">
        <v>78</v>
      </c>
      <c r="ZA18" s="9"/>
    </row>
    <row r="19" spans="2:677" x14ac:dyDescent="0.3">
      <c r="B19" s="18"/>
      <c r="C19" s="16" t="s">
        <v>262</v>
      </c>
      <c r="D19" s="14">
        <v>0.169785170220841</v>
      </c>
      <c r="E19" s="14">
        <v>0.121017761988939</v>
      </c>
      <c r="F19" s="14">
        <v>4.0866600380955298E-2</v>
      </c>
      <c r="G19" s="14">
        <v>0.70253446121037</v>
      </c>
      <c r="H19" s="14">
        <v>71.276991878342301</v>
      </c>
      <c r="I19" s="15">
        <v>2</v>
      </c>
      <c r="J19" s="15">
        <v>536</v>
      </c>
      <c r="K19" s="14">
        <v>0.46226419510658001</v>
      </c>
      <c r="L19" s="15">
        <v>536</v>
      </c>
      <c r="M19" s="15">
        <v>66</v>
      </c>
      <c r="ZA19" s="9"/>
    </row>
    <row r="20" spans="2:677" x14ac:dyDescent="0.3">
      <c r="B20" s="18"/>
      <c r="C20" s="16" t="s">
        <v>263</v>
      </c>
      <c r="D20" s="14">
        <v>0.52954396236956003</v>
      </c>
      <c r="E20" s="14">
        <v>0.29236315113424499</v>
      </c>
      <c r="F20" s="14">
        <v>0.17673156124171699</v>
      </c>
      <c r="G20" s="14">
        <v>1.5755653595380299</v>
      </c>
      <c r="H20" s="14">
        <v>55.210364372016002</v>
      </c>
      <c r="I20" s="15">
        <v>4</v>
      </c>
      <c r="J20" s="15">
        <v>799</v>
      </c>
      <c r="K20" s="14">
        <v>1.2949471072476</v>
      </c>
      <c r="L20" s="15">
        <v>617.01361818419696</v>
      </c>
      <c r="M20" s="15">
        <v>102</v>
      </c>
      <c r="ZA20" s="9"/>
    </row>
    <row r="21" spans="2:677" x14ac:dyDescent="0.3">
      <c r="B21" s="18"/>
      <c r="C21" s="16" t="s">
        <v>264</v>
      </c>
      <c r="D21" s="14">
        <v>1.2038646524302901</v>
      </c>
      <c r="E21" s="14">
        <v>0.31945583395034799</v>
      </c>
      <c r="F21" s="14">
        <v>0.71217332255425503</v>
      </c>
      <c r="G21" s="14">
        <v>2.0280903088492699</v>
      </c>
      <c r="H21" s="14">
        <v>26.535859600616298</v>
      </c>
      <c r="I21" s="15">
        <v>18</v>
      </c>
      <c r="J21" s="15">
        <v>1440</v>
      </c>
      <c r="K21" s="14">
        <v>1.2347095916164801</v>
      </c>
      <c r="L21" s="15">
        <v>1166.2661485562401</v>
      </c>
      <c r="M21" s="15">
        <v>183</v>
      </c>
      <c r="ZA21" s="9"/>
    </row>
    <row r="22" spans="2:677" x14ac:dyDescent="0.3">
      <c r="B22" s="18"/>
      <c r="C22" s="16" t="s">
        <v>265</v>
      </c>
      <c r="D22" s="14">
        <v>1.5819675901561201</v>
      </c>
      <c r="E22" s="14">
        <v>0.46952307156386702</v>
      </c>
      <c r="F22" s="14">
        <v>0.87756281145712201</v>
      </c>
      <c r="G22" s="14">
        <v>2.8356112516726699</v>
      </c>
      <c r="H22" s="14">
        <v>29.679689677936398</v>
      </c>
      <c r="I22" s="15">
        <v>18</v>
      </c>
      <c r="J22" s="15">
        <v>1124</v>
      </c>
      <c r="K22" s="14">
        <v>1.5900887735631699</v>
      </c>
      <c r="L22" s="15">
        <v>706.87877223437795</v>
      </c>
      <c r="M22" s="15">
        <v>135</v>
      </c>
      <c r="ZA22" s="9"/>
    </row>
    <row r="23" spans="2:677" x14ac:dyDescent="0.3">
      <c r="B23" s="18"/>
      <c r="C23" s="16" t="s">
        <v>266</v>
      </c>
      <c r="D23" s="14">
        <v>0.89213827491866804</v>
      </c>
      <c r="E23" s="14">
        <v>0.28725976127010799</v>
      </c>
      <c r="F23" s="14">
        <v>0.47140993341563697</v>
      </c>
      <c r="G23" s="14">
        <v>1.6820163657115199</v>
      </c>
      <c r="H23" s="14">
        <v>32.199017724723902</v>
      </c>
      <c r="I23" s="15">
        <v>12</v>
      </c>
      <c r="J23" s="15">
        <v>1126</v>
      </c>
      <c r="K23" s="14">
        <v>1.04993360118303</v>
      </c>
      <c r="L23" s="15">
        <v>1072.4487707901401</v>
      </c>
      <c r="M23" s="15">
        <v>144</v>
      </c>
      <c r="ZA23" s="9"/>
    </row>
    <row r="24" spans="2:677" x14ac:dyDescent="0.3">
      <c r="B24" s="18"/>
      <c r="C24" s="16" t="s">
        <v>267</v>
      </c>
      <c r="D24" s="14">
        <v>0.110574277970885</v>
      </c>
      <c r="E24" s="14">
        <v>0.111484210413344</v>
      </c>
      <c r="F24" s="14">
        <v>1.48380298571571E-2</v>
      </c>
      <c r="G24" s="14">
        <v>0.81894966346851406</v>
      </c>
      <c r="H24" s="14">
        <v>100.822915111143</v>
      </c>
      <c r="I24" s="15">
        <v>1</v>
      </c>
      <c r="J24" s="15">
        <v>629</v>
      </c>
      <c r="K24" s="14">
        <v>0.70666363126393805</v>
      </c>
      <c r="L24" s="15">
        <v>629</v>
      </c>
      <c r="M24" s="15">
        <v>78</v>
      </c>
      <c r="ZA24" s="9"/>
    </row>
    <row r="25" spans="2:677" x14ac:dyDescent="0.3">
      <c r="B25" s="18"/>
      <c r="C25" s="16" t="s">
        <v>268</v>
      </c>
      <c r="D25" s="14">
        <v>0.35051919053584202</v>
      </c>
      <c r="E25" s="14">
        <v>0.25024171954558599</v>
      </c>
      <c r="F25" s="14">
        <v>8.4652249853838193E-2</v>
      </c>
      <c r="G25" s="14">
        <v>1.4393642603394701</v>
      </c>
      <c r="H25" s="14">
        <v>71.391731551998305</v>
      </c>
      <c r="I25" s="15">
        <v>2</v>
      </c>
      <c r="J25" s="15">
        <v>724</v>
      </c>
      <c r="K25" s="14">
        <v>1.2961966309447199</v>
      </c>
      <c r="L25" s="15">
        <v>558.55723021924496</v>
      </c>
      <c r="M25" s="15">
        <v>89</v>
      </c>
      <c r="ZA25" s="9"/>
    </row>
    <row r="26" spans="2:677" x14ac:dyDescent="0.3">
      <c r="B26" s="18"/>
      <c r="C26" s="16" t="s">
        <v>269</v>
      </c>
      <c r="D26" s="14">
        <v>0.62336096934834795</v>
      </c>
      <c r="E26" s="14">
        <v>0.31323111006140603</v>
      </c>
      <c r="F26" s="14">
        <v>0.229556034732286</v>
      </c>
      <c r="G26" s="14">
        <v>1.6813559842415999</v>
      </c>
      <c r="H26" s="14">
        <v>50.248752402456802</v>
      </c>
      <c r="I26" s="15">
        <v>4</v>
      </c>
      <c r="J26" s="15">
        <v>817</v>
      </c>
      <c r="K26" s="14">
        <v>1.29239733094533</v>
      </c>
      <c r="L26" s="15">
        <v>632.15853239374906</v>
      </c>
      <c r="M26" s="15">
        <v>102</v>
      </c>
      <c r="ZA26" s="9"/>
    </row>
    <row r="27" spans="2:677" x14ac:dyDescent="0.3">
      <c r="B27" s="18"/>
      <c r="C27" s="16" t="s">
        <v>270</v>
      </c>
      <c r="D27" s="14">
        <v>1.2660266999863099</v>
      </c>
      <c r="E27" s="14">
        <v>0.47049423583050298</v>
      </c>
      <c r="F27" s="14">
        <v>0.60581860126126796</v>
      </c>
      <c r="G27" s="14">
        <v>2.6267016057685</v>
      </c>
      <c r="H27" s="14">
        <v>37.163057922521801</v>
      </c>
      <c r="I27" s="15">
        <v>10</v>
      </c>
      <c r="J27" s="15">
        <v>1182</v>
      </c>
      <c r="K27" s="14">
        <v>2.0914574456650201</v>
      </c>
      <c r="L27" s="15">
        <v>565.15613188780901</v>
      </c>
      <c r="M27" s="15">
        <v>150</v>
      </c>
      <c r="ZA27" s="9"/>
    </row>
    <row r="28" spans="2:677" x14ac:dyDescent="0.3">
      <c r="B28" s="18"/>
      <c r="C28" s="16" t="s">
        <v>271</v>
      </c>
      <c r="D28" s="14">
        <v>1.5950263994291101</v>
      </c>
      <c r="E28" s="14">
        <v>0.83426109613533905</v>
      </c>
      <c r="F28" s="14">
        <v>0.55775707445477196</v>
      </c>
      <c r="G28" s="14">
        <v>4.4745224750566797</v>
      </c>
      <c r="H28" s="14">
        <v>52.303905216486598</v>
      </c>
      <c r="I28" s="15">
        <v>6</v>
      </c>
      <c r="J28" s="15">
        <v>527</v>
      </c>
      <c r="K28" s="14">
        <v>2.3324095068553401</v>
      </c>
      <c r="L28" s="15">
        <v>225.94660090822799</v>
      </c>
      <c r="M28" s="15">
        <v>66</v>
      </c>
      <c r="ZA28" s="9"/>
    </row>
    <row r="29" spans="2:677" x14ac:dyDescent="0.3">
      <c r="B29" s="18"/>
      <c r="C29" s="16" t="s">
        <v>272</v>
      </c>
      <c r="D29" s="14">
        <v>0.25395981253796002</v>
      </c>
      <c r="E29" s="14">
        <v>0.146351992625501</v>
      </c>
      <c r="F29" s="14">
        <v>8.07578208884734E-2</v>
      </c>
      <c r="G29" s="14">
        <v>0.79567154992264699</v>
      </c>
      <c r="H29" s="14">
        <v>57.628012543766502</v>
      </c>
      <c r="I29" s="15">
        <v>3</v>
      </c>
      <c r="J29" s="15">
        <v>789</v>
      </c>
      <c r="K29" s="14">
        <v>0.66628930910982398</v>
      </c>
      <c r="L29" s="15">
        <v>789</v>
      </c>
      <c r="M29" s="15">
        <v>92</v>
      </c>
      <c r="ZA29" s="9"/>
    </row>
    <row r="30" spans="2:677" x14ac:dyDescent="0.3">
      <c r="B30" s="18"/>
      <c r="C30" s="16" t="s">
        <v>273</v>
      </c>
      <c r="D30" s="14">
        <v>0.38623799243637902</v>
      </c>
      <c r="E30" s="14">
        <v>0.28471816729112298</v>
      </c>
      <c r="F30" s="14">
        <v>8.8754704729988101E-2</v>
      </c>
      <c r="G30" s="14">
        <v>1.6642015992383501</v>
      </c>
      <c r="H30" s="14">
        <v>73.715733010915898</v>
      </c>
      <c r="I30" s="15">
        <v>2</v>
      </c>
      <c r="J30" s="15">
        <v>687</v>
      </c>
      <c r="K30" s="14">
        <v>1.4453736787876801</v>
      </c>
      <c r="L30" s="15">
        <v>475.30961029830598</v>
      </c>
      <c r="M30" s="15">
        <v>77</v>
      </c>
      <c r="ZA30" s="9"/>
    </row>
    <row r="31" spans="2:677" x14ac:dyDescent="0.3">
      <c r="B31" s="18"/>
      <c r="C31" s="16" t="s">
        <v>274</v>
      </c>
      <c r="D31" s="14">
        <v>0.64967052181971996</v>
      </c>
      <c r="E31" s="14">
        <v>0.18051703182218701</v>
      </c>
      <c r="F31" s="14">
        <v>0.37571679532185598</v>
      </c>
      <c r="G31" s="14">
        <v>1.12112954215032</v>
      </c>
      <c r="H31" s="14">
        <v>27.785935448719599</v>
      </c>
      <c r="I31" s="15">
        <v>15</v>
      </c>
      <c r="J31" s="15">
        <v>2137</v>
      </c>
      <c r="K31" s="14">
        <v>1.0783882714431601</v>
      </c>
      <c r="L31" s="15">
        <v>1981.6610181972201</v>
      </c>
      <c r="M31" s="15">
        <v>298</v>
      </c>
      <c r="ZA31" s="9"/>
    </row>
    <row r="32" spans="2:677" x14ac:dyDescent="0.3">
      <c r="B32" s="18"/>
      <c r="C32" s="16" t="s">
        <v>275</v>
      </c>
      <c r="D32" s="14">
        <v>0.52886515486193098</v>
      </c>
      <c r="E32" s="14">
        <v>0.25514993380157402</v>
      </c>
      <c r="F32" s="14">
        <v>0.203624808166844</v>
      </c>
      <c r="G32" s="14">
        <v>1.3664833941169701</v>
      </c>
      <c r="H32" s="14">
        <v>48.244799540288398</v>
      </c>
      <c r="I32" s="15">
        <v>6</v>
      </c>
      <c r="J32" s="15">
        <v>1304</v>
      </c>
      <c r="K32" s="14">
        <v>1.61247618506283</v>
      </c>
      <c r="L32" s="15">
        <v>808.69411410823</v>
      </c>
      <c r="M32" s="15">
        <v>163</v>
      </c>
      <c r="ZA32" s="9"/>
    </row>
    <row r="33" spans="2:677" x14ac:dyDescent="0.3">
      <c r="B33" s="18"/>
      <c r="C33" s="16" t="s">
        <v>276</v>
      </c>
      <c r="D33" s="14">
        <v>0.26489428926272601</v>
      </c>
      <c r="E33" s="14">
        <v>0.15511585380149101</v>
      </c>
      <c r="F33" s="14">
        <v>8.28127349681574E-2</v>
      </c>
      <c r="G33" s="14">
        <v>0.84393970850043698</v>
      </c>
      <c r="H33" s="14">
        <v>58.557643591797103</v>
      </c>
      <c r="I33" s="15">
        <v>3</v>
      </c>
      <c r="J33" s="15">
        <v>853</v>
      </c>
      <c r="K33" s="14">
        <v>0.77594569398092095</v>
      </c>
      <c r="L33" s="15">
        <v>853</v>
      </c>
      <c r="M33" s="15">
        <v>102</v>
      </c>
      <c r="ZA33" s="9"/>
    </row>
    <row r="34" spans="2:677" x14ac:dyDescent="0.3">
      <c r="B34" s="18"/>
      <c r="C34" s="16" t="s">
        <v>277</v>
      </c>
      <c r="D34" s="14">
        <v>2.1207270329624701</v>
      </c>
      <c r="E34" s="14">
        <v>0.70561001230655696</v>
      </c>
      <c r="F34" s="14">
        <v>1.09273048037724</v>
      </c>
      <c r="G34" s="14">
        <v>4.0759670097204799</v>
      </c>
      <c r="H34" s="14">
        <v>33.272080816590602</v>
      </c>
      <c r="I34" s="15">
        <v>11</v>
      </c>
      <c r="J34" s="15">
        <v>911</v>
      </c>
      <c r="K34" s="14">
        <v>2.1827065665798999</v>
      </c>
      <c r="L34" s="15">
        <v>417.371722772363</v>
      </c>
      <c r="M34" s="15">
        <v>112</v>
      </c>
      <c r="ZA34" s="9"/>
    </row>
    <row r="35" spans="2:677" x14ac:dyDescent="0.3">
      <c r="B35" s="18"/>
      <c r="C35" s="16" t="s">
        <v>278</v>
      </c>
      <c r="D35" s="14">
        <v>0.59938892484987205</v>
      </c>
      <c r="E35" s="14">
        <v>0.426642257767404</v>
      </c>
      <c r="F35" s="14">
        <v>0.14407806416532601</v>
      </c>
      <c r="G35" s="14">
        <v>2.4581383408763098</v>
      </c>
      <c r="H35" s="14">
        <v>71.179536371024</v>
      </c>
      <c r="I35" s="15">
        <v>2</v>
      </c>
      <c r="J35" s="15">
        <v>587</v>
      </c>
      <c r="K35" s="14">
        <v>1.79030731265726</v>
      </c>
      <c r="L35" s="15">
        <v>327.87667002753102</v>
      </c>
      <c r="M35" s="15">
        <v>65</v>
      </c>
      <c r="ZA35" s="9"/>
    </row>
    <row r="36" spans="2:677" x14ac:dyDescent="0.3">
      <c r="B36" s="18"/>
      <c r="C36" s="16" t="s">
        <v>279</v>
      </c>
      <c r="D36" s="14">
        <v>1.61992706192517</v>
      </c>
      <c r="E36" s="14">
        <v>0.47838304350924998</v>
      </c>
      <c r="F36" s="14">
        <v>0.90200597468800303</v>
      </c>
      <c r="G36" s="14">
        <v>2.89257435204506</v>
      </c>
      <c r="H36" s="14">
        <v>29.531147096260302</v>
      </c>
      <c r="I36" s="15">
        <v>16</v>
      </c>
      <c r="J36" s="15">
        <v>1254</v>
      </c>
      <c r="K36" s="14">
        <v>1.7992852723341699</v>
      </c>
      <c r="L36" s="15">
        <v>696.94340262854405</v>
      </c>
      <c r="M36" s="15">
        <v>161</v>
      </c>
      <c r="ZA36" s="9"/>
    </row>
    <row r="37" spans="2:677" x14ac:dyDescent="0.3">
      <c r="B37" s="18"/>
      <c r="C37" s="16" t="s">
        <v>280</v>
      </c>
      <c r="D37" s="14">
        <v>0.95810748479906804</v>
      </c>
      <c r="E37" s="14">
        <v>0.54349982168853395</v>
      </c>
      <c r="F37" s="14">
        <v>0.30848886588935698</v>
      </c>
      <c r="G37" s="14">
        <v>2.93541882646042</v>
      </c>
      <c r="H37" s="14">
        <v>56.726393469571498</v>
      </c>
      <c r="I37" s="15">
        <v>6</v>
      </c>
      <c r="J37" s="15">
        <v>724</v>
      </c>
      <c r="K37" s="14">
        <v>2.2506291833811201</v>
      </c>
      <c r="L37" s="15">
        <v>321.68782194156699</v>
      </c>
      <c r="M37" s="15">
        <v>80</v>
      </c>
      <c r="ZA37" s="9"/>
    </row>
    <row r="38" spans="2:677" x14ac:dyDescent="0.3">
      <c r="B38" s="18" t="s">
        <v>296</v>
      </c>
      <c r="C38" s="16" t="s">
        <v>281</v>
      </c>
      <c r="D38" s="14">
        <v>0.77802148685681605</v>
      </c>
      <c r="E38" s="14">
        <v>0.119383978812727</v>
      </c>
      <c r="F38" s="14">
        <v>0.57559438151236197</v>
      </c>
      <c r="G38" s="14">
        <v>1.0508864254883401</v>
      </c>
      <c r="H38" s="14">
        <v>15.3445606361124</v>
      </c>
      <c r="I38" s="15">
        <v>81</v>
      </c>
      <c r="J38" s="15">
        <v>11143</v>
      </c>
      <c r="K38" s="14">
        <v>2.05710177291262</v>
      </c>
      <c r="L38" s="15">
        <v>5416.8442936212996</v>
      </c>
      <c r="M38" s="15">
        <v>1298</v>
      </c>
      <c r="ZA38" s="9"/>
    </row>
    <row r="39" spans="2:677" x14ac:dyDescent="0.3">
      <c r="B39" s="18"/>
      <c r="C39" s="16" t="s">
        <v>282</v>
      </c>
      <c r="D39" s="14">
        <v>0.91427956702253799</v>
      </c>
      <c r="E39" s="14">
        <v>0.157542276223852</v>
      </c>
      <c r="F39" s="14">
        <v>0.65172211441567696</v>
      </c>
      <c r="G39" s="14">
        <v>1.2812486598552499</v>
      </c>
      <c r="H39" s="14">
        <v>17.231302317835599</v>
      </c>
      <c r="I39" s="15">
        <v>78</v>
      </c>
      <c r="J39" s="15">
        <v>10356</v>
      </c>
      <c r="K39" s="14">
        <v>2.8369667771080902</v>
      </c>
      <c r="L39" s="15">
        <v>3650.3776087771298</v>
      </c>
      <c r="M39" s="15">
        <v>1285</v>
      </c>
      <c r="ZA39" s="9"/>
    </row>
    <row r="40" spans="2:677" x14ac:dyDescent="0.3">
      <c r="B40" s="18" t="s">
        <v>321</v>
      </c>
      <c r="C40" s="16" t="s">
        <v>314</v>
      </c>
      <c r="D40" s="14">
        <v>1.0835850310320001</v>
      </c>
      <c r="E40" s="14">
        <v>0.15909036232207999</v>
      </c>
      <c r="F40" s="14">
        <v>0.81218461638693196</v>
      </c>
      <c r="G40" s="14">
        <v>1.4443562433180299</v>
      </c>
      <c r="H40" s="14">
        <v>14.681853086376</v>
      </c>
      <c r="I40" s="15">
        <v>102</v>
      </c>
      <c r="J40" s="15">
        <v>10861</v>
      </c>
      <c r="K40" s="14">
        <v>2.5644025635209</v>
      </c>
      <c r="L40" s="15">
        <v>4235.2944715076101</v>
      </c>
      <c r="M40" s="15">
        <v>2646</v>
      </c>
      <c r="ZA40" s="9"/>
    </row>
    <row r="41" spans="2:677" x14ac:dyDescent="0.3">
      <c r="B41" s="18"/>
      <c r="C41" s="16" t="s">
        <v>315</v>
      </c>
      <c r="D41" s="14">
        <v>0.62010682414977203</v>
      </c>
      <c r="E41" s="14">
        <v>0.126542615680905</v>
      </c>
      <c r="F41" s="14">
        <v>0.41542840053494801</v>
      </c>
      <c r="G41" s="14">
        <v>0.92469237320728503</v>
      </c>
      <c r="H41" s="14">
        <v>20.406583309965701</v>
      </c>
      <c r="I41" s="15">
        <v>57</v>
      </c>
      <c r="J41" s="15">
        <v>10638</v>
      </c>
      <c r="K41" s="14">
        <v>2.7639344990855101</v>
      </c>
      <c r="L41" s="15">
        <v>3848.8611085102598</v>
      </c>
      <c r="M41" s="15">
        <v>2636</v>
      </c>
      <c r="ZA41" s="9"/>
    </row>
    <row r="42" spans="2:677" x14ac:dyDescent="0.3">
      <c r="B42" s="18" t="s">
        <v>322</v>
      </c>
      <c r="C42" s="16" t="s">
        <v>316</v>
      </c>
      <c r="D42" s="14">
        <v>0.60108399480053298</v>
      </c>
      <c r="E42" s="14">
        <v>0.20940531219654901</v>
      </c>
      <c r="F42" s="14">
        <v>0.30302619852124801</v>
      </c>
      <c r="G42" s="14">
        <v>1.18881678907121</v>
      </c>
      <c r="H42" s="14">
        <v>34.837945113817099</v>
      </c>
      <c r="I42" s="15">
        <v>12</v>
      </c>
      <c r="J42" s="15">
        <v>2557</v>
      </c>
      <c r="K42" s="14">
        <v>1.87594218921289</v>
      </c>
      <c r="L42" s="15">
        <v>1363.048400267</v>
      </c>
      <c r="M42" s="15">
        <v>639</v>
      </c>
      <c r="ZA42" s="9"/>
    </row>
    <row r="43" spans="2:677" x14ac:dyDescent="0.3">
      <c r="B43" s="18"/>
      <c r="C43" s="16" t="s">
        <v>317</v>
      </c>
      <c r="D43" s="14">
        <v>0.54189939732966097</v>
      </c>
      <c r="E43" s="14">
        <v>0.21116218079511301</v>
      </c>
      <c r="F43" s="14">
        <v>0.25175542216546398</v>
      </c>
      <c r="G43" s="14">
        <v>1.16253236383286</v>
      </c>
      <c r="H43" s="14">
        <v>38.967044775407601</v>
      </c>
      <c r="I43" s="15">
        <v>7</v>
      </c>
      <c r="J43" s="15">
        <v>850</v>
      </c>
      <c r="K43" s="14">
        <v>0.70239455834601605</v>
      </c>
      <c r="L43" s="15">
        <v>850</v>
      </c>
      <c r="M43" s="15">
        <v>304</v>
      </c>
      <c r="ZA43" s="9"/>
    </row>
    <row r="44" spans="2:677" x14ac:dyDescent="0.3">
      <c r="B44" s="18"/>
      <c r="C44" s="16" t="s">
        <v>318</v>
      </c>
      <c r="D44" s="14">
        <v>0.85138434433844001</v>
      </c>
      <c r="E44" s="14">
        <v>0.368911250179282</v>
      </c>
      <c r="F44" s="14">
        <v>0.36223864814766998</v>
      </c>
      <c r="G44" s="14">
        <v>1.98786567000161</v>
      </c>
      <c r="H44" s="14">
        <v>43.3307533351392</v>
      </c>
      <c r="I44" s="15">
        <v>6</v>
      </c>
      <c r="J44" s="15">
        <v>623</v>
      </c>
      <c r="K44" s="14">
        <v>1.0028174192494901</v>
      </c>
      <c r="L44" s="15">
        <v>621.24967919509902</v>
      </c>
      <c r="M44" s="15">
        <v>231</v>
      </c>
      <c r="ZA44" s="9"/>
    </row>
    <row r="45" spans="2:677" x14ac:dyDescent="0.3">
      <c r="B45" s="18"/>
      <c r="C45" s="16" t="s">
        <v>319</v>
      </c>
      <c r="D45" s="14">
        <v>0.91804008278360705</v>
      </c>
      <c r="E45" s="14">
        <v>0.12305317713559601</v>
      </c>
      <c r="F45" s="14">
        <v>0.705645201145363</v>
      </c>
      <c r="G45" s="14">
        <v>1.19359603888828</v>
      </c>
      <c r="H45" s="14">
        <v>13.4039002700715</v>
      </c>
      <c r="I45" s="15">
        <v>134</v>
      </c>
      <c r="J45" s="15">
        <v>17111</v>
      </c>
      <c r="K45" s="14">
        <v>2.8482587490119502</v>
      </c>
      <c r="L45" s="15">
        <v>6007.5300412701999</v>
      </c>
      <c r="M45" s="15">
        <v>2567</v>
      </c>
      <c r="ZA45" s="9"/>
    </row>
    <row r="46" spans="2:677" x14ac:dyDescent="0.3">
      <c r="B46" s="18"/>
      <c r="C46" s="16" t="s">
        <v>320</v>
      </c>
      <c r="D46" s="14">
        <v>2.4645039868604302E-10</v>
      </c>
      <c r="E46" s="14">
        <v>0</v>
      </c>
      <c r="F46" s="14">
        <v>2.0658264557953501E-10</v>
      </c>
      <c r="G46" s="14">
        <v>2.9401210756167198E-10</v>
      </c>
      <c r="H46" s="14">
        <v>0</v>
      </c>
      <c r="I46" s="15">
        <v>0</v>
      </c>
      <c r="J46" s="15">
        <v>358</v>
      </c>
      <c r="K46" s="14"/>
      <c r="L46" s="15"/>
      <c r="M46" s="15"/>
      <c r="ZA46" s="9">
        <v>2</v>
      </c>
    </row>
    <row r="47" spans="2:677" x14ac:dyDescent="0.3">
      <c r="B47" s="18" t="s">
        <v>298</v>
      </c>
      <c r="C47" s="16" t="s">
        <v>283</v>
      </c>
      <c r="D47" s="14">
        <v>1.06216658006163</v>
      </c>
      <c r="E47" s="14">
        <v>0.21456783442357799</v>
      </c>
      <c r="F47" s="14">
        <v>0.714146783838565</v>
      </c>
      <c r="G47" s="14">
        <v>1.57709030306932</v>
      </c>
      <c r="H47" s="14">
        <v>20.2009589127845</v>
      </c>
      <c r="I47" s="15">
        <v>43</v>
      </c>
      <c r="J47" s="15">
        <v>4347</v>
      </c>
      <c r="K47" s="14">
        <v>1.9039867840459801</v>
      </c>
      <c r="L47" s="15">
        <v>2283.1040826673302</v>
      </c>
      <c r="M47" s="15">
        <v>1567</v>
      </c>
      <c r="ZA47" s="9"/>
    </row>
    <row r="48" spans="2:677" x14ac:dyDescent="0.3">
      <c r="B48" s="18"/>
      <c r="C48" s="16" t="s">
        <v>284</v>
      </c>
      <c r="D48" s="14">
        <v>0.74233975645039196</v>
      </c>
      <c r="E48" s="14">
        <v>0.20122114148001699</v>
      </c>
      <c r="F48" s="14">
        <v>0.43583440767670101</v>
      </c>
      <c r="G48" s="14">
        <v>1.2616668996546301</v>
      </c>
      <c r="H48" s="14">
        <v>27.106340423175698</v>
      </c>
      <c r="I48" s="15">
        <v>29</v>
      </c>
      <c r="J48" s="15">
        <v>3770</v>
      </c>
      <c r="K48" s="14">
        <v>2.0711263851594301</v>
      </c>
      <c r="L48" s="15">
        <v>1820.26554584683</v>
      </c>
      <c r="M48" s="15">
        <v>1687</v>
      </c>
      <c r="ZA48" s="9"/>
    </row>
    <row r="49" spans="2:677" x14ac:dyDescent="0.3">
      <c r="B49" s="18"/>
      <c r="C49" s="16" t="s">
        <v>285</v>
      </c>
      <c r="D49" s="14">
        <v>0.59938788790563902</v>
      </c>
      <c r="E49" s="14">
        <v>0.16168359532225901</v>
      </c>
      <c r="F49" s="14">
        <v>0.35288966688074402</v>
      </c>
      <c r="G49" s="14">
        <v>1.0163123536541401</v>
      </c>
      <c r="H49" s="14">
        <v>26.974785207490399</v>
      </c>
      <c r="I49" s="15">
        <v>25</v>
      </c>
      <c r="J49" s="15">
        <v>3964</v>
      </c>
      <c r="K49" s="14">
        <v>1.7388374372086199</v>
      </c>
      <c r="L49" s="15">
        <v>2279.6840665930499</v>
      </c>
      <c r="M49" s="15">
        <v>1840</v>
      </c>
      <c r="ZA49" s="9"/>
    </row>
    <row r="50" spans="2:677" x14ac:dyDescent="0.3">
      <c r="B50" s="18"/>
      <c r="C50" s="16" t="s">
        <v>286</v>
      </c>
      <c r="D50" s="14">
        <v>1.29765575425007</v>
      </c>
      <c r="E50" s="14">
        <v>0.345913762791003</v>
      </c>
      <c r="F50" s="14">
        <v>0.76815875692052304</v>
      </c>
      <c r="G50" s="14">
        <v>2.1841052090094202</v>
      </c>
      <c r="H50" s="14">
        <v>26.656820320649</v>
      </c>
      <c r="I50" s="15">
        <v>28</v>
      </c>
      <c r="J50" s="15">
        <v>4149</v>
      </c>
      <c r="K50" s="14">
        <v>3.8751406167761102</v>
      </c>
      <c r="L50" s="15">
        <v>1070.6708247020299</v>
      </c>
      <c r="M50" s="15">
        <v>1888</v>
      </c>
      <c r="ZA50" s="9"/>
    </row>
    <row r="51" spans="2:677" x14ac:dyDescent="0.3">
      <c r="B51" s="18"/>
      <c r="C51" s="16" t="s">
        <v>287</v>
      </c>
      <c r="D51" s="14">
        <v>0.56919725911350105</v>
      </c>
      <c r="E51" s="14">
        <v>0.13392126344734001</v>
      </c>
      <c r="F51" s="14">
        <v>0.35862256692420402</v>
      </c>
      <c r="G51" s="14">
        <v>0.90229677632512195</v>
      </c>
      <c r="H51" s="14">
        <v>23.528093521728501</v>
      </c>
      <c r="I51" s="15">
        <v>34</v>
      </c>
      <c r="J51" s="15">
        <v>5165</v>
      </c>
      <c r="K51" s="14">
        <v>1.63644556575508</v>
      </c>
      <c r="L51" s="15">
        <v>3156.23086284376</v>
      </c>
      <c r="M51" s="15">
        <v>1901</v>
      </c>
      <c r="ZA51" s="9"/>
    </row>
    <row r="52" spans="2:677" x14ac:dyDescent="0.3">
      <c r="B52" s="18" t="s">
        <v>297</v>
      </c>
      <c r="C52" s="16" t="s">
        <v>288</v>
      </c>
      <c r="D52" s="14">
        <v>0.85833457252770695</v>
      </c>
      <c r="E52" s="14">
        <v>0.129434138203462</v>
      </c>
      <c r="F52" s="14">
        <v>0.63839524440815898</v>
      </c>
      <c r="G52" s="14">
        <v>1.15316778348423</v>
      </c>
      <c r="H52" s="14">
        <v>15.0796836508976</v>
      </c>
      <c r="I52" s="15">
        <v>99</v>
      </c>
      <c r="J52" s="15">
        <v>14173</v>
      </c>
      <c r="K52" s="14">
        <v>2.79007579118726</v>
      </c>
      <c r="L52" s="15">
        <v>5079.7903213836998</v>
      </c>
      <c r="M52" s="15">
        <v>2625</v>
      </c>
      <c r="ZA52" s="9"/>
    </row>
    <row r="53" spans="2:677" x14ac:dyDescent="0.3">
      <c r="B53" s="18"/>
      <c r="C53" s="16" t="s">
        <v>289</v>
      </c>
      <c r="D53" s="14">
        <v>0.85079563106739797</v>
      </c>
      <c r="E53" s="14">
        <v>0.154212594526071</v>
      </c>
      <c r="F53" s="14">
        <v>0.59599123193387105</v>
      </c>
      <c r="G53" s="14">
        <v>1.21320711836211</v>
      </c>
      <c r="H53" s="14">
        <v>18.125691869456102</v>
      </c>
      <c r="I53" s="15">
        <v>60</v>
      </c>
      <c r="J53" s="15">
        <v>7222</v>
      </c>
      <c r="K53" s="14">
        <v>2.03574111690856</v>
      </c>
      <c r="L53" s="15">
        <v>3547.6023645713899</v>
      </c>
      <c r="M53" s="15">
        <v>2078</v>
      </c>
      <c r="ZA53" s="9"/>
    </row>
    <row r="54" spans="2:677" x14ac:dyDescent="0.3">
      <c r="B54" s="18" t="s">
        <v>291</v>
      </c>
      <c r="C54" s="16" t="s">
        <v>290</v>
      </c>
      <c r="D54" s="14">
        <v>0.676644154581025</v>
      </c>
      <c r="E54" s="14">
        <v>0.120877208648836</v>
      </c>
      <c r="F54" s="14">
        <v>0.47649993353965697</v>
      </c>
      <c r="G54" s="14">
        <v>0.96004399337912005</v>
      </c>
      <c r="H54" s="14">
        <v>17.864221220337502</v>
      </c>
      <c r="I54" s="15">
        <v>82</v>
      </c>
      <c r="J54" s="15">
        <v>13800</v>
      </c>
      <c r="K54" s="14">
        <v>3.0000241017845899</v>
      </c>
      <c r="L54" s="15">
        <v>4599.9630442272</v>
      </c>
      <c r="M54" s="15">
        <v>2460</v>
      </c>
      <c r="ZA54" s="9"/>
    </row>
    <row r="55" spans="2:677" x14ac:dyDescent="0.3">
      <c r="B55" s="18"/>
      <c r="C55" s="16" t="s">
        <v>291</v>
      </c>
      <c r="D55" s="14">
        <v>1.1120370661177299</v>
      </c>
      <c r="E55" s="14">
        <v>0.177778795310371</v>
      </c>
      <c r="F55" s="14">
        <v>0.81234478707423396</v>
      </c>
      <c r="G55" s="14">
        <v>1.52059758247361</v>
      </c>
      <c r="H55" s="14">
        <v>15.9867688521408</v>
      </c>
      <c r="I55" s="15">
        <v>77</v>
      </c>
      <c r="J55" s="15">
        <v>7699</v>
      </c>
      <c r="K55" s="14">
        <v>2.21245848748354</v>
      </c>
      <c r="L55" s="15">
        <v>3479.8393025474902</v>
      </c>
      <c r="M55" s="15">
        <v>1991</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326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91" priority="1">
      <formula>ZA9 = 3</formula>
    </cfRule>
    <cfRule type="expression" dxfId="390" priority="48">
      <formula>I9 = J9</formula>
    </cfRule>
    <cfRule type="expression" dxfId="389" priority="95">
      <formula>ZA9 = 2</formula>
    </cfRule>
    <cfRule type="expression" dxfId="388" priority="142">
      <formula>ZA9 = 1</formula>
    </cfRule>
  </conditionalFormatting>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33</v>
      </c>
      <c r="M2" s="12" t="str">
        <f>HYPERLINK("#'INDICE'!A1", "Índice")</f>
        <v>Índice</v>
      </c>
    </row>
    <row r="3" spans="2:677" x14ac:dyDescent="0.3">
      <c r="B3" s="10" t="s">
        <v>7</v>
      </c>
      <c r="C3" s="11" t="s">
        <v>32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15.9831168514485</v>
      </c>
      <c r="E9" s="14">
        <v>0.55184903998881996</v>
      </c>
      <c r="F9" s="14">
        <v>14.930449252772</v>
      </c>
      <c r="G9" s="14">
        <v>17.095088080344201</v>
      </c>
      <c r="H9" s="14">
        <v>3.4526997776332302</v>
      </c>
      <c r="I9" s="15">
        <v>2303</v>
      </c>
      <c r="J9" s="15">
        <v>13534</v>
      </c>
      <c r="K9" s="14">
        <v>3.0690687979565499</v>
      </c>
      <c r="L9" s="15">
        <v>4409.8066517802499</v>
      </c>
      <c r="M9" s="15">
        <v>2665</v>
      </c>
      <c r="ZA9" s="9"/>
    </row>
    <row r="10" spans="2:677" x14ac:dyDescent="0.3">
      <c r="B10" s="18" t="s">
        <v>293</v>
      </c>
      <c r="C10" s="16" t="s">
        <v>253</v>
      </c>
      <c r="D10" s="14">
        <v>13.3049048897945</v>
      </c>
      <c r="E10" s="14">
        <v>0.74417779035434595</v>
      </c>
      <c r="F10" s="14">
        <v>11.9118425284015</v>
      </c>
      <c r="G10" s="14">
        <v>14.8334488124251</v>
      </c>
      <c r="H10" s="14">
        <v>5.5932590012362002</v>
      </c>
      <c r="I10" s="15">
        <v>1084</v>
      </c>
      <c r="J10" s="15">
        <v>8355</v>
      </c>
      <c r="K10" s="14">
        <v>4.0108976362732696</v>
      </c>
      <c r="L10" s="15">
        <v>2083.07485198327</v>
      </c>
      <c r="M10" s="15">
        <v>1675</v>
      </c>
      <c r="ZA10" s="9"/>
    </row>
    <row r="11" spans="2:677" x14ac:dyDescent="0.3">
      <c r="B11" s="18"/>
      <c r="C11" s="16" t="s">
        <v>254</v>
      </c>
      <c r="D11" s="14">
        <v>21.0082808914552</v>
      </c>
      <c r="E11" s="14">
        <v>0.78946200396160104</v>
      </c>
      <c r="F11" s="14">
        <v>19.500965809905299</v>
      </c>
      <c r="G11" s="14">
        <v>22.5993946492814</v>
      </c>
      <c r="H11" s="14">
        <v>3.7578610455589598</v>
      </c>
      <c r="I11" s="15">
        <v>1219</v>
      </c>
      <c r="J11" s="15">
        <v>5179</v>
      </c>
      <c r="K11" s="14">
        <v>1.94469917690965</v>
      </c>
      <c r="L11" s="15">
        <v>2663.1368293321498</v>
      </c>
      <c r="M11" s="15">
        <v>990</v>
      </c>
      <c r="ZA11" s="9"/>
    </row>
    <row r="12" spans="2:677" x14ac:dyDescent="0.3">
      <c r="B12" s="18" t="s">
        <v>294</v>
      </c>
      <c r="C12" s="16" t="s">
        <v>255</v>
      </c>
      <c r="D12" s="14">
        <v>20.249015575920598</v>
      </c>
      <c r="E12" s="14">
        <v>0.661213726134529</v>
      </c>
      <c r="F12" s="14">
        <v>18.982856110777998</v>
      </c>
      <c r="G12" s="14">
        <v>21.577135865320098</v>
      </c>
      <c r="H12" s="14">
        <v>3.2654117117714101</v>
      </c>
      <c r="I12" s="15">
        <v>1376</v>
      </c>
      <c r="J12" s="15">
        <v>6857</v>
      </c>
      <c r="K12" s="14">
        <v>1.8561563820051901</v>
      </c>
      <c r="L12" s="15">
        <v>3694.19304670464</v>
      </c>
      <c r="M12" s="15">
        <v>1364</v>
      </c>
      <c r="ZA12" s="9"/>
    </row>
    <row r="13" spans="2:677" x14ac:dyDescent="0.3">
      <c r="B13" s="18"/>
      <c r="C13" s="16" t="s">
        <v>256</v>
      </c>
      <c r="D13" s="14">
        <v>12.0293600886842</v>
      </c>
      <c r="E13" s="14">
        <v>0.91303356647902101</v>
      </c>
      <c r="F13" s="14">
        <v>10.3491815329549</v>
      </c>
      <c r="G13" s="14">
        <v>13.939899735839401</v>
      </c>
      <c r="H13" s="14">
        <v>7.5900426934421299</v>
      </c>
      <c r="I13" s="15">
        <v>458</v>
      </c>
      <c r="J13" s="15">
        <v>4009</v>
      </c>
      <c r="K13" s="14">
        <v>3.1573369060310901</v>
      </c>
      <c r="L13" s="15">
        <v>1269.7409618663401</v>
      </c>
      <c r="M13" s="15">
        <v>787</v>
      </c>
      <c r="ZA13" s="9"/>
    </row>
    <row r="14" spans="2:677" x14ac:dyDescent="0.3">
      <c r="B14" s="18"/>
      <c r="C14" s="16" t="s">
        <v>257</v>
      </c>
      <c r="D14" s="14">
        <v>21.900065325858399</v>
      </c>
      <c r="E14" s="14">
        <v>1.21023140706445</v>
      </c>
      <c r="F14" s="14">
        <v>19.615378102986899</v>
      </c>
      <c r="G14" s="14">
        <v>24.370184184454999</v>
      </c>
      <c r="H14" s="14">
        <v>5.5261543244598297</v>
      </c>
      <c r="I14" s="15">
        <v>469</v>
      </c>
      <c r="J14" s="15">
        <v>2668</v>
      </c>
      <c r="K14" s="14">
        <v>2.2838299992536601</v>
      </c>
      <c r="L14" s="15">
        <v>1168.2130460112501</v>
      </c>
      <c r="M14" s="15">
        <v>514</v>
      </c>
      <c r="ZA14" s="9"/>
    </row>
    <row r="15" spans="2:677" x14ac:dyDescent="0.3">
      <c r="B15" s="18" t="s">
        <v>295</v>
      </c>
      <c r="C15" s="16" t="s">
        <v>258</v>
      </c>
      <c r="D15" s="14">
        <v>22.7563004819973</v>
      </c>
      <c r="E15" s="14">
        <v>2.4355143494073999</v>
      </c>
      <c r="F15" s="14">
        <v>18.3001212806852</v>
      </c>
      <c r="G15" s="14">
        <v>27.926673098878599</v>
      </c>
      <c r="H15" s="14">
        <v>10.7025935579211</v>
      </c>
      <c r="I15" s="15">
        <v>143</v>
      </c>
      <c r="J15" s="15">
        <v>660</v>
      </c>
      <c r="K15" s="14">
        <v>2.2238325080175798</v>
      </c>
      <c r="L15" s="15">
        <v>296.78494114125198</v>
      </c>
      <c r="M15" s="15">
        <v>135</v>
      </c>
      <c r="ZA15" s="9"/>
    </row>
    <row r="16" spans="2:677" x14ac:dyDescent="0.3">
      <c r="B16" s="18"/>
      <c r="C16" s="16" t="s">
        <v>259</v>
      </c>
      <c r="D16" s="14">
        <v>26.766959730438099</v>
      </c>
      <c r="E16" s="14">
        <v>2.9286948845313701</v>
      </c>
      <c r="F16" s="14">
        <v>21.369004420893301</v>
      </c>
      <c r="G16" s="14">
        <v>32.956960102144997</v>
      </c>
      <c r="H16" s="14">
        <v>10.9414551149079</v>
      </c>
      <c r="I16" s="15">
        <v>139</v>
      </c>
      <c r="J16" s="15">
        <v>524</v>
      </c>
      <c r="K16" s="14">
        <v>2.28846269034032</v>
      </c>
      <c r="L16" s="15">
        <v>228.97467466339799</v>
      </c>
      <c r="M16" s="15">
        <v>102</v>
      </c>
      <c r="ZA16" s="9"/>
    </row>
    <row r="17" spans="2:677" x14ac:dyDescent="0.3">
      <c r="B17" s="18"/>
      <c r="C17" s="16" t="s">
        <v>260</v>
      </c>
      <c r="D17" s="14">
        <v>23.097669158257801</v>
      </c>
      <c r="E17" s="14">
        <v>2.27350842360589</v>
      </c>
      <c r="F17" s="14">
        <v>18.897570375567199</v>
      </c>
      <c r="G17" s="14">
        <v>27.910018025628698</v>
      </c>
      <c r="H17" s="14">
        <v>9.8430209906832804</v>
      </c>
      <c r="I17" s="15">
        <v>131</v>
      </c>
      <c r="J17" s="15">
        <v>528</v>
      </c>
      <c r="K17" s="14">
        <v>1.5335434699608701</v>
      </c>
      <c r="L17" s="15">
        <v>344.30064118982699</v>
      </c>
      <c r="M17" s="15">
        <v>101</v>
      </c>
      <c r="ZA17" s="9"/>
    </row>
    <row r="18" spans="2:677" x14ac:dyDescent="0.3">
      <c r="B18" s="18"/>
      <c r="C18" s="16" t="s">
        <v>261</v>
      </c>
      <c r="D18" s="14">
        <v>23.3395623166106</v>
      </c>
      <c r="E18" s="14">
        <v>2.2598610723544499</v>
      </c>
      <c r="F18" s="14">
        <v>19.1438797815022</v>
      </c>
      <c r="G18" s="14">
        <v>28.134826650659999</v>
      </c>
      <c r="H18" s="14">
        <v>9.68253406682833</v>
      </c>
      <c r="I18" s="15">
        <v>98</v>
      </c>
      <c r="J18" s="15">
        <v>437</v>
      </c>
      <c r="K18" s="14">
        <v>1.2444744070862299</v>
      </c>
      <c r="L18" s="15">
        <v>351.15225954961801</v>
      </c>
      <c r="M18" s="15">
        <v>77</v>
      </c>
      <c r="ZA18" s="9"/>
    </row>
    <row r="19" spans="2:677" x14ac:dyDescent="0.3">
      <c r="B19" s="18"/>
      <c r="C19" s="16" t="s">
        <v>262</v>
      </c>
      <c r="D19" s="14">
        <v>25.899582167859801</v>
      </c>
      <c r="E19" s="14">
        <v>2.2077177970526098</v>
      </c>
      <c r="F19" s="14">
        <v>21.740230270210098</v>
      </c>
      <c r="G19" s="14">
        <v>30.544121397993202</v>
      </c>
      <c r="H19" s="14">
        <v>8.5241444543158895</v>
      </c>
      <c r="I19" s="15">
        <v>86</v>
      </c>
      <c r="J19" s="15">
        <v>331</v>
      </c>
      <c r="K19" s="14">
        <v>0.83808417945288605</v>
      </c>
      <c r="L19" s="15">
        <v>331</v>
      </c>
      <c r="M19" s="15">
        <v>66</v>
      </c>
      <c r="ZA19" s="9"/>
    </row>
    <row r="20" spans="2:677" x14ac:dyDescent="0.3">
      <c r="B20" s="18"/>
      <c r="C20" s="16" t="s">
        <v>263</v>
      </c>
      <c r="D20" s="14">
        <v>32.422040637534003</v>
      </c>
      <c r="E20" s="14">
        <v>3.0097158280145302</v>
      </c>
      <c r="F20" s="14">
        <v>26.758524864917302</v>
      </c>
      <c r="G20" s="14">
        <v>38.651666810032097</v>
      </c>
      <c r="H20" s="14">
        <v>9.2829315145890892</v>
      </c>
      <c r="I20" s="15">
        <v>152</v>
      </c>
      <c r="J20" s="15">
        <v>492</v>
      </c>
      <c r="K20" s="14">
        <v>2.0299580234685699</v>
      </c>
      <c r="L20" s="15">
        <v>242.36954375998599</v>
      </c>
      <c r="M20" s="15">
        <v>100</v>
      </c>
      <c r="ZA20" s="9"/>
    </row>
    <row r="21" spans="2:677" x14ac:dyDescent="0.3">
      <c r="B21" s="18"/>
      <c r="C21" s="16" t="s">
        <v>264</v>
      </c>
      <c r="D21" s="14">
        <v>8.48455723061352</v>
      </c>
      <c r="E21" s="14">
        <v>1.2123807978329</v>
      </c>
      <c r="F21" s="14">
        <v>6.3785004462552699</v>
      </c>
      <c r="G21" s="14">
        <v>11.202783692017499</v>
      </c>
      <c r="H21" s="14">
        <v>14.289264187628399</v>
      </c>
      <c r="I21" s="15">
        <v>80</v>
      </c>
      <c r="J21" s="15">
        <v>915</v>
      </c>
      <c r="K21" s="14">
        <v>1.7302176002958001</v>
      </c>
      <c r="L21" s="15">
        <v>528.83521693662897</v>
      </c>
      <c r="M21" s="15">
        <v>183</v>
      </c>
      <c r="ZA21" s="9"/>
    </row>
    <row r="22" spans="2:677" x14ac:dyDescent="0.3">
      <c r="B22" s="18"/>
      <c r="C22" s="16" t="s">
        <v>265</v>
      </c>
      <c r="D22" s="14">
        <v>9.0636556347407709</v>
      </c>
      <c r="E22" s="14">
        <v>1.18879963196002</v>
      </c>
      <c r="F22" s="14">
        <v>6.9710960855072797</v>
      </c>
      <c r="G22" s="14">
        <v>11.7053174074147</v>
      </c>
      <c r="H22" s="14">
        <v>13.1161164972264</v>
      </c>
      <c r="I22" s="15">
        <v>57</v>
      </c>
      <c r="J22" s="15">
        <v>675</v>
      </c>
      <c r="K22" s="14">
        <v>1.15567665927676</v>
      </c>
      <c r="L22" s="15">
        <v>584.07340373424404</v>
      </c>
      <c r="M22" s="15">
        <v>133</v>
      </c>
      <c r="ZA22" s="9"/>
    </row>
    <row r="23" spans="2:677" x14ac:dyDescent="0.3">
      <c r="B23" s="18"/>
      <c r="C23" s="16" t="s">
        <v>266</v>
      </c>
      <c r="D23" s="14">
        <v>10.520522515794299</v>
      </c>
      <c r="E23" s="14">
        <v>1.7350852850737</v>
      </c>
      <c r="F23" s="14">
        <v>7.5510354345508697</v>
      </c>
      <c r="G23" s="14">
        <v>14.474937150798601</v>
      </c>
      <c r="H23" s="14">
        <v>16.492386974780398</v>
      </c>
      <c r="I23" s="15">
        <v>56</v>
      </c>
      <c r="J23" s="15">
        <v>700</v>
      </c>
      <c r="K23" s="14">
        <v>2.2354145816750801</v>
      </c>
      <c r="L23" s="15">
        <v>313.14101900304502</v>
      </c>
      <c r="M23" s="15">
        <v>142</v>
      </c>
      <c r="ZA23" s="9"/>
    </row>
    <row r="24" spans="2:677" x14ac:dyDescent="0.3">
      <c r="B24" s="18"/>
      <c r="C24" s="16" t="s">
        <v>267</v>
      </c>
      <c r="D24" s="14">
        <v>19.833449219981802</v>
      </c>
      <c r="E24" s="14">
        <v>2.5686229014224899</v>
      </c>
      <c r="F24" s="14">
        <v>15.2082620778032</v>
      </c>
      <c r="G24" s="14">
        <v>25.443181550277799</v>
      </c>
      <c r="H24" s="14">
        <v>12.950964166306701</v>
      </c>
      <c r="I24" s="15">
        <v>79</v>
      </c>
      <c r="J24" s="15">
        <v>404</v>
      </c>
      <c r="K24" s="14">
        <v>1.6723004245862501</v>
      </c>
      <c r="L24" s="15">
        <v>241.58338660947001</v>
      </c>
      <c r="M24" s="15">
        <v>78</v>
      </c>
      <c r="ZA24" s="9"/>
    </row>
    <row r="25" spans="2:677" x14ac:dyDescent="0.3">
      <c r="B25" s="18"/>
      <c r="C25" s="16" t="s">
        <v>268</v>
      </c>
      <c r="D25" s="14">
        <v>13.0525579583222</v>
      </c>
      <c r="E25" s="14">
        <v>1.57701545649894</v>
      </c>
      <c r="F25" s="14">
        <v>10.225409281098401</v>
      </c>
      <c r="G25" s="14">
        <v>16.517547803891301</v>
      </c>
      <c r="H25" s="14">
        <v>12.0820414016508</v>
      </c>
      <c r="I25" s="15">
        <v>68</v>
      </c>
      <c r="J25" s="15">
        <v>481</v>
      </c>
      <c r="K25" s="14">
        <v>1.0518666774716401</v>
      </c>
      <c r="L25" s="15">
        <v>457.28228710141599</v>
      </c>
      <c r="M25" s="15">
        <v>89</v>
      </c>
      <c r="ZA25" s="9"/>
    </row>
    <row r="26" spans="2:677" x14ac:dyDescent="0.3">
      <c r="B26" s="18"/>
      <c r="C26" s="16" t="s">
        <v>269</v>
      </c>
      <c r="D26" s="14">
        <v>12.738063212800499</v>
      </c>
      <c r="E26" s="14">
        <v>1.88947669885398</v>
      </c>
      <c r="F26" s="14">
        <v>9.43632764883532</v>
      </c>
      <c r="G26" s="14">
        <v>16.9784796527574</v>
      </c>
      <c r="H26" s="14">
        <v>14.833312311994501</v>
      </c>
      <c r="I26" s="15">
        <v>60</v>
      </c>
      <c r="J26" s="15">
        <v>506</v>
      </c>
      <c r="K26" s="14">
        <v>1.6219826766609799</v>
      </c>
      <c r="L26" s="15">
        <v>311.96387438715101</v>
      </c>
      <c r="M26" s="15">
        <v>100</v>
      </c>
      <c r="ZA26" s="9"/>
    </row>
    <row r="27" spans="2:677" x14ac:dyDescent="0.3">
      <c r="B27" s="18"/>
      <c r="C27" s="16" t="s">
        <v>270</v>
      </c>
      <c r="D27" s="14">
        <v>14.4975291813748</v>
      </c>
      <c r="E27" s="14">
        <v>1.7249174526139801</v>
      </c>
      <c r="F27" s="14">
        <v>11.4100674402049</v>
      </c>
      <c r="G27" s="14">
        <v>18.248340989734402</v>
      </c>
      <c r="H27" s="14">
        <v>11.898009867984999</v>
      </c>
      <c r="I27" s="15">
        <v>97</v>
      </c>
      <c r="J27" s="15">
        <v>754</v>
      </c>
      <c r="K27" s="14">
        <v>1.8074194536333901</v>
      </c>
      <c r="L27" s="15">
        <v>417.16935074714399</v>
      </c>
      <c r="M27" s="15">
        <v>149</v>
      </c>
      <c r="ZA27" s="9"/>
    </row>
    <row r="28" spans="2:677" x14ac:dyDescent="0.3">
      <c r="B28" s="18"/>
      <c r="C28" s="16" t="s">
        <v>271</v>
      </c>
      <c r="D28" s="14">
        <v>25.3227162412329</v>
      </c>
      <c r="E28" s="14">
        <v>3.6544847139221601</v>
      </c>
      <c r="F28" s="14">
        <v>18.735074066596201</v>
      </c>
      <c r="G28" s="14">
        <v>33.278159459827101</v>
      </c>
      <c r="H28" s="14">
        <v>14.4316457962419</v>
      </c>
      <c r="I28" s="15">
        <v>69</v>
      </c>
      <c r="J28" s="15">
        <v>329</v>
      </c>
      <c r="K28" s="14">
        <v>2.3164735283144702</v>
      </c>
      <c r="L28" s="15">
        <v>142.026229084253</v>
      </c>
      <c r="M28" s="15">
        <v>66</v>
      </c>
      <c r="ZA28" s="9"/>
    </row>
    <row r="29" spans="2:677" x14ac:dyDescent="0.3">
      <c r="B29" s="18"/>
      <c r="C29" s="16" t="s">
        <v>272</v>
      </c>
      <c r="D29" s="14">
        <v>19.583237090778201</v>
      </c>
      <c r="E29" s="14">
        <v>2.7317828107162998</v>
      </c>
      <c r="F29" s="14">
        <v>14.715796631915</v>
      </c>
      <c r="G29" s="14">
        <v>25.5777967683897</v>
      </c>
      <c r="H29" s="14">
        <v>13.949597801696999</v>
      </c>
      <c r="I29" s="15">
        <v>80</v>
      </c>
      <c r="J29" s="15">
        <v>483</v>
      </c>
      <c r="K29" s="14">
        <v>2.2840641918961699</v>
      </c>
      <c r="L29" s="15">
        <v>211.46516009211899</v>
      </c>
      <c r="M29" s="15">
        <v>92</v>
      </c>
      <c r="ZA29" s="9"/>
    </row>
    <row r="30" spans="2:677" x14ac:dyDescent="0.3">
      <c r="B30" s="18"/>
      <c r="C30" s="16" t="s">
        <v>273</v>
      </c>
      <c r="D30" s="14">
        <v>29.5894152952112</v>
      </c>
      <c r="E30" s="14">
        <v>3.1680214818221</v>
      </c>
      <c r="F30" s="14">
        <v>23.690628596749701</v>
      </c>
      <c r="G30" s="14">
        <v>36.2590642385832</v>
      </c>
      <c r="H30" s="14">
        <v>10.706603865656</v>
      </c>
      <c r="I30" s="15">
        <v>94</v>
      </c>
      <c r="J30" s="15">
        <v>416</v>
      </c>
      <c r="K30" s="14">
        <v>1.9991712528771199</v>
      </c>
      <c r="L30" s="15">
        <v>208.08622543031899</v>
      </c>
      <c r="M30" s="15">
        <v>77</v>
      </c>
      <c r="ZA30" s="9"/>
    </row>
    <row r="31" spans="2:677" x14ac:dyDescent="0.3">
      <c r="B31" s="18"/>
      <c r="C31" s="16" t="s">
        <v>274</v>
      </c>
      <c r="D31" s="14">
        <v>17.876222614976399</v>
      </c>
      <c r="E31" s="14">
        <v>1.2402280669541399</v>
      </c>
      <c r="F31" s="14">
        <v>15.564333167950799</v>
      </c>
      <c r="G31" s="14">
        <v>20.448350572398201</v>
      </c>
      <c r="H31" s="14">
        <v>6.9378642997827296</v>
      </c>
      <c r="I31" s="15">
        <v>224</v>
      </c>
      <c r="J31" s="15">
        <v>1374</v>
      </c>
      <c r="K31" s="14">
        <v>1.43856330023306</v>
      </c>
      <c r="L31" s="15">
        <v>955.11959729363298</v>
      </c>
      <c r="M31" s="15">
        <v>292</v>
      </c>
      <c r="ZA31" s="9"/>
    </row>
    <row r="32" spans="2:677" x14ac:dyDescent="0.3">
      <c r="B32" s="18"/>
      <c r="C32" s="16" t="s">
        <v>275</v>
      </c>
      <c r="D32" s="14">
        <v>22.3389096294569</v>
      </c>
      <c r="E32" s="14">
        <v>1.7069311959899101</v>
      </c>
      <c r="F32" s="14">
        <v>19.149773221558899</v>
      </c>
      <c r="G32" s="14">
        <v>25.8890874670548</v>
      </c>
      <c r="H32" s="14">
        <v>7.6410676452134698</v>
      </c>
      <c r="I32" s="15">
        <v>173</v>
      </c>
      <c r="J32" s="15">
        <v>829</v>
      </c>
      <c r="K32" s="14">
        <v>1.3905829913815699</v>
      </c>
      <c r="L32" s="15">
        <v>596.15284031079</v>
      </c>
      <c r="M32" s="15">
        <v>163</v>
      </c>
      <c r="ZA32" s="9"/>
    </row>
    <row r="33" spans="2:677" x14ac:dyDescent="0.3">
      <c r="B33" s="18"/>
      <c r="C33" s="16" t="s">
        <v>276</v>
      </c>
      <c r="D33" s="14">
        <v>16.3560065838086</v>
      </c>
      <c r="E33" s="14">
        <v>1.9893206553035201</v>
      </c>
      <c r="F33" s="14">
        <v>12.781769785974999</v>
      </c>
      <c r="G33" s="14">
        <v>20.692598619854301</v>
      </c>
      <c r="H33" s="14">
        <v>12.1626305608902</v>
      </c>
      <c r="I33" s="15">
        <v>79</v>
      </c>
      <c r="J33" s="15">
        <v>518</v>
      </c>
      <c r="K33" s="14">
        <v>1.4955057638055</v>
      </c>
      <c r="L33" s="15">
        <v>346.37111573671501</v>
      </c>
      <c r="M33" s="15">
        <v>102</v>
      </c>
      <c r="ZA33" s="9"/>
    </row>
    <row r="34" spans="2:677" x14ac:dyDescent="0.3">
      <c r="B34" s="18"/>
      <c r="C34" s="16" t="s">
        <v>277</v>
      </c>
      <c r="D34" s="14">
        <v>19.470579746943599</v>
      </c>
      <c r="E34" s="14">
        <v>2.5759032688269698</v>
      </c>
      <c r="F34" s="14">
        <v>14.8650313568568</v>
      </c>
      <c r="G34" s="14">
        <v>25.082639644789602</v>
      </c>
      <c r="H34" s="14">
        <v>13.229720441330601</v>
      </c>
      <c r="I34" s="15">
        <v>89</v>
      </c>
      <c r="J34" s="15">
        <v>570</v>
      </c>
      <c r="K34" s="14">
        <v>2.4078970311435701</v>
      </c>
      <c r="L34" s="15">
        <v>236.72108592172299</v>
      </c>
      <c r="M34" s="15">
        <v>112</v>
      </c>
      <c r="ZA34" s="9"/>
    </row>
    <row r="35" spans="2:677" x14ac:dyDescent="0.3">
      <c r="B35" s="18"/>
      <c r="C35" s="16" t="s">
        <v>278</v>
      </c>
      <c r="D35" s="14">
        <v>20.337555170165999</v>
      </c>
      <c r="E35" s="14">
        <v>2.1776914447173898</v>
      </c>
      <c r="F35" s="14">
        <v>16.331428365036398</v>
      </c>
      <c r="G35" s="14">
        <v>25.032379649868702</v>
      </c>
      <c r="H35" s="14">
        <v>10.7077346637611</v>
      </c>
      <c r="I35" s="15">
        <v>58</v>
      </c>
      <c r="J35" s="15">
        <v>352</v>
      </c>
      <c r="K35" s="14">
        <v>1.0274186185526499</v>
      </c>
      <c r="L35" s="15">
        <v>342.60621098717502</v>
      </c>
      <c r="M35" s="15">
        <v>65</v>
      </c>
      <c r="ZA35" s="9"/>
    </row>
    <row r="36" spans="2:677" x14ac:dyDescent="0.3">
      <c r="B36" s="18"/>
      <c r="C36" s="16" t="s">
        <v>279</v>
      </c>
      <c r="D36" s="14">
        <v>10.8199327754596</v>
      </c>
      <c r="E36" s="14">
        <v>1.2495920505148199</v>
      </c>
      <c r="F36" s="14">
        <v>8.5880167385834394</v>
      </c>
      <c r="G36" s="14">
        <v>13.5459407804642</v>
      </c>
      <c r="H36" s="14">
        <v>11.5489816475477</v>
      </c>
      <c r="I36" s="15">
        <v>83</v>
      </c>
      <c r="J36" s="15">
        <v>797</v>
      </c>
      <c r="K36" s="14">
        <v>1.2881226517623701</v>
      </c>
      <c r="L36" s="15">
        <v>618.72990037833097</v>
      </c>
      <c r="M36" s="15">
        <v>161</v>
      </c>
      <c r="ZA36" s="9"/>
    </row>
    <row r="37" spans="2:677" x14ac:dyDescent="0.3">
      <c r="B37" s="18"/>
      <c r="C37" s="16" t="s">
        <v>280</v>
      </c>
      <c r="D37" s="14">
        <v>26.122936718825201</v>
      </c>
      <c r="E37" s="14">
        <v>2.64061696161657</v>
      </c>
      <c r="F37" s="14">
        <v>21.217169915993701</v>
      </c>
      <c r="G37" s="14">
        <v>31.7064970140535</v>
      </c>
      <c r="H37" s="14">
        <v>10.108423069117</v>
      </c>
      <c r="I37" s="15">
        <v>108</v>
      </c>
      <c r="J37" s="15">
        <v>459</v>
      </c>
      <c r="K37" s="14">
        <v>1.6547968042621399</v>
      </c>
      <c r="L37" s="15">
        <v>277.37544502007</v>
      </c>
      <c r="M37" s="15">
        <v>80</v>
      </c>
      <c r="ZA37" s="9"/>
    </row>
    <row r="38" spans="2:677" x14ac:dyDescent="0.3">
      <c r="B38" s="18" t="s">
        <v>296</v>
      </c>
      <c r="C38" s="16" t="s">
        <v>281</v>
      </c>
      <c r="D38" s="14">
        <v>19.306609849849998</v>
      </c>
      <c r="E38" s="14">
        <v>0.82542163022331405</v>
      </c>
      <c r="F38" s="14">
        <v>17.738734293385001</v>
      </c>
      <c r="G38" s="14">
        <v>20.9777256467599</v>
      </c>
      <c r="H38" s="14">
        <v>4.2753317990197299</v>
      </c>
      <c r="I38" s="15">
        <v>1375</v>
      </c>
      <c r="J38" s="15">
        <v>6910</v>
      </c>
      <c r="K38" s="14">
        <v>3.0215021064134899</v>
      </c>
      <c r="L38" s="15">
        <v>2286.9419767514701</v>
      </c>
      <c r="M38" s="15">
        <v>1294</v>
      </c>
      <c r="ZA38" s="9"/>
    </row>
    <row r="39" spans="2:677" x14ac:dyDescent="0.3">
      <c r="B39" s="18"/>
      <c r="C39" s="16" t="s">
        <v>282</v>
      </c>
      <c r="D39" s="14">
        <v>13.238096212142899</v>
      </c>
      <c r="E39" s="14">
        <v>0.746243373272649</v>
      </c>
      <c r="F39" s="14">
        <v>11.8414435642746</v>
      </c>
      <c r="G39" s="14">
        <v>14.771876480184901</v>
      </c>
      <c r="H39" s="14">
        <v>5.6370898149851802</v>
      </c>
      <c r="I39" s="15">
        <v>928</v>
      </c>
      <c r="J39" s="15">
        <v>6624</v>
      </c>
      <c r="K39" s="14">
        <v>3.21115392709175</v>
      </c>
      <c r="L39" s="15">
        <v>2062.8098653617499</v>
      </c>
      <c r="M39" s="15">
        <v>1272</v>
      </c>
      <c r="ZA39" s="9"/>
    </row>
    <row r="40" spans="2:677" x14ac:dyDescent="0.3">
      <c r="B40" s="18" t="s">
        <v>321</v>
      </c>
      <c r="C40" s="16" t="s">
        <v>314</v>
      </c>
      <c r="D40" s="14">
        <v>15.672978399608301</v>
      </c>
      <c r="E40" s="14">
        <v>0.72848736681130399</v>
      </c>
      <c r="F40" s="14">
        <v>14.296917303121701</v>
      </c>
      <c r="G40" s="14">
        <v>17.1549726908321</v>
      </c>
      <c r="H40" s="14">
        <v>4.6480467734805897</v>
      </c>
      <c r="I40" s="15">
        <v>1152</v>
      </c>
      <c r="J40" s="15">
        <v>6798</v>
      </c>
      <c r="K40" s="14">
        <v>2.72924813968105</v>
      </c>
      <c r="L40" s="15">
        <v>2490.79587200687</v>
      </c>
      <c r="M40" s="15">
        <v>2465</v>
      </c>
      <c r="ZA40" s="9"/>
    </row>
    <row r="41" spans="2:677" x14ac:dyDescent="0.3">
      <c r="B41" s="18"/>
      <c r="C41" s="16" t="s">
        <v>315</v>
      </c>
      <c r="D41" s="14">
        <v>16.286633309687002</v>
      </c>
      <c r="E41" s="14">
        <v>0.74941375140043698</v>
      </c>
      <c r="F41" s="14">
        <v>14.8699933572452</v>
      </c>
      <c r="G41" s="14">
        <v>17.809999127629201</v>
      </c>
      <c r="H41" s="14">
        <v>4.6014037226140498</v>
      </c>
      <c r="I41" s="15">
        <v>1151</v>
      </c>
      <c r="J41" s="15">
        <v>6736</v>
      </c>
      <c r="K41" s="14">
        <v>2.7743087348931601</v>
      </c>
      <c r="L41" s="15">
        <v>2427.9922112775998</v>
      </c>
      <c r="M41" s="15">
        <v>2470</v>
      </c>
      <c r="ZA41" s="9"/>
    </row>
    <row r="42" spans="2:677" x14ac:dyDescent="0.3">
      <c r="B42" s="18" t="s">
        <v>322</v>
      </c>
      <c r="C42" s="16" t="s">
        <v>316</v>
      </c>
      <c r="D42" s="14">
        <v>41.121139187360299</v>
      </c>
      <c r="E42" s="14">
        <v>1.84057962023775</v>
      </c>
      <c r="F42" s="14">
        <v>37.562326183192702</v>
      </c>
      <c r="G42" s="14">
        <v>44.775332651557697</v>
      </c>
      <c r="H42" s="14">
        <v>4.4759937506874801</v>
      </c>
      <c r="I42" s="15">
        <v>574</v>
      </c>
      <c r="J42" s="15">
        <v>1526</v>
      </c>
      <c r="K42" s="14">
        <v>2.1338040028772101</v>
      </c>
      <c r="L42" s="15">
        <v>715.15471802581305</v>
      </c>
      <c r="M42" s="15">
        <v>523</v>
      </c>
      <c r="ZA42" s="9"/>
    </row>
    <row r="43" spans="2:677" x14ac:dyDescent="0.3">
      <c r="B43" s="18"/>
      <c r="C43" s="16" t="s">
        <v>317</v>
      </c>
      <c r="D43" s="14">
        <v>8.0427723272719494</v>
      </c>
      <c r="E43" s="14">
        <v>1.63231687692066</v>
      </c>
      <c r="F43" s="14">
        <v>5.3654383109857999</v>
      </c>
      <c r="G43" s="14">
        <v>11.8882566855864</v>
      </c>
      <c r="H43" s="14">
        <v>20.2954505051162</v>
      </c>
      <c r="I43" s="15">
        <v>45</v>
      </c>
      <c r="J43" s="15">
        <v>543</v>
      </c>
      <c r="K43" s="14">
        <v>1.9526148313371401</v>
      </c>
      <c r="L43" s="15">
        <v>278.08863851974201</v>
      </c>
      <c r="M43" s="15">
        <v>231</v>
      </c>
      <c r="ZA43" s="9"/>
    </row>
    <row r="44" spans="2:677" x14ac:dyDescent="0.3">
      <c r="B44" s="18"/>
      <c r="C44" s="16" t="s">
        <v>318</v>
      </c>
      <c r="D44" s="14">
        <v>10.2387193577025</v>
      </c>
      <c r="E44" s="14">
        <v>1.8423043999541999</v>
      </c>
      <c r="F44" s="14">
        <v>7.1411226441251996</v>
      </c>
      <c r="G44" s="14">
        <v>14.470572120361901</v>
      </c>
      <c r="H44" s="14">
        <v>17.993504222461699</v>
      </c>
      <c r="I44" s="15">
        <v>51</v>
      </c>
      <c r="J44" s="15">
        <v>400</v>
      </c>
      <c r="K44" s="14">
        <v>1.47353683082645</v>
      </c>
      <c r="L44" s="15">
        <v>271.45571907805999</v>
      </c>
      <c r="M44" s="15">
        <v>190</v>
      </c>
      <c r="ZA44" s="9"/>
    </row>
    <row r="45" spans="2:677" x14ac:dyDescent="0.3">
      <c r="B45" s="18"/>
      <c r="C45" s="16" t="s">
        <v>319</v>
      </c>
      <c r="D45" s="14">
        <v>14.686008408866799</v>
      </c>
      <c r="E45" s="14">
        <v>0.64335439678832695</v>
      </c>
      <c r="F45" s="14">
        <v>13.4687762000619</v>
      </c>
      <c r="G45" s="14">
        <v>15.9929155233012</v>
      </c>
      <c r="H45" s="14">
        <v>4.3807301403960501</v>
      </c>
      <c r="I45" s="15">
        <v>1603</v>
      </c>
      <c r="J45" s="15">
        <v>10837</v>
      </c>
      <c r="K45" s="14">
        <v>3.5796907435182299</v>
      </c>
      <c r="L45" s="15">
        <v>3027.3564887197699</v>
      </c>
      <c r="M45" s="15">
        <v>2510</v>
      </c>
      <c r="ZA45" s="9"/>
    </row>
    <row r="46" spans="2:677" x14ac:dyDescent="0.3">
      <c r="B46" s="18"/>
      <c r="C46" s="16" t="s">
        <v>320</v>
      </c>
      <c r="D46" s="14">
        <v>11.819621116514</v>
      </c>
      <c r="E46" s="14">
        <v>3.4214963596916599</v>
      </c>
      <c r="F46" s="14">
        <v>6.5690916348172301</v>
      </c>
      <c r="G46" s="14">
        <v>20.352605474650598</v>
      </c>
      <c r="H46" s="14">
        <v>28.947597608786701</v>
      </c>
      <c r="I46" s="15">
        <v>30</v>
      </c>
      <c r="J46" s="15">
        <v>228</v>
      </c>
      <c r="K46" s="14">
        <v>2.54966142655543</v>
      </c>
      <c r="L46" s="15">
        <v>89.423637831014503</v>
      </c>
      <c r="M46" s="15">
        <v>125</v>
      </c>
      <c r="ZA46" s="9"/>
    </row>
    <row r="47" spans="2:677" x14ac:dyDescent="0.3">
      <c r="B47" s="18" t="s">
        <v>298</v>
      </c>
      <c r="C47" s="16" t="s">
        <v>283</v>
      </c>
      <c r="D47" s="14">
        <v>20.006725932268498</v>
      </c>
      <c r="E47" s="14">
        <v>1.1927654489159301</v>
      </c>
      <c r="F47" s="14">
        <v>17.769244337618399</v>
      </c>
      <c r="G47" s="14">
        <v>22.449033075886099</v>
      </c>
      <c r="H47" s="14">
        <v>5.9618223039290097</v>
      </c>
      <c r="I47" s="15">
        <v>610</v>
      </c>
      <c r="J47" s="15">
        <v>2576</v>
      </c>
      <c r="K47" s="14">
        <v>2.2890634905820799</v>
      </c>
      <c r="L47" s="15">
        <v>1125.3510488452901</v>
      </c>
      <c r="M47" s="15">
        <v>1229</v>
      </c>
      <c r="ZA47" s="9"/>
    </row>
    <row r="48" spans="2:677" x14ac:dyDescent="0.3">
      <c r="B48" s="18"/>
      <c r="C48" s="16" t="s">
        <v>284</v>
      </c>
      <c r="D48" s="14">
        <v>20.643991978380701</v>
      </c>
      <c r="E48" s="14">
        <v>1.3665184845972</v>
      </c>
      <c r="F48" s="14">
        <v>18.0920196047249</v>
      </c>
      <c r="G48" s="14">
        <v>23.4528626397605</v>
      </c>
      <c r="H48" s="14">
        <v>6.6194488257323396</v>
      </c>
      <c r="I48" s="15">
        <v>477</v>
      </c>
      <c r="J48" s="15">
        <v>2260</v>
      </c>
      <c r="K48" s="14">
        <v>2.5749793941229999</v>
      </c>
      <c r="L48" s="15">
        <v>877.67692633117997</v>
      </c>
      <c r="M48" s="15">
        <v>1296</v>
      </c>
      <c r="ZA48" s="9"/>
    </row>
    <row r="49" spans="2:677" x14ac:dyDescent="0.3">
      <c r="B49" s="18"/>
      <c r="C49" s="16" t="s">
        <v>285</v>
      </c>
      <c r="D49" s="14">
        <v>15.778545590281301</v>
      </c>
      <c r="E49" s="14">
        <v>1.30548650293729</v>
      </c>
      <c r="F49" s="14">
        <v>13.383494445435099</v>
      </c>
      <c r="G49" s="14">
        <v>18.510607772421299</v>
      </c>
      <c r="H49" s="14">
        <v>8.2738075918822194</v>
      </c>
      <c r="I49" s="15">
        <v>434</v>
      </c>
      <c r="J49" s="15">
        <v>2469</v>
      </c>
      <c r="K49" s="14">
        <v>3.16519318291857</v>
      </c>
      <c r="L49" s="15">
        <v>780.04717478993598</v>
      </c>
      <c r="M49" s="15">
        <v>1420</v>
      </c>
      <c r="ZA49" s="9"/>
    </row>
    <row r="50" spans="2:677" x14ac:dyDescent="0.3">
      <c r="B50" s="18"/>
      <c r="C50" s="16" t="s">
        <v>286</v>
      </c>
      <c r="D50" s="14">
        <v>13.603127186057099</v>
      </c>
      <c r="E50" s="14">
        <v>1.0884142930901299</v>
      </c>
      <c r="F50" s="14">
        <v>11.6060307098191</v>
      </c>
      <c r="G50" s="14">
        <v>15.882127297842301</v>
      </c>
      <c r="H50" s="14">
        <v>8.00120647409471</v>
      </c>
      <c r="I50" s="15">
        <v>390</v>
      </c>
      <c r="J50" s="15">
        <v>2671</v>
      </c>
      <c r="K50" s="14">
        <v>2.6913052100880401</v>
      </c>
      <c r="L50" s="15">
        <v>992.45525553477501</v>
      </c>
      <c r="M50" s="15">
        <v>1528</v>
      </c>
      <c r="ZA50" s="9"/>
    </row>
    <row r="51" spans="2:677" x14ac:dyDescent="0.3">
      <c r="B51" s="18"/>
      <c r="C51" s="16" t="s">
        <v>287</v>
      </c>
      <c r="D51" s="14">
        <v>10.5845808501119</v>
      </c>
      <c r="E51" s="14">
        <v>0.88661525545762598</v>
      </c>
      <c r="F51" s="14">
        <v>8.9674149900085904</v>
      </c>
      <c r="G51" s="14">
        <v>12.453486593613</v>
      </c>
      <c r="H51" s="14">
        <v>8.3764795981340292</v>
      </c>
      <c r="I51" s="15">
        <v>375</v>
      </c>
      <c r="J51" s="15">
        <v>3492</v>
      </c>
      <c r="K51" s="14">
        <v>2.89957379960136</v>
      </c>
      <c r="L51" s="15">
        <v>1204.31492396575</v>
      </c>
      <c r="M51" s="15">
        <v>1620</v>
      </c>
      <c r="ZA51" s="9"/>
    </row>
    <row r="52" spans="2:677" x14ac:dyDescent="0.3">
      <c r="B52" s="18" t="s">
        <v>297</v>
      </c>
      <c r="C52" s="16" t="s">
        <v>288</v>
      </c>
      <c r="D52" s="14">
        <v>13.6075320423514</v>
      </c>
      <c r="E52" s="14">
        <v>0.65892941908275005</v>
      </c>
      <c r="F52" s="14">
        <v>12.3663542971357</v>
      </c>
      <c r="G52" s="14">
        <v>14.9520287357073</v>
      </c>
      <c r="H52" s="14">
        <v>4.8423874147930102</v>
      </c>
      <c r="I52" s="15">
        <v>1297</v>
      </c>
      <c r="J52" s="15">
        <v>9162</v>
      </c>
      <c r="K52" s="14">
        <v>3.3834941762055002</v>
      </c>
      <c r="L52" s="15">
        <v>2707.8515649389801</v>
      </c>
      <c r="M52" s="15">
        <v>2522</v>
      </c>
      <c r="ZA52" s="9"/>
    </row>
    <row r="53" spans="2:677" x14ac:dyDescent="0.3">
      <c r="B53" s="18"/>
      <c r="C53" s="16" t="s">
        <v>289</v>
      </c>
      <c r="D53" s="14">
        <v>20.565038402692</v>
      </c>
      <c r="E53" s="14">
        <v>0.96980995290491501</v>
      </c>
      <c r="F53" s="14">
        <v>18.728170003149</v>
      </c>
      <c r="G53" s="14">
        <v>22.532119251351101</v>
      </c>
      <c r="H53" s="14">
        <v>4.7158188276369399</v>
      </c>
      <c r="I53" s="15">
        <v>989</v>
      </c>
      <c r="J53" s="15">
        <v>4306</v>
      </c>
      <c r="K53" s="14">
        <v>2.4785929766564001</v>
      </c>
      <c r="L53" s="15">
        <v>1737.2759628362901</v>
      </c>
      <c r="M53" s="15">
        <v>1773</v>
      </c>
      <c r="ZA53" s="9"/>
    </row>
    <row r="54" spans="2:677" x14ac:dyDescent="0.3">
      <c r="B54" s="18" t="s">
        <v>291</v>
      </c>
      <c r="C54" s="16" t="s">
        <v>290</v>
      </c>
      <c r="D54" s="14">
        <v>13.653167851190201</v>
      </c>
      <c r="E54" s="14">
        <v>0.72458335298445398</v>
      </c>
      <c r="F54" s="14">
        <v>12.2935187171823</v>
      </c>
      <c r="G54" s="14">
        <v>15.1372393332007</v>
      </c>
      <c r="H54" s="14">
        <v>5.3070713030257597</v>
      </c>
      <c r="I54" s="15">
        <v>1261</v>
      </c>
      <c r="J54" s="15">
        <v>8859</v>
      </c>
      <c r="K54" s="14">
        <v>3.94486860718317</v>
      </c>
      <c r="L54" s="15">
        <v>2245.7021721506098</v>
      </c>
      <c r="M54" s="15">
        <v>2373</v>
      </c>
      <c r="ZA54" s="9"/>
    </row>
    <row r="55" spans="2:677" x14ac:dyDescent="0.3">
      <c r="B55" s="18"/>
      <c r="C55" s="16" t="s">
        <v>291</v>
      </c>
      <c r="D55" s="14">
        <v>19.628710842141601</v>
      </c>
      <c r="E55" s="14">
        <v>0.92836077580564402</v>
      </c>
      <c r="F55" s="14">
        <v>17.871595618226301</v>
      </c>
      <c r="G55" s="14">
        <v>21.513330242199899</v>
      </c>
      <c r="H55" s="14">
        <v>4.7296064589861597</v>
      </c>
      <c r="I55" s="15">
        <v>1042</v>
      </c>
      <c r="J55" s="15">
        <v>4675</v>
      </c>
      <c r="K55" s="14">
        <v>2.5534629563881501</v>
      </c>
      <c r="L55" s="15">
        <v>1830.8470026182599</v>
      </c>
      <c r="M55" s="15">
        <v>1728</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324</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87" priority="1">
      <formula>ZA9 = 3</formula>
    </cfRule>
    <cfRule type="expression" dxfId="386" priority="48">
      <formula>I9 = J9</formula>
    </cfRule>
    <cfRule type="expression" dxfId="385" priority="95">
      <formula>ZA9 = 2</formula>
    </cfRule>
    <cfRule type="expression" dxfId="384" priority="142">
      <formula>ZA9 = 1</formula>
    </cfRule>
  </conditionalFormatting>
  <pageMargins left="0.7" right="0.7" top="0.75" bottom="0.75" header="0.3" footer="0.3"/>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35</v>
      </c>
      <c r="M2" s="12" t="str">
        <f>HYPERLINK("#'INDICE'!A1", "Índice")</f>
        <v>Índice</v>
      </c>
    </row>
    <row r="3" spans="2:677" x14ac:dyDescent="0.3">
      <c r="B3" s="10" t="s">
        <v>7</v>
      </c>
      <c r="C3" s="11" t="s">
        <v>34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3.74617567358038</v>
      </c>
      <c r="E9" s="14">
        <v>0.26853134245027499</v>
      </c>
      <c r="F9" s="14">
        <v>3.2537603860883202</v>
      </c>
      <c r="G9" s="14">
        <v>4.3097920508391203</v>
      </c>
      <c r="H9" s="14">
        <v>7.1681460200618003</v>
      </c>
      <c r="I9" s="15">
        <v>494</v>
      </c>
      <c r="J9" s="15">
        <v>13533</v>
      </c>
      <c r="K9" s="14">
        <v>2.7061123416621</v>
      </c>
      <c r="L9" s="15">
        <v>5000.9010312144001</v>
      </c>
      <c r="M9" s="15">
        <v>2665</v>
      </c>
      <c r="ZA9" s="9"/>
    </row>
    <row r="10" spans="2:677" x14ac:dyDescent="0.3">
      <c r="B10" s="18" t="s">
        <v>293</v>
      </c>
      <c r="C10" s="16" t="s">
        <v>253</v>
      </c>
      <c r="D10" s="14">
        <v>3.4432306087437099</v>
      </c>
      <c r="E10" s="14">
        <v>0.33256168055319602</v>
      </c>
      <c r="F10" s="14">
        <v>2.8472981278752401</v>
      </c>
      <c r="G10" s="14">
        <v>4.1585514312112197</v>
      </c>
      <c r="H10" s="14">
        <v>9.6584201972615897</v>
      </c>
      <c r="I10" s="15">
        <v>268</v>
      </c>
      <c r="J10" s="15">
        <v>8353</v>
      </c>
      <c r="K10" s="14">
        <v>2.7783442825043401</v>
      </c>
      <c r="L10" s="15">
        <v>3006.46685603369</v>
      </c>
      <c r="M10" s="15">
        <v>1675</v>
      </c>
      <c r="ZA10" s="9"/>
    </row>
    <row r="11" spans="2:677" x14ac:dyDescent="0.3">
      <c r="B11" s="18"/>
      <c r="C11" s="16" t="s">
        <v>254</v>
      </c>
      <c r="D11" s="14">
        <v>4.3144833254272603</v>
      </c>
      <c r="E11" s="14">
        <v>0.45082327632282299</v>
      </c>
      <c r="F11" s="14">
        <v>3.5114919330404302</v>
      </c>
      <c r="G11" s="14">
        <v>5.2910298030341698</v>
      </c>
      <c r="H11" s="14">
        <v>10.4490675318157</v>
      </c>
      <c r="I11" s="15">
        <v>226</v>
      </c>
      <c r="J11" s="15">
        <v>5180</v>
      </c>
      <c r="K11" s="14">
        <v>2.5496676546502002</v>
      </c>
      <c r="L11" s="15">
        <v>2031.6373353807401</v>
      </c>
      <c r="M11" s="15">
        <v>990</v>
      </c>
      <c r="ZA11" s="9"/>
    </row>
    <row r="12" spans="2:677" x14ac:dyDescent="0.3">
      <c r="B12" s="18" t="s">
        <v>294</v>
      </c>
      <c r="C12" s="16" t="s">
        <v>255</v>
      </c>
      <c r="D12" s="14">
        <v>3.2367747053040499</v>
      </c>
      <c r="E12" s="14">
        <v>0.27212890979531601</v>
      </c>
      <c r="F12" s="14">
        <v>2.7434557578012102</v>
      </c>
      <c r="G12" s="14">
        <v>3.8153206749351201</v>
      </c>
      <c r="H12" s="14">
        <v>8.4074096769658695</v>
      </c>
      <c r="I12" s="15">
        <v>245</v>
      </c>
      <c r="J12" s="15">
        <v>6857</v>
      </c>
      <c r="K12" s="14">
        <v>1.6210535635141501</v>
      </c>
      <c r="L12" s="15">
        <v>4229.9651006813401</v>
      </c>
      <c r="M12" s="15">
        <v>1364</v>
      </c>
      <c r="ZA12" s="9"/>
    </row>
    <row r="13" spans="2:677" x14ac:dyDescent="0.3">
      <c r="B13" s="18"/>
      <c r="C13" s="16" t="s">
        <v>256</v>
      </c>
      <c r="D13" s="14">
        <v>4.0070886897001303</v>
      </c>
      <c r="E13" s="14">
        <v>0.45374718211784598</v>
      </c>
      <c r="F13" s="14">
        <v>3.2053663988682501</v>
      </c>
      <c r="G13" s="14">
        <v>4.9989805717760802</v>
      </c>
      <c r="H13" s="14">
        <v>11.323612159724901</v>
      </c>
      <c r="I13" s="15">
        <v>160</v>
      </c>
      <c r="J13" s="15">
        <v>4008</v>
      </c>
      <c r="K13" s="14">
        <v>2.1447620430560899</v>
      </c>
      <c r="L13" s="15">
        <v>1868.7387782604401</v>
      </c>
      <c r="M13" s="15">
        <v>787</v>
      </c>
      <c r="ZA13" s="9"/>
    </row>
    <row r="14" spans="2:677" x14ac:dyDescent="0.3">
      <c r="B14" s="18"/>
      <c r="C14" s="16" t="s">
        <v>257</v>
      </c>
      <c r="D14" s="14">
        <v>4.5868028137341099</v>
      </c>
      <c r="E14" s="14">
        <v>0.63043253735272897</v>
      </c>
      <c r="F14" s="14">
        <v>3.49575600855096</v>
      </c>
      <c r="G14" s="14">
        <v>5.9972103907430299</v>
      </c>
      <c r="H14" s="14">
        <v>13.7444874557294</v>
      </c>
      <c r="I14" s="15">
        <v>89</v>
      </c>
      <c r="J14" s="15">
        <v>2668</v>
      </c>
      <c r="K14" s="14">
        <v>2.4220423780132201</v>
      </c>
      <c r="L14" s="15">
        <v>1101.5496773382399</v>
      </c>
      <c r="M14" s="15">
        <v>514</v>
      </c>
      <c r="ZA14" s="9"/>
    </row>
    <row r="15" spans="2:677" x14ac:dyDescent="0.3">
      <c r="B15" s="18" t="s">
        <v>295</v>
      </c>
      <c r="C15" s="16" t="s">
        <v>258</v>
      </c>
      <c r="D15" s="14">
        <v>2.5013378693066701</v>
      </c>
      <c r="E15" s="14">
        <v>0.61040712112367101</v>
      </c>
      <c r="F15" s="14">
        <v>1.5397765908844101</v>
      </c>
      <c r="G15" s="14">
        <v>4.0387449418019497</v>
      </c>
      <c r="H15" s="14">
        <v>24.403225514387099</v>
      </c>
      <c r="I15" s="15">
        <v>19</v>
      </c>
      <c r="J15" s="15">
        <v>661</v>
      </c>
      <c r="K15" s="14">
        <v>1.00835186079103</v>
      </c>
      <c r="L15" s="15">
        <v>655.52514524191804</v>
      </c>
      <c r="M15" s="15">
        <v>135</v>
      </c>
      <c r="ZA15" s="9"/>
    </row>
    <row r="16" spans="2:677" x14ac:dyDescent="0.3">
      <c r="B16" s="18"/>
      <c r="C16" s="16" t="s">
        <v>259</v>
      </c>
      <c r="D16" s="14">
        <v>3.2795068235117801</v>
      </c>
      <c r="E16" s="14">
        <v>0.89311766850054797</v>
      </c>
      <c r="F16" s="14">
        <v>1.9028250538256799</v>
      </c>
      <c r="G16" s="14">
        <v>5.59539672241538</v>
      </c>
      <c r="H16" s="14">
        <v>27.233291972363499</v>
      </c>
      <c r="I16" s="15">
        <v>19</v>
      </c>
      <c r="J16" s="15">
        <v>524</v>
      </c>
      <c r="K16" s="14">
        <v>1.3152006348960701</v>
      </c>
      <c r="L16" s="15">
        <v>398.41829915282</v>
      </c>
      <c r="M16" s="15">
        <v>102</v>
      </c>
      <c r="ZA16" s="9"/>
    </row>
    <row r="17" spans="2:677" x14ac:dyDescent="0.3">
      <c r="B17" s="18"/>
      <c r="C17" s="16" t="s">
        <v>260</v>
      </c>
      <c r="D17" s="14">
        <v>3.90592570970326</v>
      </c>
      <c r="E17" s="14">
        <v>0.94620172356021703</v>
      </c>
      <c r="F17" s="14">
        <v>2.40597550787759</v>
      </c>
      <c r="G17" s="14">
        <v>6.2808051032627397</v>
      </c>
      <c r="H17" s="14">
        <v>24.224775223185301</v>
      </c>
      <c r="I17" s="15">
        <v>23</v>
      </c>
      <c r="J17" s="15">
        <v>529</v>
      </c>
      <c r="K17" s="14">
        <v>1.25944963805887</v>
      </c>
      <c r="L17" s="15">
        <v>420.02473462561198</v>
      </c>
      <c r="M17" s="15">
        <v>101</v>
      </c>
      <c r="ZA17" s="9"/>
    </row>
    <row r="18" spans="2:677" x14ac:dyDescent="0.3">
      <c r="B18" s="18"/>
      <c r="C18" s="16" t="s">
        <v>261</v>
      </c>
      <c r="D18" s="14">
        <v>2.9111709008312601</v>
      </c>
      <c r="E18" s="14">
        <v>0.85922919703547895</v>
      </c>
      <c r="F18" s="14">
        <v>1.61066331686473</v>
      </c>
      <c r="G18" s="14">
        <v>5.2061912095620801</v>
      </c>
      <c r="H18" s="14">
        <v>29.514900577981599</v>
      </c>
      <c r="I18" s="15">
        <v>11</v>
      </c>
      <c r="J18" s="15">
        <v>436</v>
      </c>
      <c r="K18" s="14">
        <v>1.13624070693367</v>
      </c>
      <c r="L18" s="15">
        <v>383.72151018653199</v>
      </c>
      <c r="M18" s="15">
        <v>77</v>
      </c>
      <c r="ZA18" s="9"/>
    </row>
    <row r="19" spans="2:677" x14ac:dyDescent="0.3">
      <c r="B19" s="18"/>
      <c r="C19" s="16" t="s">
        <v>262</v>
      </c>
      <c r="D19" s="14">
        <v>1.8942522601810301</v>
      </c>
      <c r="E19" s="14">
        <v>0.71950284566616096</v>
      </c>
      <c r="F19" s="14">
        <v>0.88343946095983295</v>
      </c>
      <c r="G19" s="14">
        <v>4.0147690447259503</v>
      </c>
      <c r="H19" s="14">
        <v>37.9834756326172</v>
      </c>
      <c r="I19" s="15">
        <v>11</v>
      </c>
      <c r="J19" s="15">
        <v>331</v>
      </c>
      <c r="K19" s="14">
        <v>0.91927766406326294</v>
      </c>
      <c r="L19" s="15">
        <v>331</v>
      </c>
      <c r="M19" s="15">
        <v>66</v>
      </c>
      <c r="ZA19" s="9"/>
    </row>
    <row r="20" spans="2:677" x14ac:dyDescent="0.3">
      <c r="B20" s="18"/>
      <c r="C20" s="16" t="s">
        <v>263</v>
      </c>
      <c r="D20" s="14">
        <v>4.5043493326123398</v>
      </c>
      <c r="E20" s="14">
        <v>0.94342706430533096</v>
      </c>
      <c r="F20" s="14">
        <v>2.9624772844391298</v>
      </c>
      <c r="G20" s="14">
        <v>6.7925412450944203</v>
      </c>
      <c r="H20" s="14">
        <v>20.944802337481701</v>
      </c>
      <c r="I20" s="15">
        <v>28</v>
      </c>
      <c r="J20" s="15">
        <v>492</v>
      </c>
      <c r="K20" s="14">
        <v>1.0159737899699499</v>
      </c>
      <c r="L20" s="15">
        <v>484.26446120677201</v>
      </c>
      <c r="M20" s="15">
        <v>100</v>
      </c>
      <c r="ZA20" s="9"/>
    </row>
    <row r="21" spans="2:677" x14ac:dyDescent="0.3">
      <c r="B21" s="18"/>
      <c r="C21" s="16" t="s">
        <v>264</v>
      </c>
      <c r="D21" s="14">
        <v>2.4384800881622999</v>
      </c>
      <c r="E21" s="14">
        <v>0.57183459110110102</v>
      </c>
      <c r="F21" s="14">
        <v>1.5317055130733099</v>
      </c>
      <c r="G21" s="14">
        <v>3.86101924159221</v>
      </c>
      <c r="H21" s="14">
        <v>23.450451528273501</v>
      </c>
      <c r="I21" s="15">
        <v>26</v>
      </c>
      <c r="J21" s="15">
        <v>914</v>
      </c>
      <c r="K21" s="14">
        <v>1.2549136760122901</v>
      </c>
      <c r="L21" s="15">
        <v>728.33695055774297</v>
      </c>
      <c r="M21" s="15">
        <v>183</v>
      </c>
      <c r="ZA21" s="9"/>
    </row>
    <row r="22" spans="2:677" x14ac:dyDescent="0.3">
      <c r="B22" s="18"/>
      <c r="C22" s="16" t="s">
        <v>265</v>
      </c>
      <c r="D22" s="14">
        <v>2.62505626832036</v>
      </c>
      <c r="E22" s="14">
        <v>0.63779584795366895</v>
      </c>
      <c r="F22" s="14">
        <v>1.61917434941802</v>
      </c>
      <c r="G22" s="14">
        <v>4.2289625040154997</v>
      </c>
      <c r="H22" s="14">
        <v>24.296463875868199</v>
      </c>
      <c r="I22" s="15">
        <v>21</v>
      </c>
      <c r="J22" s="15">
        <v>675</v>
      </c>
      <c r="K22" s="14">
        <v>1.07259911717392</v>
      </c>
      <c r="L22" s="15">
        <v>629.31247023444098</v>
      </c>
      <c r="M22" s="15">
        <v>133</v>
      </c>
      <c r="ZA22" s="9"/>
    </row>
    <row r="23" spans="2:677" x14ac:dyDescent="0.3">
      <c r="B23" s="18"/>
      <c r="C23" s="16" t="s">
        <v>266</v>
      </c>
      <c r="D23" s="14">
        <v>3.2873884961989401</v>
      </c>
      <c r="E23" s="14">
        <v>0.75982025105289397</v>
      </c>
      <c r="F23" s="14">
        <v>2.0754868925358099</v>
      </c>
      <c r="G23" s="14">
        <v>5.1695763921225701</v>
      </c>
      <c r="H23" s="14">
        <v>23.113187015512199</v>
      </c>
      <c r="I23" s="15">
        <v>25</v>
      </c>
      <c r="J23" s="15">
        <v>700</v>
      </c>
      <c r="K23" s="14">
        <v>1.2693014110668901</v>
      </c>
      <c r="L23" s="15">
        <v>551.48445743208197</v>
      </c>
      <c r="M23" s="15">
        <v>142</v>
      </c>
      <c r="ZA23" s="9"/>
    </row>
    <row r="24" spans="2:677" x14ac:dyDescent="0.3">
      <c r="B24" s="18"/>
      <c r="C24" s="16" t="s">
        <v>267</v>
      </c>
      <c r="D24" s="14">
        <v>3.6114960949734001</v>
      </c>
      <c r="E24" s="14">
        <v>1.2037735218046499</v>
      </c>
      <c r="F24" s="14">
        <v>1.84745926217204</v>
      </c>
      <c r="G24" s="14">
        <v>6.9408041666333</v>
      </c>
      <c r="H24" s="14">
        <v>33.3317132331971</v>
      </c>
      <c r="I24" s="15">
        <v>15</v>
      </c>
      <c r="J24" s="15">
        <v>404</v>
      </c>
      <c r="K24" s="14">
        <v>1.67757609849572</v>
      </c>
      <c r="L24" s="15">
        <v>240.823650481351</v>
      </c>
      <c r="M24" s="15">
        <v>78</v>
      </c>
      <c r="ZA24" s="9">
        <v>1</v>
      </c>
    </row>
    <row r="25" spans="2:677" x14ac:dyDescent="0.3">
      <c r="B25" s="18"/>
      <c r="C25" s="16" t="s">
        <v>268</v>
      </c>
      <c r="D25" s="14">
        <v>2.6175117642852701</v>
      </c>
      <c r="E25" s="14">
        <v>0.70749876632398001</v>
      </c>
      <c r="F25" s="14">
        <v>1.5248215092156701</v>
      </c>
      <c r="G25" s="14">
        <v>4.45778014084833</v>
      </c>
      <c r="H25" s="14">
        <v>27.0294397900125</v>
      </c>
      <c r="I25" s="15">
        <v>15</v>
      </c>
      <c r="J25" s="15">
        <v>481</v>
      </c>
      <c r="K25" s="14">
        <v>0.94259059441572202</v>
      </c>
      <c r="L25" s="15">
        <v>481</v>
      </c>
      <c r="M25" s="15">
        <v>89</v>
      </c>
      <c r="ZA25" s="9"/>
    </row>
    <row r="26" spans="2:677" x14ac:dyDescent="0.3">
      <c r="B26" s="18"/>
      <c r="C26" s="16" t="s">
        <v>269</v>
      </c>
      <c r="D26" s="14">
        <v>4.2753772648067301</v>
      </c>
      <c r="E26" s="14">
        <v>1.2702746978430199</v>
      </c>
      <c r="F26" s="14">
        <v>2.3562628241067798</v>
      </c>
      <c r="G26" s="14">
        <v>7.6353347549056503</v>
      </c>
      <c r="H26" s="14">
        <v>29.711406015544799</v>
      </c>
      <c r="I26" s="15">
        <v>16</v>
      </c>
      <c r="J26" s="15">
        <v>506</v>
      </c>
      <c r="K26" s="14">
        <v>1.9910793796778601</v>
      </c>
      <c r="L26" s="15">
        <v>254.13351429608301</v>
      </c>
      <c r="M26" s="15">
        <v>100</v>
      </c>
      <c r="ZA26" s="9"/>
    </row>
    <row r="27" spans="2:677" x14ac:dyDescent="0.3">
      <c r="B27" s="18"/>
      <c r="C27" s="16" t="s">
        <v>270</v>
      </c>
      <c r="D27" s="14">
        <v>5.9340234211777299</v>
      </c>
      <c r="E27" s="14">
        <v>1.06962367654921</v>
      </c>
      <c r="F27" s="14">
        <v>4.14106690612899</v>
      </c>
      <c r="G27" s="14">
        <v>8.4349667694941797</v>
      </c>
      <c r="H27" s="14">
        <v>18.0252688712328</v>
      </c>
      <c r="I27" s="15">
        <v>34</v>
      </c>
      <c r="J27" s="15">
        <v>754</v>
      </c>
      <c r="K27" s="14">
        <v>1.54338816889104</v>
      </c>
      <c r="L27" s="15">
        <v>488.53555780576198</v>
      </c>
      <c r="M27" s="15">
        <v>149</v>
      </c>
      <c r="ZA27" s="9"/>
    </row>
    <row r="28" spans="2:677" x14ac:dyDescent="0.3">
      <c r="B28" s="18"/>
      <c r="C28" s="16" t="s">
        <v>271</v>
      </c>
      <c r="D28" s="14">
        <v>4.1384937800256401</v>
      </c>
      <c r="E28" s="14">
        <v>1.5497864660852501</v>
      </c>
      <c r="F28" s="14">
        <v>1.94069561505562</v>
      </c>
      <c r="G28" s="14">
        <v>8.6067940710223105</v>
      </c>
      <c r="H28" s="14">
        <v>37.4480801098521</v>
      </c>
      <c r="I28" s="15">
        <v>10</v>
      </c>
      <c r="J28" s="15">
        <v>329</v>
      </c>
      <c r="K28" s="14">
        <v>1.98577953660916</v>
      </c>
      <c r="L28" s="15">
        <v>165.678009031046</v>
      </c>
      <c r="M28" s="15">
        <v>66</v>
      </c>
      <c r="ZA28" s="9">
        <v>1</v>
      </c>
    </row>
    <row r="29" spans="2:677" x14ac:dyDescent="0.3">
      <c r="B29" s="18"/>
      <c r="C29" s="16" t="s">
        <v>272</v>
      </c>
      <c r="D29" s="14">
        <v>3.5092486021382601</v>
      </c>
      <c r="E29" s="14">
        <v>1.42698869773107</v>
      </c>
      <c r="F29" s="14">
        <v>1.55039898330704</v>
      </c>
      <c r="G29" s="14">
        <v>7.7482231461931903</v>
      </c>
      <c r="H29" s="14">
        <v>40.663653662541101</v>
      </c>
      <c r="I29" s="15">
        <v>13</v>
      </c>
      <c r="J29" s="15">
        <v>483</v>
      </c>
      <c r="K29" s="14">
        <v>2.8985999540824099</v>
      </c>
      <c r="L29" s="15">
        <v>166.63216989282699</v>
      </c>
      <c r="M29" s="15">
        <v>92</v>
      </c>
      <c r="ZA29" s="9">
        <v>1</v>
      </c>
    </row>
    <row r="30" spans="2:677" x14ac:dyDescent="0.3">
      <c r="B30" s="18"/>
      <c r="C30" s="16" t="s">
        <v>273</v>
      </c>
      <c r="D30" s="14">
        <v>4.4443987737086204</v>
      </c>
      <c r="E30" s="14">
        <v>1.3038430088239299</v>
      </c>
      <c r="F30" s="14">
        <v>2.4616739895298001</v>
      </c>
      <c r="G30" s="14">
        <v>7.8948254141428098</v>
      </c>
      <c r="H30" s="14">
        <v>29.336769160701099</v>
      </c>
      <c r="I30" s="15">
        <v>13</v>
      </c>
      <c r="J30" s="15">
        <v>416</v>
      </c>
      <c r="K30" s="14">
        <v>1.66122912637154</v>
      </c>
      <c r="L30" s="15">
        <v>250.41699148908401</v>
      </c>
      <c r="M30" s="15">
        <v>77</v>
      </c>
      <c r="ZA30" s="9"/>
    </row>
    <row r="31" spans="2:677" x14ac:dyDescent="0.3">
      <c r="B31" s="18"/>
      <c r="C31" s="16" t="s">
        <v>274</v>
      </c>
      <c r="D31" s="14">
        <v>3.3103571594764101</v>
      </c>
      <c r="E31" s="14">
        <v>0.56883736933948503</v>
      </c>
      <c r="F31" s="14">
        <v>2.3564019118648298</v>
      </c>
      <c r="G31" s="14">
        <v>4.6321864098053203</v>
      </c>
      <c r="H31" s="14">
        <v>17.183564852242601</v>
      </c>
      <c r="I31" s="15">
        <v>48</v>
      </c>
      <c r="J31" s="15">
        <v>1374</v>
      </c>
      <c r="K31" s="14">
        <v>1.38800799231607</v>
      </c>
      <c r="L31" s="15">
        <v>989.90784462796898</v>
      </c>
      <c r="M31" s="15">
        <v>292</v>
      </c>
      <c r="ZA31" s="9"/>
    </row>
    <row r="32" spans="2:677" x14ac:dyDescent="0.3">
      <c r="B32" s="18"/>
      <c r="C32" s="16" t="s">
        <v>275</v>
      </c>
      <c r="D32" s="14">
        <v>3.6350093880462002</v>
      </c>
      <c r="E32" s="14">
        <v>0.75859943611617697</v>
      </c>
      <c r="F32" s="14">
        <v>2.40057036234156</v>
      </c>
      <c r="G32" s="14">
        <v>5.4686628287219499</v>
      </c>
      <c r="H32" s="14">
        <v>20.869256585989799</v>
      </c>
      <c r="I32" s="15">
        <v>31</v>
      </c>
      <c r="J32" s="15">
        <v>829</v>
      </c>
      <c r="K32" s="14">
        <v>1.36028699999719</v>
      </c>
      <c r="L32" s="15">
        <v>609.43021583071197</v>
      </c>
      <c r="M32" s="15">
        <v>163</v>
      </c>
      <c r="ZA32" s="9"/>
    </row>
    <row r="33" spans="2:677" x14ac:dyDescent="0.3">
      <c r="B33" s="18"/>
      <c r="C33" s="16" t="s">
        <v>276</v>
      </c>
      <c r="D33" s="14">
        <v>2.6192071638343801</v>
      </c>
      <c r="E33" s="14">
        <v>0.84710537091362303</v>
      </c>
      <c r="F33" s="14">
        <v>1.37277291914778</v>
      </c>
      <c r="G33" s="14">
        <v>4.9406711814178896</v>
      </c>
      <c r="H33" s="14">
        <v>32.342053068971701</v>
      </c>
      <c r="I33" s="15">
        <v>13</v>
      </c>
      <c r="J33" s="15">
        <v>519</v>
      </c>
      <c r="K33" s="14">
        <v>1.4573419769223299</v>
      </c>
      <c r="L33" s="15">
        <v>356.12780542837498</v>
      </c>
      <c r="M33" s="15">
        <v>102</v>
      </c>
      <c r="ZA33" s="9"/>
    </row>
    <row r="34" spans="2:677" x14ac:dyDescent="0.3">
      <c r="B34" s="18"/>
      <c r="C34" s="16" t="s">
        <v>277</v>
      </c>
      <c r="D34" s="14">
        <v>5.4909946772781</v>
      </c>
      <c r="E34" s="14">
        <v>1.50119974536543</v>
      </c>
      <c r="F34" s="14">
        <v>3.17145465070092</v>
      </c>
      <c r="G34" s="14">
        <v>9.3433034147633691</v>
      </c>
      <c r="H34" s="14">
        <v>27.339304326362601</v>
      </c>
      <c r="I34" s="15">
        <v>27</v>
      </c>
      <c r="J34" s="15">
        <v>570</v>
      </c>
      <c r="K34" s="14">
        <v>2.4709560204383298</v>
      </c>
      <c r="L34" s="15">
        <v>230.679945448355</v>
      </c>
      <c r="M34" s="15">
        <v>112</v>
      </c>
      <c r="ZA34" s="9"/>
    </row>
    <row r="35" spans="2:677" x14ac:dyDescent="0.3">
      <c r="B35" s="18"/>
      <c r="C35" s="16" t="s">
        <v>278</v>
      </c>
      <c r="D35" s="14">
        <v>5.9777247643286104</v>
      </c>
      <c r="E35" s="14">
        <v>1.60890414272682</v>
      </c>
      <c r="F35" s="14">
        <v>3.4649895481796902</v>
      </c>
      <c r="G35" s="14">
        <v>10.1215873877363</v>
      </c>
      <c r="H35" s="14">
        <v>26.914992010468001</v>
      </c>
      <c r="I35" s="15">
        <v>13</v>
      </c>
      <c r="J35" s="15">
        <v>351</v>
      </c>
      <c r="K35" s="14">
        <v>1.6119876608011701</v>
      </c>
      <c r="L35" s="15">
        <v>217.74360222183699</v>
      </c>
      <c r="M35" s="15">
        <v>65</v>
      </c>
      <c r="ZA35" s="9"/>
    </row>
    <row r="36" spans="2:677" x14ac:dyDescent="0.3">
      <c r="B36" s="18"/>
      <c r="C36" s="16" t="s">
        <v>279</v>
      </c>
      <c r="D36" s="14">
        <v>3.8294742512814</v>
      </c>
      <c r="E36" s="14">
        <v>0.88912788421983602</v>
      </c>
      <c r="F36" s="14">
        <v>2.4123151508390399</v>
      </c>
      <c r="G36" s="14">
        <v>6.0277459718460698</v>
      </c>
      <c r="H36" s="14">
        <v>23.218014429064802</v>
      </c>
      <c r="I36" s="15">
        <v>25</v>
      </c>
      <c r="J36" s="15">
        <v>796</v>
      </c>
      <c r="K36" s="14">
        <v>1.7065320365136301</v>
      </c>
      <c r="L36" s="15">
        <v>466.44304529213201</v>
      </c>
      <c r="M36" s="15">
        <v>161</v>
      </c>
      <c r="ZA36" s="9"/>
    </row>
    <row r="37" spans="2:677" x14ac:dyDescent="0.3">
      <c r="B37" s="18"/>
      <c r="C37" s="16" t="s">
        <v>280</v>
      </c>
      <c r="D37" s="14">
        <v>7.83821413948895</v>
      </c>
      <c r="E37" s="14">
        <v>1.5421648776893799</v>
      </c>
      <c r="F37" s="14">
        <v>5.2681112331663096</v>
      </c>
      <c r="G37" s="14">
        <v>11.5098268437716</v>
      </c>
      <c r="H37" s="14">
        <v>19.674952103183099</v>
      </c>
      <c r="I37" s="15">
        <v>38</v>
      </c>
      <c r="J37" s="15">
        <v>459</v>
      </c>
      <c r="K37" s="14">
        <v>1.5078532905767099</v>
      </c>
      <c r="L37" s="15">
        <v>304.40627272461398</v>
      </c>
      <c r="M37" s="15">
        <v>80</v>
      </c>
      <c r="ZA37" s="9"/>
    </row>
    <row r="38" spans="2:677" x14ac:dyDescent="0.3">
      <c r="B38" s="18" t="s">
        <v>296</v>
      </c>
      <c r="C38" s="16" t="s">
        <v>281</v>
      </c>
      <c r="D38" s="14">
        <v>4.1650869425326196</v>
      </c>
      <c r="E38" s="14">
        <v>0.40862190853817199</v>
      </c>
      <c r="F38" s="14">
        <v>3.4332763286439998</v>
      </c>
      <c r="G38" s="14">
        <v>5.0447357328133897</v>
      </c>
      <c r="H38" s="14">
        <v>9.81064535209212</v>
      </c>
      <c r="I38" s="15">
        <v>280</v>
      </c>
      <c r="J38" s="15">
        <v>6910</v>
      </c>
      <c r="K38" s="14">
        <v>2.8900853533050901</v>
      </c>
      <c r="L38" s="15">
        <v>2390.9328463596298</v>
      </c>
      <c r="M38" s="15">
        <v>1294</v>
      </c>
      <c r="ZA38" s="9"/>
    </row>
    <row r="39" spans="2:677" x14ac:dyDescent="0.3">
      <c r="B39" s="18"/>
      <c r="C39" s="16" t="s">
        <v>282</v>
      </c>
      <c r="D39" s="14">
        <v>3.40014770228778</v>
      </c>
      <c r="E39" s="14">
        <v>0.353969528053519</v>
      </c>
      <c r="F39" s="14">
        <v>2.7701415058018402</v>
      </c>
      <c r="G39" s="14">
        <v>4.1672935535942699</v>
      </c>
      <c r="H39" s="14">
        <v>10.410416224429101</v>
      </c>
      <c r="I39" s="15">
        <v>214</v>
      </c>
      <c r="J39" s="15">
        <v>6623</v>
      </c>
      <c r="K39" s="14">
        <v>2.52607758083108</v>
      </c>
      <c r="L39" s="15">
        <v>2621.8513834484202</v>
      </c>
      <c r="M39" s="15">
        <v>1272</v>
      </c>
      <c r="ZA39" s="9"/>
    </row>
    <row r="40" spans="2:677" x14ac:dyDescent="0.3">
      <c r="B40" s="18" t="s">
        <v>321</v>
      </c>
      <c r="C40" s="16" t="s">
        <v>314</v>
      </c>
      <c r="D40" s="14">
        <v>3.4783346550663299</v>
      </c>
      <c r="E40" s="14">
        <v>0.33773671036683101</v>
      </c>
      <c r="F40" s="14">
        <v>2.87354308996421</v>
      </c>
      <c r="G40" s="14">
        <v>4.2049052875814601</v>
      </c>
      <c r="H40" s="14">
        <v>9.7097244474422499</v>
      </c>
      <c r="I40" s="15">
        <v>241</v>
      </c>
      <c r="J40" s="15">
        <v>6795</v>
      </c>
      <c r="K40" s="14">
        <v>2.30826629580665</v>
      </c>
      <c r="L40" s="15">
        <v>2943.7678019837899</v>
      </c>
      <c r="M40" s="15">
        <v>2465</v>
      </c>
      <c r="ZA40" s="9"/>
    </row>
    <row r="41" spans="2:677" x14ac:dyDescent="0.3">
      <c r="B41" s="18"/>
      <c r="C41" s="16" t="s">
        <v>315</v>
      </c>
      <c r="D41" s="14">
        <v>4.0082192646174599</v>
      </c>
      <c r="E41" s="14">
        <v>0.408914314879954</v>
      </c>
      <c r="F41" s="14">
        <v>3.2789361762757099</v>
      </c>
      <c r="G41" s="14">
        <v>4.8915023695473101</v>
      </c>
      <c r="H41" s="14">
        <v>10.201894853648399</v>
      </c>
      <c r="I41" s="15">
        <v>253</v>
      </c>
      <c r="J41" s="15">
        <v>6738</v>
      </c>
      <c r="K41" s="14">
        <v>2.9278286965829401</v>
      </c>
      <c r="L41" s="15">
        <v>2301.36415011708</v>
      </c>
      <c r="M41" s="15">
        <v>2470</v>
      </c>
      <c r="ZA41" s="9"/>
    </row>
    <row r="42" spans="2:677" x14ac:dyDescent="0.3">
      <c r="B42" s="18" t="s">
        <v>322</v>
      </c>
      <c r="C42" s="16" t="s">
        <v>316</v>
      </c>
      <c r="D42" s="14">
        <v>5.7751970304179201</v>
      </c>
      <c r="E42" s="14">
        <v>0.76039366062015401</v>
      </c>
      <c r="F42" s="14">
        <v>4.4515807697258198</v>
      </c>
      <c r="G42" s="14">
        <v>7.46163825703543</v>
      </c>
      <c r="H42" s="14">
        <v>13.166540580609899</v>
      </c>
      <c r="I42" s="15">
        <v>92</v>
      </c>
      <c r="J42" s="15">
        <v>1528</v>
      </c>
      <c r="K42" s="14">
        <v>1.6224972471874599</v>
      </c>
      <c r="L42" s="15">
        <v>941.75814636896098</v>
      </c>
      <c r="M42" s="15">
        <v>524</v>
      </c>
      <c r="ZA42" s="9"/>
    </row>
    <row r="43" spans="2:677" x14ac:dyDescent="0.3">
      <c r="B43" s="18"/>
      <c r="C43" s="16" t="s">
        <v>317</v>
      </c>
      <c r="D43" s="14">
        <v>1.9869881114729999</v>
      </c>
      <c r="E43" s="14">
        <v>0.77169166744841</v>
      </c>
      <c r="F43" s="14">
        <v>0.922326081279364</v>
      </c>
      <c r="G43" s="14">
        <v>4.2281674359147603</v>
      </c>
      <c r="H43" s="14">
        <v>38.837256397892403</v>
      </c>
      <c r="I43" s="15">
        <v>12</v>
      </c>
      <c r="J43" s="15">
        <v>543</v>
      </c>
      <c r="K43" s="14">
        <v>1.6573258541976199</v>
      </c>
      <c r="L43" s="15">
        <v>327.63623316724801</v>
      </c>
      <c r="M43" s="15">
        <v>231</v>
      </c>
      <c r="ZA43" s="9"/>
    </row>
    <row r="44" spans="2:677" x14ac:dyDescent="0.3">
      <c r="B44" s="18"/>
      <c r="C44" s="16" t="s">
        <v>318</v>
      </c>
      <c r="D44" s="14">
        <v>3.1615439316845002</v>
      </c>
      <c r="E44" s="14">
        <v>0.93956834611719797</v>
      </c>
      <c r="F44" s="14">
        <v>1.75408397535359</v>
      </c>
      <c r="G44" s="14">
        <v>5.6335783760423404</v>
      </c>
      <c r="H44" s="14">
        <v>29.718655391784701</v>
      </c>
      <c r="I44" s="15">
        <v>17</v>
      </c>
      <c r="J44" s="15">
        <v>400</v>
      </c>
      <c r="K44" s="14">
        <v>1.1504892686809001</v>
      </c>
      <c r="L44" s="15">
        <v>347.67816692338499</v>
      </c>
      <c r="M44" s="15">
        <v>190</v>
      </c>
      <c r="ZA44" s="9"/>
    </row>
    <row r="45" spans="2:677" x14ac:dyDescent="0.3">
      <c r="B45" s="18"/>
      <c r="C45" s="16" t="s">
        <v>319</v>
      </c>
      <c r="D45" s="14">
        <v>3.77853053371352</v>
      </c>
      <c r="E45" s="14">
        <v>0.314448968564498</v>
      </c>
      <c r="F45" s="14">
        <v>3.20802139099803</v>
      </c>
      <c r="G45" s="14">
        <v>4.44583789043475</v>
      </c>
      <c r="H45" s="14">
        <v>8.3219909369227505</v>
      </c>
      <c r="I45" s="15">
        <v>369</v>
      </c>
      <c r="J45" s="15">
        <v>10834</v>
      </c>
      <c r="K45" s="14">
        <v>2.9461453627796801</v>
      </c>
      <c r="L45" s="15">
        <v>3677.3474034485998</v>
      </c>
      <c r="M45" s="15">
        <v>2510</v>
      </c>
      <c r="ZA45" s="9"/>
    </row>
    <row r="46" spans="2:677" x14ac:dyDescent="0.3">
      <c r="B46" s="18"/>
      <c r="C46" s="16" t="s">
        <v>320</v>
      </c>
      <c r="D46" s="14">
        <v>1.1430048042260601</v>
      </c>
      <c r="E46" s="14">
        <v>0.74215329294465604</v>
      </c>
      <c r="F46" s="14">
        <v>0.31696542724186499</v>
      </c>
      <c r="G46" s="14">
        <v>4.0346432365210401</v>
      </c>
      <c r="H46" s="14">
        <v>64.9300239334666</v>
      </c>
      <c r="I46" s="15">
        <v>4</v>
      </c>
      <c r="J46" s="15">
        <v>228</v>
      </c>
      <c r="K46" s="14">
        <v>1.1065158345102399</v>
      </c>
      <c r="L46" s="15">
        <v>206.05218008553601</v>
      </c>
      <c r="M46" s="15">
        <v>125</v>
      </c>
      <c r="ZA46" s="9"/>
    </row>
    <row r="47" spans="2:677" x14ac:dyDescent="0.3">
      <c r="B47" s="18" t="s">
        <v>298</v>
      </c>
      <c r="C47" s="16" t="s">
        <v>283</v>
      </c>
      <c r="D47" s="14">
        <v>5.0105214948467101</v>
      </c>
      <c r="E47" s="14">
        <v>0.66787982189157702</v>
      </c>
      <c r="F47" s="14">
        <v>3.85134889629227</v>
      </c>
      <c r="G47" s="14">
        <v>6.4950120799736704</v>
      </c>
      <c r="H47" s="14">
        <v>13.329547085637399</v>
      </c>
      <c r="I47" s="15">
        <v>135</v>
      </c>
      <c r="J47" s="15">
        <v>2578</v>
      </c>
      <c r="K47" s="14">
        <v>2.4151973926852701</v>
      </c>
      <c r="L47" s="15">
        <v>1067.40757828234</v>
      </c>
      <c r="M47" s="15">
        <v>1230</v>
      </c>
      <c r="ZA47" s="9"/>
    </row>
    <row r="48" spans="2:677" x14ac:dyDescent="0.3">
      <c r="B48" s="18"/>
      <c r="C48" s="16" t="s">
        <v>284</v>
      </c>
      <c r="D48" s="14">
        <v>4.9045697806054402</v>
      </c>
      <c r="E48" s="14">
        <v>0.704620928459051</v>
      </c>
      <c r="F48" s="14">
        <v>3.69326651846472</v>
      </c>
      <c r="G48" s="14">
        <v>6.4863943285702303</v>
      </c>
      <c r="H48" s="14">
        <v>14.3666205187944</v>
      </c>
      <c r="I48" s="15">
        <v>109</v>
      </c>
      <c r="J48" s="15">
        <v>2258</v>
      </c>
      <c r="K48" s="14">
        <v>2.4026033069501</v>
      </c>
      <c r="L48" s="15">
        <v>939.81390663544005</v>
      </c>
      <c r="M48" s="15">
        <v>1296</v>
      </c>
      <c r="ZA48" s="9"/>
    </row>
    <row r="49" spans="2:677" x14ac:dyDescent="0.3">
      <c r="B49" s="18"/>
      <c r="C49" s="16" t="s">
        <v>285</v>
      </c>
      <c r="D49" s="14">
        <v>3.6706418925133399</v>
      </c>
      <c r="E49" s="14">
        <v>0.63185647642031595</v>
      </c>
      <c r="F49" s="14">
        <v>2.6138122460664399</v>
      </c>
      <c r="G49" s="14">
        <v>5.1322553259471198</v>
      </c>
      <c r="H49" s="14">
        <v>17.213786986658999</v>
      </c>
      <c r="I49" s="15">
        <v>93</v>
      </c>
      <c r="J49" s="15">
        <v>2470</v>
      </c>
      <c r="K49" s="14">
        <v>2.78777224089957</v>
      </c>
      <c r="L49" s="15">
        <v>886.012122426102</v>
      </c>
      <c r="M49" s="15">
        <v>1420</v>
      </c>
      <c r="ZA49" s="9"/>
    </row>
    <row r="50" spans="2:677" x14ac:dyDescent="0.3">
      <c r="B50" s="18"/>
      <c r="C50" s="16" t="s">
        <v>286</v>
      </c>
      <c r="D50" s="14">
        <v>2.94325687384916</v>
      </c>
      <c r="E50" s="14">
        <v>0.54928992775974295</v>
      </c>
      <c r="F50" s="14">
        <v>2.0374392950005702</v>
      </c>
      <c r="G50" s="14">
        <v>4.2343814208359696</v>
      </c>
      <c r="H50" s="14">
        <v>18.662656754161901</v>
      </c>
      <c r="I50" s="15">
        <v>75</v>
      </c>
      <c r="J50" s="15">
        <v>2669</v>
      </c>
      <c r="K50" s="14">
        <v>2.8179625387907099</v>
      </c>
      <c r="L50" s="15">
        <v>947.13821183207403</v>
      </c>
      <c r="M50" s="15">
        <v>1527</v>
      </c>
      <c r="ZA50" s="9"/>
    </row>
    <row r="51" spans="2:677" x14ac:dyDescent="0.3">
      <c r="B51" s="18"/>
      <c r="C51" s="16" t="s">
        <v>287</v>
      </c>
      <c r="D51" s="14">
        <v>2.47673732310786</v>
      </c>
      <c r="E51" s="14">
        <v>0.43313510205952999</v>
      </c>
      <c r="F51" s="14">
        <v>1.75527728335653</v>
      </c>
      <c r="G51" s="14">
        <v>3.4842177338871601</v>
      </c>
      <c r="H51" s="14">
        <v>17.488132391691199</v>
      </c>
      <c r="I51" s="15">
        <v>80</v>
      </c>
      <c r="J51" s="15">
        <v>3492</v>
      </c>
      <c r="K51" s="14">
        <v>2.7114927031504101</v>
      </c>
      <c r="L51" s="15">
        <v>1287.85152028724</v>
      </c>
      <c r="M51" s="15">
        <v>1620</v>
      </c>
      <c r="ZA51" s="9"/>
    </row>
    <row r="52" spans="2:677" x14ac:dyDescent="0.3">
      <c r="B52" s="18" t="s">
        <v>297</v>
      </c>
      <c r="C52" s="16" t="s">
        <v>288</v>
      </c>
      <c r="D52" s="14">
        <v>3.2213974065112798</v>
      </c>
      <c r="E52" s="14">
        <v>0.31878668821857897</v>
      </c>
      <c r="F52" s="14">
        <v>2.6516458637558098</v>
      </c>
      <c r="G52" s="14">
        <v>3.9086544826013601</v>
      </c>
      <c r="H52" s="14">
        <v>9.8959131082128895</v>
      </c>
      <c r="I52" s="15">
        <v>267</v>
      </c>
      <c r="J52" s="15">
        <v>9161</v>
      </c>
      <c r="K52" s="14">
        <v>2.9858788186932199</v>
      </c>
      <c r="L52" s="15">
        <v>3068.1084385096801</v>
      </c>
      <c r="M52" s="15">
        <v>2522</v>
      </c>
      <c r="ZA52" s="9"/>
    </row>
    <row r="53" spans="2:677" x14ac:dyDescent="0.3">
      <c r="B53" s="18"/>
      <c r="C53" s="16" t="s">
        <v>289</v>
      </c>
      <c r="D53" s="14">
        <v>4.8113426239038199</v>
      </c>
      <c r="E53" s="14">
        <v>0.49073583732704301</v>
      </c>
      <c r="F53" s="14">
        <v>3.9353629868050501</v>
      </c>
      <c r="G53" s="14">
        <v>5.8703928177862803</v>
      </c>
      <c r="H53" s="14">
        <v>10.1995612386646</v>
      </c>
      <c r="I53" s="15">
        <v>225</v>
      </c>
      <c r="J53" s="15">
        <v>4306</v>
      </c>
      <c r="K53" s="14">
        <v>2.2636913931393901</v>
      </c>
      <c r="L53" s="15">
        <v>1902.2027530123</v>
      </c>
      <c r="M53" s="15">
        <v>1773</v>
      </c>
      <c r="ZA53" s="9"/>
    </row>
    <row r="54" spans="2:677" x14ac:dyDescent="0.3">
      <c r="B54" s="18" t="s">
        <v>291</v>
      </c>
      <c r="C54" s="16" t="s">
        <v>290</v>
      </c>
      <c r="D54" s="14">
        <v>2.7289931394451199</v>
      </c>
      <c r="E54" s="14">
        <v>0.26329249827257001</v>
      </c>
      <c r="F54" s="14">
        <v>2.25752782136151</v>
      </c>
      <c r="G54" s="14">
        <v>3.2956001012444802</v>
      </c>
      <c r="H54" s="14">
        <v>9.6479721574567598</v>
      </c>
      <c r="I54" s="15">
        <v>254</v>
      </c>
      <c r="J54" s="15">
        <v>8857</v>
      </c>
      <c r="K54" s="14">
        <v>2.3127501799180901</v>
      </c>
      <c r="L54" s="15">
        <v>3829.6397409916899</v>
      </c>
      <c r="M54" s="15">
        <v>2373</v>
      </c>
      <c r="ZA54" s="9"/>
    </row>
    <row r="55" spans="2:677" x14ac:dyDescent="0.3">
      <c r="B55" s="18"/>
      <c r="C55" s="16" t="s">
        <v>291</v>
      </c>
      <c r="D55" s="14">
        <v>5.3376726567916304</v>
      </c>
      <c r="E55" s="14">
        <v>0.55511440361314601</v>
      </c>
      <c r="F55" s="14">
        <v>4.3480650547667397</v>
      </c>
      <c r="G55" s="14">
        <v>6.5371192384859196</v>
      </c>
      <c r="H55" s="14">
        <v>10.3999334411566</v>
      </c>
      <c r="I55" s="15">
        <v>240</v>
      </c>
      <c r="J55" s="15">
        <v>4676</v>
      </c>
      <c r="K55" s="14">
        <v>2.8511331099806299</v>
      </c>
      <c r="L55" s="15">
        <v>1640.0496994094301</v>
      </c>
      <c r="M55" s="15">
        <v>1728</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325</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83" priority="1">
      <formula>ZA9 = 3</formula>
    </cfRule>
    <cfRule type="expression" dxfId="382" priority="48">
      <formula>I9 = J9</formula>
    </cfRule>
    <cfRule type="expression" dxfId="381" priority="95">
      <formula>ZA9 = 2</formula>
    </cfRule>
    <cfRule type="expression" dxfId="380" priority="142">
      <formula>ZA9 = 1</formula>
    </cfRule>
  </conditionalFormatting>
  <pageMargins left="0.7" right="0.7" top="0.75" bottom="0.75" header="0.3" footer="0.3"/>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37</v>
      </c>
      <c r="M2" s="12" t="str">
        <f>HYPERLINK("#'INDICE'!A1", "Índice")</f>
        <v>Índice</v>
      </c>
    </row>
    <row r="3" spans="2:677" x14ac:dyDescent="0.3">
      <c r="B3" s="10" t="s">
        <v>7</v>
      </c>
      <c r="C3" s="11" t="s">
        <v>36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0.85659130911963799</v>
      </c>
      <c r="E9" s="14">
        <v>0.12722195996619901</v>
      </c>
      <c r="F9" s="14">
        <v>0.63995630979917895</v>
      </c>
      <c r="G9" s="14">
        <v>1.1457149561025199</v>
      </c>
      <c r="H9" s="14">
        <v>14.8521189290318</v>
      </c>
      <c r="I9" s="15">
        <v>94</v>
      </c>
      <c r="J9" s="15">
        <v>13515</v>
      </c>
      <c r="K9" s="14">
        <v>2.5755534572726102</v>
      </c>
      <c r="L9" s="15">
        <v>5247.4158367156297</v>
      </c>
      <c r="M9" s="15">
        <v>2665</v>
      </c>
      <c r="ZA9" s="9"/>
    </row>
    <row r="10" spans="2:677" x14ac:dyDescent="0.3">
      <c r="B10" s="18" t="s">
        <v>293</v>
      </c>
      <c r="C10" s="16" t="s">
        <v>253</v>
      </c>
      <c r="D10" s="14">
        <v>0.78696185224274695</v>
      </c>
      <c r="E10" s="14">
        <v>0.14572725520233401</v>
      </c>
      <c r="F10" s="14">
        <v>0.547035644490939</v>
      </c>
      <c r="G10" s="14">
        <v>1.1309214893125701</v>
      </c>
      <c r="H10" s="14">
        <v>18.517702578216401</v>
      </c>
      <c r="I10" s="15">
        <v>58</v>
      </c>
      <c r="J10" s="15">
        <v>8342</v>
      </c>
      <c r="K10" s="14">
        <v>2.2687009969164902</v>
      </c>
      <c r="L10" s="15">
        <v>3676.99402051573</v>
      </c>
      <c r="M10" s="15">
        <v>1675</v>
      </c>
      <c r="ZA10" s="9"/>
    </row>
    <row r="11" spans="2:677" x14ac:dyDescent="0.3">
      <c r="B11" s="18"/>
      <c r="C11" s="16" t="s">
        <v>254</v>
      </c>
      <c r="D11" s="14">
        <v>0.98728385640264904</v>
      </c>
      <c r="E11" s="14">
        <v>0.242687395824465</v>
      </c>
      <c r="F11" s="14">
        <v>0.60886066174525899</v>
      </c>
      <c r="G11" s="14">
        <v>1.5971277349733</v>
      </c>
      <c r="H11" s="14">
        <v>24.581319166783601</v>
      </c>
      <c r="I11" s="15">
        <v>36</v>
      </c>
      <c r="J11" s="15">
        <v>5173</v>
      </c>
      <c r="K11" s="14">
        <v>3.1161614390973398</v>
      </c>
      <c r="L11" s="15">
        <v>1660.05519967491</v>
      </c>
      <c r="M11" s="15">
        <v>990</v>
      </c>
      <c r="ZA11" s="9"/>
    </row>
    <row r="12" spans="2:677" x14ac:dyDescent="0.3">
      <c r="B12" s="18" t="s">
        <v>294</v>
      </c>
      <c r="C12" s="16" t="s">
        <v>255</v>
      </c>
      <c r="D12" s="14">
        <v>0.54344910517133604</v>
      </c>
      <c r="E12" s="14">
        <v>0.110105464704567</v>
      </c>
      <c r="F12" s="14">
        <v>0.36507688747106198</v>
      </c>
      <c r="G12" s="14">
        <v>0.80826487505967504</v>
      </c>
      <c r="H12" s="14">
        <v>20.260492409837202</v>
      </c>
      <c r="I12" s="15">
        <v>38</v>
      </c>
      <c r="J12" s="15">
        <v>6852</v>
      </c>
      <c r="K12" s="14">
        <v>1.53666586435353</v>
      </c>
      <c r="L12" s="15">
        <v>4459.0044973001504</v>
      </c>
      <c r="M12" s="15">
        <v>1364</v>
      </c>
      <c r="ZA12" s="9"/>
    </row>
    <row r="13" spans="2:677" x14ac:dyDescent="0.3">
      <c r="B13" s="18"/>
      <c r="C13" s="16" t="s">
        <v>256</v>
      </c>
      <c r="D13" s="14">
        <v>1.12117684032077</v>
      </c>
      <c r="E13" s="14">
        <v>0.222712562246386</v>
      </c>
      <c r="F13" s="14">
        <v>0.75858044841648398</v>
      </c>
      <c r="G13" s="14">
        <v>1.65420293039925</v>
      </c>
      <c r="H13" s="14">
        <v>19.8641779099422</v>
      </c>
      <c r="I13" s="15">
        <v>46</v>
      </c>
      <c r="J13" s="15">
        <v>3998</v>
      </c>
      <c r="K13" s="14">
        <v>1.78832385601515</v>
      </c>
      <c r="L13" s="15">
        <v>2235.61296604776</v>
      </c>
      <c r="M13" s="15">
        <v>787</v>
      </c>
      <c r="ZA13" s="9"/>
    </row>
    <row r="14" spans="2:677" x14ac:dyDescent="0.3">
      <c r="B14" s="18"/>
      <c r="C14" s="16" t="s">
        <v>257</v>
      </c>
      <c r="D14" s="14">
        <v>0.61501755429342397</v>
      </c>
      <c r="E14" s="14">
        <v>0.22987216575418001</v>
      </c>
      <c r="F14" s="14">
        <v>0.29472096540918902</v>
      </c>
      <c r="G14" s="14">
        <v>1.2789407401642401</v>
      </c>
      <c r="H14" s="14">
        <v>37.376521068292803</v>
      </c>
      <c r="I14" s="15">
        <v>10</v>
      </c>
      <c r="J14" s="15">
        <v>2665</v>
      </c>
      <c r="K14" s="14">
        <v>2.3030254681391602</v>
      </c>
      <c r="L14" s="15">
        <v>1157.1734819560199</v>
      </c>
      <c r="M14" s="15">
        <v>514</v>
      </c>
      <c r="ZA14" s="9"/>
    </row>
    <row r="15" spans="2:677" x14ac:dyDescent="0.3">
      <c r="B15" s="18" t="s">
        <v>295</v>
      </c>
      <c r="C15" s="16" t="s">
        <v>258</v>
      </c>
      <c r="D15" s="14">
        <v>0.22468650082504901</v>
      </c>
      <c r="E15" s="14">
        <v>0.172091098592701</v>
      </c>
      <c r="F15" s="14">
        <v>4.9318730543894601E-2</v>
      </c>
      <c r="G15" s="14">
        <v>1.0172811739611201</v>
      </c>
      <c r="H15" s="14">
        <v>76.591650126190501</v>
      </c>
      <c r="I15" s="15">
        <v>2</v>
      </c>
      <c r="J15" s="15">
        <v>660</v>
      </c>
      <c r="K15" s="14">
        <v>0.87056689224029205</v>
      </c>
      <c r="L15" s="15">
        <v>660</v>
      </c>
      <c r="M15" s="15">
        <v>135</v>
      </c>
      <c r="ZA15" s="9"/>
    </row>
    <row r="16" spans="2:677" x14ac:dyDescent="0.3">
      <c r="B16" s="18"/>
      <c r="C16" s="16" t="s">
        <v>259</v>
      </c>
      <c r="D16" s="14">
        <v>0.32842498037280698</v>
      </c>
      <c r="E16" s="14">
        <v>0.24488930571595199</v>
      </c>
      <c r="F16" s="14">
        <v>7.4663345891856803E-2</v>
      </c>
      <c r="G16" s="14">
        <v>1.4322952082157501</v>
      </c>
      <c r="H16" s="14">
        <v>74.564762229100097</v>
      </c>
      <c r="I16" s="15">
        <v>2</v>
      </c>
      <c r="J16" s="15">
        <v>524</v>
      </c>
      <c r="K16" s="14">
        <v>0.95815070910553102</v>
      </c>
      <c r="L16" s="15">
        <v>524</v>
      </c>
      <c r="M16" s="15">
        <v>102</v>
      </c>
      <c r="ZA16" s="9"/>
    </row>
    <row r="17" spans="2:677" x14ac:dyDescent="0.3">
      <c r="B17" s="18"/>
      <c r="C17" s="16" t="s">
        <v>260</v>
      </c>
      <c r="D17" s="14">
        <v>0.75176160675718195</v>
      </c>
      <c r="E17" s="14">
        <v>0.38588354269648401</v>
      </c>
      <c r="F17" s="14">
        <v>0.27080583827107602</v>
      </c>
      <c r="G17" s="14">
        <v>2.0691803544045402</v>
      </c>
      <c r="H17" s="14">
        <v>51.3305733131332</v>
      </c>
      <c r="I17" s="15">
        <v>4</v>
      </c>
      <c r="J17" s="15">
        <v>529</v>
      </c>
      <c r="K17" s="14">
        <v>1.05376432291689</v>
      </c>
      <c r="L17" s="15">
        <v>502.00978387244402</v>
      </c>
      <c r="M17" s="15">
        <v>101</v>
      </c>
      <c r="ZA17" s="9"/>
    </row>
    <row r="18" spans="2:677" x14ac:dyDescent="0.3">
      <c r="B18" s="18"/>
      <c r="C18" s="16" t="s">
        <v>261</v>
      </c>
      <c r="D18" s="14">
        <v>0.87362357818096603</v>
      </c>
      <c r="E18" s="14">
        <v>0.57562824781389499</v>
      </c>
      <c r="F18" s="14">
        <v>0.23410172602939799</v>
      </c>
      <c r="G18" s="14">
        <v>3.2040902414264001</v>
      </c>
      <c r="H18" s="14">
        <v>65.889733540897794</v>
      </c>
      <c r="I18" s="15">
        <v>2</v>
      </c>
      <c r="J18" s="15">
        <v>436</v>
      </c>
      <c r="K18" s="14">
        <v>1.6644083107591601</v>
      </c>
      <c r="L18" s="15">
        <v>261.95495250869902</v>
      </c>
      <c r="M18" s="15">
        <v>77</v>
      </c>
      <c r="ZA18" s="9"/>
    </row>
    <row r="19" spans="2:677" x14ac:dyDescent="0.3">
      <c r="B19" s="18"/>
      <c r="C19" s="16" t="s">
        <v>262</v>
      </c>
      <c r="D19" s="14">
        <v>0.26987452784275001</v>
      </c>
      <c r="E19" s="14">
        <v>0.19218144284372299</v>
      </c>
      <c r="F19" s="14">
        <v>6.4999549754674493E-2</v>
      </c>
      <c r="G19" s="14">
        <v>1.11331015395508</v>
      </c>
      <c r="H19" s="14">
        <v>71.211404936928005</v>
      </c>
      <c r="I19" s="15">
        <v>2</v>
      </c>
      <c r="J19" s="15">
        <v>331</v>
      </c>
      <c r="K19" s="14">
        <v>0.452843961405967</v>
      </c>
      <c r="L19" s="15">
        <v>331</v>
      </c>
      <c r="M19" s="15">
        <v>66</v>
      </c>
      <c r="ZA19" s="9"/>
    </row>
    <row r="20" spans="2:677" x14ac:dyDescent="0.3">
      <c r="B20" s="18"/>
      <c r="C20" s="16" t="s">
        <v>263</v>
      </c>
      <c r="D20" s="14">
        <v>0.65866112470178895</v>
      </c>
      <c r="E20" s="14">
        <v>0.43033287476179</v>
      </c>
      <c r="F20" s="14">
        <v>0.17956219472059101</v>
      </c>
      <c r="G20" s="14">
        <v>2.38551889233654</v>
      </c>
      <c r="H20" s="14">
        <v>65.334488194763907</v>
      </c>
      <c r="I20" s="15">
        <v>3</v>
      </c>
      <c r="J20" s="15">
        <v>490</v>
      </c>
      <c r="K20" s="14">
        <v>1.38396747082722</v>
      </c>
      <c r="L20" s="15">
        <v>354.054564380128</v>
      </c>
      <c r="M20" s="15">
        <v>100</v>
      </c>
      <c r="ZA20" s="9"/>
    </row>
    <row r="21" spans="2:677" x14ac:dyDescent="0.3">
      <c r="B21" s="18"/>
      <c r="C21" s="16" t="s">
        <v>264</v>
      </c>
      <c r="D21" s="14">
        <v>1.51048492927256</v>
      </c>
      <c r="E21" s="14">
        <v>0.460194503946809</v>
      </c>
      <c r="F21" s="14">
        <v>0.82615320450920704</v>
      </c>
      <c r="G21" s="14">
        <v>2.7459772592400902</v>
      </c>
      <c r="H21" s="14">
        <v>30.466672988815301</v>
      </c>
      <c r="I21" s="15">
        <v>14</v>
      </c>
      <c r="J21" s="15">
        <v>911</v>
      </c>
      <c r="K21" s="14">
        <v>1.2954416378399001</v>
      </c>
      <c r="L21" s="15">
        <v>703.235077049908</v>
      </c>
      <c r="M21" s="15">
        <v>183</v>
      </c>
      <c r="ZA21" s="9"/>
    </row>
    <row r="22" spans="2:677" x14ac:dyDescent="0.3">
      <c r="B22" s="18"/>
      <c r="C22" s="16" t="s">
        <v>265</v>
      </c>
      <c r="D22" s="14">
        <v>1.51189921901165</v>
      </c>
      <c r="E22" s="14">
        <v>0.60950193849301404</v>
      </c>
      <c r="F22" s="14">
        <v>0.67859735465672799</v>
      </c>
      <c r="G22" s="14">
        <v>3.33412611524709</v>
      </c>
      <c r="H22" s="14">
        <v>40.313661838614898</v>
      </c>
      <c r="I22" s="15">
        <v>9</v>
      </c>
      <c r="J22" s="15">
        <v>675</v>
      </c>
      <c r="K22" s="14">
        <v>1.6815255614178799</v>
      </c>
      <c r="L22" s="15">
        <v>401.42119482907702</v>
      </c>
      <c r="M22" s="15">
        <v>133</v>
      </c>
      <c r="ZA22" s="9"/>
    </row>
    <row r="23" spans="2:677" x14ac:dyDescent="0.3">
      <c r="B23" s="18"/>
      <c r="C23" s="16" t="s">
        <v>266</v>
      </c>
      <c r="D23" s="14">
        <v>0.93241571589504302</v>
      </c>
      <c r="E23" s="14">
        <v>0.32255279949968202</v>
      </c>
      <c r="F23" s="14">
        <v>0.46978784548659802</v>
      </c>
      <c r="G23" s="14">
        <v>1.84218840539182</v>
      </c>
      <c r="H23" s="14">
        <v>34.593239260243202</v>
      </c>
      <c r="I23" s="15">
        <v>9</v>
      </c>
      <c r="J23" s="15">
        <v>697</v>
      </c>
      <c r="K23" s="14">
        <v>0.78391633244562697</v>
      </c>
      <c r="L23" s="15">
        <v>697</v>
      </c>
      <c r="M23" s="15">
        <v>142</v>
      </c>
      <c r="ZA23" s="9"/>
    </row>
    <row r="24" spans="2:677" x14ac:dyDescent="0.3">
      <c r="B24" s="18"/>
      <c r="C24" s="16" t="s">
        <v>267</v>
      </c>
      <c r="D24" s="14">
        <v>0.175109827156089</v>
      </c>
      <c r="E24" s="14">
        <v>0.176589322531788</v>
      </c>
      <c r="F24" s="14">
        <v>2.3470441523395301E-2</v>
      </c>
      <c r="G24" s="14">
        <v>1.29379247265728</v>
      </c>
      <c r="H24" s="14">
        <v>100.844895686168</v>
      </c>
      <c r="I24" s="15">
        <v>1</v>
      </c>
      <c r="J24" s="15">
        <v>404</v>
      </c>
      <c r="K24" s="14">
        <v>0.71892662311115596</v>
      </c>
      <c r="L24" s="15">
        <v>404</v>
      </c>
      <c r="M24" s="15">
        <v>78</v>
      </c>
      <c r="ZA24" s="9"/>
    </row>
    <row r="25" spans="2:677" x14ac:dyDescent="0.3">
      <c r="B25" s="18"/>
      <c r="C25" s="16" t="s">
        <v>268</v>
      </c>
      <c r="D25" s="14">
        <v>0.52382994470697697</v>
      </c>
      <c r="E25" s="14">
        <v>0.37357877071860002</v>
      </c>
      <c r="F25" s="14">
        <v>0.12655046387989199</v>
      </c>
      <c r="G25" s="14">
        <v>2.14154494819658</v>
      </c>
      <c r="H25" s="14">
        <v>71.316803190312996</v>
      </c>
      <c r="I25" s="15">
        <v>2</v>
      </c>
      <c r="J25" s="15">
        <v>480</v>
      </c>
      <c r="K25" s="14">
        <v>1.28289323056978</v>
      </c>
      <c r="L25" s="15">
        <v>374.154285455864</v>
      </c>
      <c r="M25" s="15">
        <v>89</v>
      </c>
      <c r="ZA25" s="9"/>
    </row>
    <row r="26" spans="2:677" x14ac:dyDescent="0.3">
      <c r="B26" s="18"/>
      <c r="C26" s="16" t="s">
        <v>269</v>
      </c>
      <c r="D26" s="14">
        <v>0.44862368270603298</v>
      </c>
      <c r="E26" s="14">
        <v>0.32917524203597198</v>
      </c>
      <c r="F26" s="14">
        <v>0.10434461772508299</v>
      </c>
      <c r="G26" s="14">
        <v>1.9071452775408499</v>
      </c>
      <c r="H26" s="14">
        <v>73.374468340689106</v>
      </c>
      <c r="I26" s="15">
        <v>2</v>
      </c>
      <c r="J26" s="15">
        <v>503</v>
      </c>
      <c r="K26" s="14">
        <v>1.2179475315122299</v>
      </c>
      <c r="L26" s="15">
        <v>412.98987598871702</v>
      </c>
      <c r="M26" s="15">
        <v>100</v>
      </c>
      <c r="ZA26" s="9"/>
    </row>
    <row r="27" spans="2:677" x14ac:dyDescent="0.3">
      <c r="B27" s="18"/>
      <c r="C27" s="16" t="s">
        <v>270</v>
      </c>
      <c r="D27" s="14">
        <v>1.5985492564697299</v>
      </c>
      <c r="E27" s="14">
        <v>0.72552823622988705</v>
      </c>
      <c r="F27" s="14">
        <v>0.64877844428195697</v>
      </c>
      <c r="G27" s="14">
        <v>3.8843637065779402</v>
      </c>
      <c r="H27" s="14">
        <v>45.386667523286697</v>
      </c>
      <c r="I27" s="15">
        <v>7</v>
      </c>
      <c r="J27" s="15">
        <v>753</v>
      </c>
      <c r="K27" s="14">
        <v>2.5165117036338902</v>
      </c>
      <c r="L27" s="15">
        <v>299.22372262869101</v>
      </c>
      <c r="M27" s="15">
        <v>149</v>
      </c>
      <c r="ZA27" s="9"/>
    </row>
    <row r="28" spans="2:677" x14ac:dyDescent="0.3">
      <c r="B28" s="18"/>
      <c r="C28" s="16" t="s">
        <v>271</v>
      </c>
      <c r="D28" s="14">
        <v>0.60102283464459105</v>
      </c>
      <c r="E28" s="14">
        <v>0.58016159077708196</v>
      </c>
      <c r="F28" s="14">
        <v>8.6910073444902397E-2</v>
      </c>
      <c r="G28" s="14">
        <v>4.0335711426679302</v>
      </c>
      <c r="H28" s="14">
        <v>96.529043047117298</v>
      </c>
      <c r="I28" s="15">
        <v>1</v>
      </c>
      <c r="J28" s="15">
        <v>328</v>
      </c>
      <c r="K28" s="14">
        <v>1.8423528530136</v>
      </c>
      <c r="L28" s="15">
        <v>178.03321413890899</v>
      </c>
      <c r="M28" s="15">
        <v>66</v>
      </c>
      <c r="ZA28" s="9"/>
    </row>
    <row r="29" spans="2:677" x14ac:dyDescent="0.3">
      <c r="B29" s="18"/>
      <c r="C29" s="16" t="s">
        <v>272</v>
      </c>
      <c r="D29" s="14">
        <v>2.76686849464996E-10</v>
      </c>
      <c r="E29" s="14">
        <v>0</v>
      </c>
      <c r="F29" s="14">
        <v>2.4295961769056598E-10</v>
      </c>
      <c r="G29" s="14">
        <v>3.1509603692397598E-10</v>
      </c>
      <c r="H29" s="14">
        <v>0</v>
      </c>
      <c r="I29" s="15">
        <v>0</v>
      </c>
      <c r="J29" s="15">
        <v>483</v>
      </c>
      <c r="K29" s="14"/>
      <c r="L29" s="15"/>
      <c r="M29" s="15"/>
      <c r="ZA29" s="9">
        <v>2</v>
      </c>
    </row>
    <row r="30" spans="2:677" x14ac:dyDescent="0.3">
      <c r="B30" s="18"/>
      <c r="C30" s="16" t="s">
        <v>273</v>
      </c>
      <c r="D30" s="14">
        <v>0.42406846922528302</v>
      </c>
      <c r="E30" s="14">
        <v>0.42574115757750203</v>
      </c>
      <c r="F30" s="14">
        <v>5.7165493248269E-2</v>
      </c>
      <c r="G30" s="14">
        <v>3.07343298242637</v>
      </c>
      <c r="H30" s="14">
        <v>100.394438274384</v>
      </c>
      <c r="I30" s="15">
        <v>1</v>
      </c>
      <c r="J30" s="15">
        <v>416</v>
      </c>
      <c r="K30" s="14">
        <v>1.7813489805202301</v>
      </c>
      <c r="L30" s="15">
        <v>233.530882802375</v>
      </c>
      <c r="M30" s="15">
        <v>77</v>
      </c>
      <c r="ZA30" s="9"/>
    </row>
    <row r="31" spans="2:677" x14ac:dyDescent="0.3">
      <c r="B31" s="18"/>
      <c r="C31" s="16" t="s">
        <v>274</v>
      </c>
      <c r="D31" s="14">
        <v>0.53094170552817699</v>
      </c>
      <c r="E31" s="14">
        <v>0.22235213963377201</v>
      </c>
      <c r="F31" s="14">
        <v>0.23254940800867099</v>
      </c>
      <c r="G31" s="14">
        <v>1.2075772999685399</v>
      </c>
      <c r="H31" s="14">
        <v>41.878823478855999</v>
      </c>
      <c r="I31" s="15">
        <v>7</v>
      </c>
      <c r="J31" s="15">
        <v>1374</v>
      </c>
      <c r="K31" s="14">
        <v>1.2853408673286899</v>
      </c>
      <c r="L31" s="15">
        <v>1068.9771366684799</v>
      </c>
      <c r="M31" s="15">
        <v>292</v>
      </c>
      <c r="ZA31" s="9"/>
    </row>
    <row r="32" spans="2:677" x14ac:dyDescent="0.3">
      <c r="B32" s="18"/>
      <c r="C32" s="16" t="s">
        <v>275</v>
      </c>
      <c r="D32" s="14">
        <v>0.51537610562057201</v>
      </c>
      <c r="E32" s="14">
        <v>0.24986444645368799</v>
      </c>
      <c r="F32" s="14">
        <v>0.19751030679739801</v>
      </c>
      <c r="G32" s="14">
        <v>1.3379454318150299</v>
      </c>
      <c r="H32" s="14">
        <v>48.481961761269901</v>
      </c>
      <c r="I32" s="15">
        <v>4</v>
      </c>
      <c r="J32" s="15">
        <v>829</v>
      </c>
      <c r="K32" s="14">
        <v>1.0082286244055501</v>
      </c>
      <c r="L32" s="15">
        <v>822.23414405515405</v>
      </c>
      <c r="M32" s="15">
        <v>163</v>
      </c>
      <c r="ZA32" s="9"/>
    </row>
    <row r="33" spans="2:677" x14ac:dyDescent="0.3">
      <c r="B33" s="18"/>
      <c r="C33" s="16" t="s">
        <v>276</v>
      </c>
      <c r="D33" s="14">
        <v>0.265603583734141</v>
      </c>
      <c r="E33" s="14">
        <v>0.19096772806326801</v>
      </c>
      <c r="F33" s="14">
        <v>6.3694972675999995E-2</v>
      </c>
      <c r="G33" s="14">
        <v>1.1005002889608599</v>
      </c>
      <c r="H33" s="14">
        <v>71.899529885266702</v>
      </c>
      <c r="I33" s="15">
        <v>2</v>
      </c>
      <c r="J33" s="15">
        <v>518</v>
      </c>
      <c r="K33" s="14">
        <v>0.71175678574680801</v>
      </c>
      <c r="L33" s="15">
        <v>518</v>
      </c>
      <c r="M33" s="15">
        <v>102</v>
      </c>
      <c r="ZA33" s="9"/>
    </row>
    <row r="34" spans="2:677" x14ac:dyDescent="0.3">
      <c r="B34" s="18"/>
      <c r="C34" s="16" t="s">
        <v>277</v>
      </c>
      <c r="D34" s="14">
        <v>1.35900941642802</v>
      </c>
      <c r="E34" s="14">
        <v>0.65676929409788498</v>
      </c>
      <c r="F34" s="14">
        <v>0.51918392024458904</v>
      </c>
      <c r="G34" s="14">
        <v>3.5094025193389902</v>
      </c>
      <c r="H34" s="14">
        <v>48.3270598539427</v>
      </c>
      <c r="I34" s="15">
        <v>5</v>
      </c>
      <c r="J34" s="15">
        <v>569</v>
      </c>
      <c r="K34" s="14">
        <v>1.82765460458693</v>
      </c>
      <c r="L34" s="15">
        <v>311.32797114507298</v>
      </c>
      <c r="M34" s="15">
        <v>112</v>
      </c>
      <c r="ZA34" s="9"/>
    </row>
    <row r="35" spans="2:677" x14ac:dyDescent="0.3">
      <c r="B35" s="18"/>
      <c r="C35" s="16" t="s">
        <v>278</v>
      </c>
      <c r="D35" s="14">
        <v>0.62033873282880203</v>
      </c>
      <c r="E35" s="14">
        <v>0.60780826727550297</v>
      </c>
      <c r="F35" s="14">
        <v>8.7060729657507205E-2</v>
      </c>
      <c r="G35" s="14">
        <v>4.2801992965278197</v>
      </c>
      <c r="H35" s="14">
        <v>97.980060749042906</v>
      </c>
      <c r="I35" s="15">
        <v>1</v>
      </c>
      <c r="J35" s="15">
        <v>351</v>
      </c>
      <c r="K35" s="14">
        <v>2.0973689754247502</v>
      </c>
      <c r="L35" s="15">
        <v>167.35252791126899</v>
      </c>
      <c r="M35" s="15">
        <v>65</v>
      </c>
      <c r="ZA35" s="9"/>
    </row>
    <row r="36" spans="2:677" x14ac:dyDescent="0.3">
      <c r="B36" s="18"/>
      <c r="C36" s="16" t="s">
        <v>279</v>
      </c>
      <c r="D36" s="14">
        <v>1.4942699217014099</v>
      </c>
      <c r="E36" s="14">
        <v>0.66077536737866005</v>
      </c>
      <c r="F36" s="14">
        <v>0.62122760894941098</v>
      </c>
      <c r="G36" s="14">
        <v>3.5504090351670299</v>
      </c>
      <c r="H36" s="14">
        <v>44.2206162208156</v>
      </c>
      <c r="I36" s="15">
        <v>9</v>
      </c>
      <c r="J36" s="15">
        <v>795</v>
      </c>
      <c r="K36" s="14">
        <v>2.35525342142033</v>
      </c>
      <c r="L36" s="15">
        <v>337.54329481902602</v>
      </c>
      <c r="M36" s="15">
        <v>161</v>
      </c>
      <c r="ZA36" s="9"/>
    </row>
    <row r="37" spans="2:677" x14ac:dyDescent="0.3">
      <c r="B37" s="18"/>
      <c r="C37" s="16" t="s">
        <v>280</v>
      </c>
      <c r="D37" s="14">
        <v>1.27613816325659</v>
      </c>
      <c r="E37" s="14">
        <v>0.65915938868421198</v>
      </c>
      <c r="F37" s="14">
        <v>0.45426293896435999</v>
      </c>
      <c r="G37" s="14">
        <v>3.53222801259261</v>
      </c>
      <c r="H37" s="14">
        <v>51.652666432457302</v>
      </c>
      <c r="I37" s="15">
        <v>5</v>
      </c>
      <c r="J37" s="15">
        <v>459</v>
      </c>
      <c r="K37" s="14">
        <v>1.5795250959006</v>
      </c>
      <c r="L37" s="15">
        <v>290.59367349797799</v>
      </c>
      <c r="M37" s="15">
        <v>80</v>
      </c>
      <c r="ZA37" s="9"/>
    </row>
    <row r="38" spans="2:677" x14ac:dyDescent="0.3">
      <c r="B38" s="18" t="s">
        <v>296</v>
      </c>
      <c r="C38" s="16" t="s">
        <v>281</v>
      </c>
      <c r="D38" s="14">
        <v>0.76247394595442797</v>
      </c>
      <c r="E38" s="14">
        <v>0.15698603558063801</v>
      </c>
      <c r="F38" s="14">
        <v>0.50882458315509604</v>
      </c>
      <c r="G38" s="14">
        <v>1.1411174118079199</v>
      </c>
      <c r="H38" s="14">
        <v>20.589036046881699</v>
      </c>
      <c r="I38" s="15">
        <v>45</v>
      </c>
      <c r="J38" s="15">
        <v>6902</v>
      </c>
      <c r="K38" s="14">
        <v>2.2476730339695101</v>
      </c>
      <c r="L38" s="15">
        <v>3070.7313277726698</v>
      </c>
      <c r="M38" s="15">
        <v>1294</v>
      </c>
      <c r="ZA38" s="9"/>
    </row>
    <row r="39" spans="2:677" x14ac:dyDescent="0.3">
      <c r="B39" s="18"/>
      <c r="C39" s="16" t="s">
        <v>282</v>
      </c>
      <c r="D39" s="14">
        <v>0.93432720519390799</v>
      </c>
      <c r="E39" s="14">
        <v>0.19285361756941699</v>
      </c>
      <c r="F39" s="14">
        <v>0.62279177056019497</v>
      </c>
      <c r="G39" s="14">
        <v>1.3995055403885599</v>
      </c>
      <c r="H39" s="14">
        <v>20.640907863684902</v>
      </c>
      <c r="I39" s="15">
        <v>49</v>
      </c>
      <c r="J39" s="15">
        <v>6613</v>
      </c>
      <c r="K39" s="14">
        <v>2.6568451112310099</v>
      </c>
      <c r="L39" s="15">
        <v>2489.0423502843801</v>
      </c>
      <c r="M39" s="15">
        <v>1272</v>
      </c>
      <c r="ZA39" s="9"/>
    </row>
    <row r="40" spans="2:677" x14ac:dyDescent="0.3">
      <c r="B40" s="18" t="s">
        <v>321</v>
      </c>
      <c r="C40" s="16" t="s">
        <v>314</v>
      </c>
      <c r="D40" s="14">
        <v>0.98487490241446196</v>
      </c>
      <c r="E40" s="14">
        <v>0.172223380528855</v>
      </c>
      <c r="F40" s="14">
        <v>0.69861561179301201</v>
      </c>
      <c r="G40" s="14">
        <v>1.38679148367498</v>
      </c>
      <c r="H40" s="14">
        <v>17.486828033351401</v>
      </c>
      <c r="I40" s="15">
        <v>55</v>
      </c>
      <c r="J40" s="15">
        <v>6784</v>
      </c>
      <c r="K40" s="14">
        <v>2.0631149465413401</v>
      </c>
      <c r="L40" s="15">
        <v>3288.2317155294199</v>
      </c>
      <c r="M40" s="15">
        <v>2465</v>
      </c>
      <c r="ZA40" s="9"/>
    </row>
    <row r="41" spans="2:677" x14ac:dyDescent="0.3">
      <c r="B41" s="18"/>
      <c r="C41" s="16" t="s">
        <v>315</v>
      </c>
      <c r="D41" s="14">
        <v>0.73123357529261002</v>
      </c>
      <c r="E41" s="14">
        <v>0.19016622715224901</v>
      </c>
      <c r="F41" s="14">
        <v>0.438770237289967</v>
      </c>
      <c r="G41" s="14">
        <v>1.2162575944854399</v>
      </c>
      <c r="H41" s="14">
        <v>26.006222030512301</v>
      </c>
      <c r="I41" s="15">
        <v>39</v>
      </c>
      <c r="J41" s="15">
        <v>6731</v>
      </c>
      <c r="K41" s="14">
        <v>3.3528420636664298</v>
      </c>
      <c r="L41" s="15">
        <v>2007.5505711830201</v>
      </c>
      <c r="M41" s="15">
        <v>2470</v>
      </c>
      <c r="ZA41" s="9"/>
    </row>
    <row r="42" spans="2:677" x14ac:dyDescent="0.3">
      <c r="B42" s="18" t="s">
        <v>322</v>
      </c>
      <c r="C42" s="16" t="s">
        <v>316</v>
      </c>
      <c r="D42" s="14">
        <v>0.43553834420231302</v>
      </c>
      <c r="E42" s="14">
        <v>0.20503131218888801</v>
      </c>
      <c r="F42" s="14">
        <v>0.17264124936293701</v>
      </c>
      <c r="G42" s="14">
        <v>1.0943847957271999</v>
      </c>
      <c r="H42" s="14">
        <v>47.075375777625801</v>
      </c>
      <c r="I42" s="15">
        <v>5</v>
      </c>
      <c r="J42" s="15">
        <v>1528</v>
      </c>
      <c r="K42" s="14">
        <v>1.48029636879995</v>
      </c>
      <c r="L42" s="15">
        <v>1032.2257300669601</v>
      </c>
      <c r="M42" s="15">
        <v>524</v>
      </c>
      <c r="ZA42" s="9"/>
    </row>
    <row r="43" spans="2:677" x14ac:dyDescent="0.3">
      <c r="B43" s="18"/>
      <c r="C43" s="16" t="s">
        <v>317</v>
      </c>
      <c r="D43" s="14">
        <v>0.43160984240887501</v>
      </c>
      <c r="E43" s="14">
        <v>0.22231336849533501</v>
      </c>
      <c r="F43" s="14">
        <v>0.156680483215975</v>
      </c>
      <c r="G43" s="14">
        <v>1.18324426846774</v>
      </c>
      <c r="H43" s="14">
        <v>51.5079469120938</v>
      </c>
      <c r="I43" s="15">
        <v>4</v>
      </c>
      <c r="J43" s="15">
        <v>543</v>
      </c>
      <c r="K43" s="14">
        <v>0.62332941197480596</v>
      </c>
      <c r="L43" s="15">
        <v>543</v>
      </c>
      <c r="M43" s="15">
        <v>231</v>
      </c>
      <c r="ZA43" s="9"/>
    </row>
    <row r="44" spans="2:677" x14ac:dyDescent="0.3">
      <c r="B44" s="18"/>
      <c r="C44" s="16" t="s">
        <v>318</v>
      </c>
      <c r="D44" s="14">
        <v>1.0581332060634301</v>
      </c>
      <c r="E44" s="14">
        <v>0.51442500087816001</v>
      </c>
      <c r="F44" s="14">
        <v>0.40524883993180899</v>
      </c>
      <c r="G44" s="14">
        <v>2.7339859359504102</v>
      </c>
      <c r="H44" s="14">
        <v>48.616279871980502</v>
      </c>
      <c r="I44" s="15">
        <v>5</v>
      </c>
      <c r="J44" s="15">
        <v>400</v>
      </c>
      <c r="K44" s="14">
        <v>1.0085480312767301</v>
      </c>
      <c r="L44" s="15">
        <v>396.60976730442599</v>
      </c>
      <c r="M44" s="15">
        <v>190</v>
      </c>
      <c r="ZA44" s="9"/>
    </row>
    <row r="45" spans="2:677" x14ac:dyDescent="0.3">
      <c r="B45" s="18"/>
      <c r="C45" s="16" t="s">
        <v>319</v>
      </c>
      <c r="D45" s="14">
        <v>0.92755181863792302</v>
      </c>
      <c r="E45" s="14">
        <v>0.153714886365032</v>
      </c>
      <c r="F45" s="14">
        <v>0.66991049639741695</v>
      </c>
      <c r="G45" s="14">
        <v>1.2829997352020099</v>
      </c>
      <c r="H45" s="14">
        <v>16.572107700759702</v>
      </c>
      <c r="I45" s="15">
        <v>80</v>
      </c>
      <c r="J45" s="15">
        <v>10818</v>
      </c>
      <c r="K45" s="14">
        <v>2.7812985550985401</v>
      </c>
      <c r="L45" s="15">
        <v>3889.5500737124898</v>
      </c>
      <c r="M45" s="15">
        <v>2510</v>
      </c>
      <c r="ZA45" s="9"/>
    </row>
    <row r="46" spans="2:677" x14ac:dyDescent="0.3">
      <c r="B46" s="18"/>
      <c r="C46" s="16" t="s">
        <v>320</v>
      </c>
      <c r="D46" s="14">
        <v>2.4749178380089198E-10</v>
      </c>
      <c r="E46" s="14">
        <v>0</v>
      </c>
      <c r="F46" s="14">
        <v>2.0169951784738301E-10</v>
      </c>
      <c r="G46" s="14">
        <v>3.0368036424999301E-10</v>
      </c>
      <c r="H46" s="14">
        <v>0</v>
      </c>
      <c r="I46" s="15">
        <v>0</v>
      </c>
      <c r="J46" s="15">
        <v>226</v>
      </c>
      <c r="K46" s="14"/>
      <c r="L46" s="15"/>
      <c r="M46" s="15"/>
      <c r="ZA46" s="9">
        <v>2</v>
      </c>
    </row>
    <row r="47" spans="2:677" x14ac:dyDescent="0.3">
      <c r="B47" s="18" t="s">
        <v>298</v>
      </c>
      <c r="C47" s="16" t="s">
        <v>283</v>
      </c>
      <c r="D47" s="14">
        <v>1.0844309948245601</v>
      </c>
      <c r="E47" s="14">
        <v>0.288085842523436</v>
      </c>
      <c r="F47" s="14">
        <v>0.643211050429223</v>
      </c>
      <c r="G47" s="14">
        <v>1.82275965539756</v>
      </c>
      <c r="H47" s="14">
        <v>26.5656223308191</v>
      </c>
      <c r="I47" s="15">
        <v>25</v>
      </c>
      <c r="J47" s="15">
        <v>2576</v>
      </c>
      <c r="K47" s="14">
        <v>1.9922988770569099</v>
      </c>
      <c r="L47" s="15">
        <v>1292.97869394243</v>
      </c>
      <c r="M47" s="15">
        <v>1229</v>
      </c>
      <c r="ZA47" s="9"/>
    </row>
    <row r="48" spans="2:677" x14ac:dyDescent="0.3">
      <c r="B48" s="18"/>
      <c r="C48" s="16" t="s">
        <v>284</v>
      </c>
      <c r="D48" s="14">
        <v>0.81896049088267797</v>
      </c>
      <c r="E48" s="14">
        <v>0.30453538615705</v>
      </c>
      <c r="F48" s="14">
        <v>0.39423408105137803</v>
      </c>
      <c r="G48" s="14">
        <v>1.6934844226697201</v>
      </c>
      <c r="H48" s="14">
        <v>37.185601692313703</v>
      </c>
      <c r="I48" s="15">
        <v>16</v>
      </c>
      <c r="J48" s="15">
        <v>2255</v>
      </c>
      <c r="K48" s="14">
        <v>2.57358094825512</v>
      </c>
      <c r="L48" s="15">
        <v>876.21102477032503</v>
      </c>
      <c r="M48" s="15">
        <v>1295</v>
      </c>
      <c r="ZA48" s="9"/>
    </row>
    <row r="49" spans="2:677" x14ac:dyDescent="0.3">
      <c r="B49" s="18"/>
      <c r="C49" s="16" t="s">
        <v>285</v>
      </c>
      <c r="D49" s="14">
        <v>0.60382668138499596</v>
      </c>
      <c r="E49" s="14">
        <v>0.21459396544489401</v>
      </c>
      <c r="F49" s="14">
        <v>0.30039435328441699</v>
      </c>
      <c r="G49" s="14">
        <v>1.21004007650987</v>
      </c>
      <c r="H49" s="14">
        <v>35.539000190034699</v>
      </c>
      <c r="I49" s="15">
        <v>14</v>
      </c>
      <c r="J49" s="15">
        <v>2467</v>
      </c>
      <c r="K49" s="14">
        <v>1.8921089161718401</v>
      </c>
      <c r="L49" s="15">
        <v>1303.8361475465599</v>
      </c>
      <c r="M49" s="15">
        <v>1418</v>
      </c>
      <c r="ZA49" s="9"/>
    </row>
    <row r="50" spans="2:677" x14ac:dyDescent="0.3">
      <c r="B50" s="18"/>
      <c r="C50" s="16" t="s">
        <v>286</v>
      </c>
      <c r="D50" s="14">
        <v>1.2713103220731401</v>
      </c>
      <c r="E50" s="14">
        <v>0.411060008616284</v>
      </c>
      <c r="F50" s="14">
        <v>0.67287061644506796</v>
      </c>
      <c r="G50" s="14">
        <v>2.3891897268800402</v>
      </c>
      <c r="H50" s="14">
        <v>32.333569662674002</v>
      </c>
      <c r="I50" s="15">
        <v>18</v>
      </c>
      <c r="J50" s="15">
        <v>2662</v>
      </c>
      <c r="K50" s="14">
        <v>3.5822870435127201</v>
      </c>
      <c r="L50" s="15">
        <v>743.10069731031297</v>
      </c>
      <c r="M50" s="15">
        <v>1527</v>
      </c>
      <c r="ZA50" s="9"/>
    </row>
    <row r="51" spans="2:677" x14ac:dyDescent="0.3">
      <c r="B51" s="18"/>
      <c r="C51" s="16" t="s">
        <v>287</v>
      </c>
      <c r="D51" s="14">
        <v>0.54573933021364995</v>
      </c>
      <c r="E51" s="14">
        <v>0.16407573285225399</v>
      </c>
      <c r="F51" s="14">
        <v>0.30239099415887999</v>
      </c>
      <c r="G51" s="14">
        <v>0.98299071465174703</v>
      </c>
      <c r="H51" s="14">
        <v>30.0648540005391</v>
      </c>
      <c r="I51" s="15">
        <v>21</v>
      </c>
      <c r="J51" s="15">
        <v>3489</v>
      </c>
      <c r="K51" s="14">
        <v>1.7300415552844499</v>
      </c>
      <c r="L51" s="15">
        <v>2016.71456349865</v>
      </c>
      <c r="M51" s="15">
        <v>1618</v>
      </c>
      <c r="ZA51" s="9"/>
    </row>
    <row r="52" spans="2:677" x14ac:dyDescent="0.3">
      <c r="B52" s="18" t="s">
        <v>297</v>
      </c>
      <c r="C52" s="16" t="s">
        <v>288</v>
      </c>
      <c r="D52" s="14">
        <v>0.83651893233525598</v>
      </c>
      <c r="E52" s="14">
        <v>0.159216805597656</v>
      </c>
      <c r="F52" s="14">
        <v>0.57565661932110601</v>
      </c>
      <c r="G52" s="14">
        <v>1.2141490237996599</v>
      </c>
      <c r="H52" s="14">
        <v>19.033257878955698</v>
      </c>
      <c r="I52" s="15">
        <v>60</v>
      </c>
      <c r="J52" s="15">
        <v>9148</v>
      </c>
      <c r="K52" s="14">
        <v>2.79530340406727</v>
      </c>
      <c r="L52" s="15">
        <v>3272.63222542831</v>
      </c>
      <c r="M52" s="15">
        <v>2522</v>
      </c>
      <c r="ZA52" s="9"/>
    </row>
    <row r="53" spans="2:677" x14ac:dyDescent="0.3">
      <c r="B53" s="18"/>
      <c r="C53" s="16" t="s">
        <v>289</v>
      </c>
      <c r="D53" s="14">
        <v>0.90880512443602002</v>
      </c>
      <c r="E53" s="14">
        <v>0.21812583508488501</v>
      </c>
      <c r="F53" s="14">
        <v>0.56711698645435604</v>
      </c>
      <c r="G53" s="14">
        <v>1.4533514195414901</v>
      </c>
      <c r="H53" s="14">
        <v>24.0013870102512</v>
      </c>
      <c r="I53" s="15">
        <v>34</v>
      </c>
      <c r="J53" s="15">
        <v>4301</v>
      </c>
      <c r="K53" s="14">
        <v>2.27183526696939</v>
      </c>
      <c r="L53" s="15">
        <v>1893.18304127636</v>
      </c>
      <c r="M53" s="15">
        <v>1772</v>
      </c>
      <c r="ZA53" s="9"/>
    </row>
    <row r="54" spans="2:677" x14ac:dyDescent="0.3">
      <c r="B54" s="18" t="s">
        <v>291</v>
      </c>
      <c r="C54" s="16" t="s">
        <v>290</v>
      </c>
      <c r="D54" s="14">
        <v>0.55442283790931801</v>
      </c>
      <c r="E54" s="14">
        <v>0.11265226831125</v>
      </c>
      <c r="F54" s="14">
        <v>0.37207687741583401</v>
      </c>
      <c r="G54" s="14">
        <v>0.82539183080758305</v>
      </c>
      <c r="H54" s="14">
        <v>20.3188362037993</v>
      </c>
      <c r="I54" s="15">
        <v>49</v>
      </c>
      <c r="J54" s="15">
        <v>8845</v>
      </c>
      <c r="K54" s="14">
        <v>2.0356449468970301</v>
      </c>
      <c r="L54" s="15">
        <v>4345.0602785532901</v>
      </c>
      <c r="M54" s="15">
        <v>2373</v>
      </c>
      <c r="ZA54" s="9"/>
    </row>
    <row r="55" spans="2:677" x14ac:dyDescent="0.3">
      <c r="B55" s="18"/>
      <c r="C55" s="16" t="s">
        <v>291</v>
      </c>
      <c r="D55" s="14">
        <v>1.3300220806191101</v>
      </c>
      <c r="E55" s="14">
        <v>0.272741029936857</v>
      </c>
      <c r="F55" s="14">
        <v>0.88876156767862102</v>
      </c>
      <c r="G55" s="14">
        <v>1.98597376075375</v>
      </c>
      <c r="H55" s="14">
        <v>20.506503907807101</v>
      </c>
      <c r="I55" s="15">
        <v>45</v>
      </c>
      <c r="J55" s="15">
        <v>4670</v>
      </c>
      <c r="K55" s="14">
        <v>2.64655512426335</v>
      </c>
      <c r="L55" s="15">
        <v>1764.5579935917101</v>
      </c>
      <c r="M55" s="15">
        <v>1726</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326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79" priority="1">
      <formula>ZA9 = 3</formula>
    </cfRule>
    <cfRule type="expression" dxfId="378" priority="48">
      <formula>I9 = J9</formula>
    </cfRule>
    <cfRule type="expression" dxfId="377" priority="95">
      <formula>ZA9 = 2</formula>
    </cfRule>
    <cfRule type="expression" dxfId="376" priority="142">
      <formula>ZA9 = 1</formula>
    </cfRule>
  </conditionalFormatting>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39</v>
      </c>
      <c r="M2" s="12" t="str">
        <f>HYPERLINK("#'INDICE'!A1", "Índice")</f>
        <v>Índice</v>
      </c>
    </row>
    <row r="3" spans="2:677" x14ac:dyDescent="0.3">
      <c r="B3" s="10" t="s">
        <v>7</v>
      </c>
      <c r="C3" s="11" t="s">
        <v>38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4.5746710164058104</v>
      </c>
      <c r="E9" s="14">
        <v>0.228564266818994</v>
      </c>
      <c r="F9" s="14">
        <v>4.1468204182305799</v>
      </c>
      <c r="G9" s="14">
        <v>5.0443422522363397</v>
      </c>
      <c r="H9" s="14">
        <v>4.9962995371538401</v>
      </c>
      <c r="I9" s="15">
        <v>991</v>
      </c>
      <c r="J9" s="15">
        <v>21507</v>
      </c>
      <c r="K9" s="14">
        <v>2.5736695159162299</v>
      </c>
      <c r="L9" s="15">
        <v>8356.5507797311202</v>
      </c>
      <c r="M9" s="15">
        <v>2682</v>
      </c>
      <c r="ZA9" s="9"/>
    </row>
    <row r="10" spans="2:677" x14ac:dyDescent="0.3">
      <c r="B10" s="18" t="s">
        <v>293</v>
      </c>
      <c r="C10" s="16" t="s">
        <v>253</v>
      </c>
      <c r="D10" s="14">
        <v>4.4368575094424898</v>
      </c>
      <c r="E10" s="14">
        <v>0.29242319210901302</v>
      </c>
      <c r="F10" s="14">
        <v>3.89738043318799</v>
      </c>
      <c r="G10" s="14">
        <v>5.0470874946827804</v>
      </c>
      <c r="H10" s="14">
        <v>6.5907726693201196</v>
      </c>
      <c r="I10" s="15">
        <v>608</v>
      </c>
      <c r="J10" s="15">
        <v>13040</v>
      </c>
      <c r="K10" s="14">
        <v>2.6296745899137801</v>
      </c>
      <c r="L10" s="15">
        <v>4958.7884561897699</v>
      </c>
      <c r="M10" s="15">
        <v>1689</v>
      </c>
      <c r="ZA10" s="9"/>
    </row>
    <row r="11" spans="2:677" x14ac:dyDescent="0.3">
      <c r="B11" s="18"/>
      <c r="C11" s="16" t="s">
        <v>254</v>
      </c>
      <c r="D11" s="14">
        <v>4.8239473268633004</v>
      </c>
      <c r="E11" s="14">
        <v>0.36360133319649801</v>
      </c>
      <c r="F11" s="14">
        <v>4.1584907114175298</v>
      </c>
      <c r="G11" s="14">
        <v>5.5896820470186102</v>
      </c>
      <c r="H11" s="14">
        <v>7.5374233705185203</v>
      </c>
      <c r="I11" s="15">
        <v>383</v>
      </c>
      <c r="J11" s="15">
        <v>8467</v>
      </c>
      <c r="K11" s="14">
        <v>2.4378049379530302</v>
      </c>
      <c r="L11" s="15">
        <v>3473.2065179544402</v>
      </c>
      <c r="M11" s="15">
        <v>993</v>
      </c>
      <c r="ZA11" s="9"/>
    </row>
    <row r="12" spans="2:677" x14ac:dyDescent="0.3">
      <c r="B12" s="18" t="s">
        <v>294</v>
      </c>
      <c r="C12" s="16" t="s">
        <v>255</v>
      </c>
      <c r="D12" s="14">
        <v>4.5167182505438896</v>
      </c>
      <c r="E12" s="14">
        <v>0.25965259518830203</v>
      </c>
      <c r="F12" s="14">
        <v>4.0338597874411901</v>
      </c>
      <c r="G12" s="14">
        <v>5.0543313839178197</v>
      </c>
      <c r="H12" s="14">
        <v>5.74870029046056</v>
      </c>
      <c r="I12" s="15">
        <v>506</v>
      </c>
      <c r="J12" s="15">
        <v>10736</v>
      </c>
      <c r="K12" s="14">
        <v>1.6781742343002799</v>
      </c>
      <c r="L12" s="15">
        <v>6397.4286939737303</v>
      </c>
      <c r="M12" s="15">
        <v>1374</v>
      </c>
      <c r="ZA12" s="9"/>
    </row>
    <row r="13" spans="2:677" x14ac:dyDescent="0.3">
      <c r="B13" s="18"/>
      <c r="C13" s="16" t="s">
        <v>256</v>
      </c>
      <c r="D13" s="14">
        <v>4.7414551510880898</v>
      </c>
      <c r="E13" s="14">
        <v>0.37918384459448701</v>
      </c>
      <c r="F13" s="14">
        <v>4.0502514710903004</v>
      </c>
      <c r="G13" s="14">
        <v>5.5438021217589704</v>
      </c>
      <c r="H13" s="14">
        <v>7.9972040757882104</v>
      </c>
      <c r="I13" s="15">
        <v>300</v>
      </c>
      <c r="J13" s="15">
        <v>6416</v>
      </c>
      <c r="K13" s="14">
        <v>2.0421174784811198</v>
      </c>
      <c r="L13" s="15">
        <v>3141.8368764817901</v>
      </c>
      <c r="M13" s="15">
        <v>794</v>
      </c>
      <c r="ZA13" s="9"/>
    </row>
    <row r="14" spans="2:677" x14ac:dyDescent="0.3">
      <c r="B14" s="18"/>
      <c r="C14" s="16" t="s">
        <v>257</v>
      </c>
      <c r="D14" s="14">
        <v>3.6873634590149602</v>
      </c>
      <c r="E14" s="14">
        <v>0.33555036040782399</v>
      </c>
      <c r="F14" s="14">
        <v>3.0819291191998301</v>
      </c>
      <c r="G14" s="14">
        <v>4.4063259500883598</v>
      </c>
      <c r="H14" s="14">
        <v>9.1000077463875204</v>
      </c>
      <c r="I14" s="15">
        <v>185</v>
      </c>
      <c r="J14" s="15">
        <v>4355</v>
      </c>
      <c r="K14" s="14">
        <v>1.38039896369891</v>
      </c>
      <c r="L14" s="15">
        <v>3154.8850111639999</v>
      </c>
      <c r="M14" s="15">
        <v>514</v>
      </c>
      <c r="ZA14" s="9"/>
    </row>
    <row r="15" spans="2:677" x14ac:dyDescent="0.3">
      <c r="B15" s="18" t="s">
        <v>295</v>
      </c>
      <c r="C15" s="16" t="s">
        <v>258</v>
      </c>
      <c r="D15" s="14">
        <v>5.2262103861297797</v>
      </c>
      <c r="E15" s="14">
        <v>0.828323868321582</v>
      </c>
      <c r="F15" s="14">
        <v>3.8105571089464401</v>
      </c>
      <c r="G15" s="14">
        <v>7.1288128850776697</v>
      </c>
      <c r="H15" s="14">
        <v>15.8494168263859</v>
      </c>
      <c r="I15" s="15">
        <v>52</v>
      </c>
      <c r="J15" s="15">
        <v>1045</v>
      </c>
      <c r="K15" s="14">
        <v>1.4461912028960999</v>
      </c>
      <c r="L15" s="15">
        <v>722.58771724465896</v>
      </c>
      <c r="M15" s="15">
        <v>135</v>
      </c>
      <c r="ZA15" s="9"/>
    </row>
    <row r="16" spans="2:677" x14ac:dyDescent="0.3">
      <c r="B16" s="18"/>
      <c r="C16" s="16" t="s">
        <v>259</v>
      </c>
      <c r="D16" s="14">
        <v>5.31524728828881</v>
      </c>
      <c r="E16" s="14">
        <v>0.83901540382041995</v>
      </c>
      <c r="F16" s="14">
        <v>3.8767070960785199</v>
      </c>
      <c r="G16" s="14">
        <v>7.2473436939217297</v>
      </c>
      <c r="H16" s="14">
        <v>15.7850680939914</v>
      </c>
      <c r="I16" s="15">
        <v>44</v>
      </c>
      <c r="J16" s="15">
        <v>826</v>
      </c>
      <c r="K16" s="14">
        <v>1.1539587741972599</v>
      </c>
      <c r="L16" s="15">
        <v>715.79680181781202</v>
      </c>
      <c r="M16" s="15">
        <v>102</v>
      </c>
      <c r="ZA16" s="9"/>
    </row>
    <row r="17" spans="2:677" x14ac:dyDescent="0.3">
      <c r="B17" s="18"/>
      <c r="C17" s="16" t="s">
        <v>260</v>
      </c>
      <c r="D17" s="14">
        <v>4.9083023492443703</v>
      </c>
      <c r="E17" s="14">
        <v>0.94878207182047802</v>
      </c>
      <c r="F17" s="14">
        <v>3.33391118533183</v>
      </c>
      <c r="G17" s="14">
        <v>7.1710227350145299</v>
      </c>
      <c r="H17" s="14">
        <v>19.3301472548149</v>
      </c>
      <c r="I17" s="15">
        <v>41</v>
      </c>
      <c r="J17" s="15">
        <v>832</v>
      </c>
      <c r="K17" s="14">
        <v>1.60272885924437</v>
      </c>
      <c r="L17" s="15">
        <v>519.11463077557596</v>
      </c>
      <c r="M17" s="15">
        <v>102</v>
      </c>
      <c r="ZA17" s="9"/>
    </row>
    <row r="18" spans="2:677" x14ac:dyDescent="0.3">
      <c r="B18" s="18"/>
      <c r="C18" s="16" t="s">
        <v>261</v>
      </c>
      <c r="D18" s="14">
        <v>6.8227444569666398</v>
      </c>
      <c r="E18" s="14">
        <v>1.12737509894496</v>
      </c>
      <c r="F18" s="14">
        <v>4.8925542816916696</v>
      </c>
      <c r="G18" s="14">
        <v>9.4388517946371699</v>
      </c>
      <c r="H18" s="14">
        <v>16.523777287214799</v>
      </c>
      <c r="I18" s="15">
        <v>42</v>
      </c>
      <c r="J18" s="15">
        <v>647</v>
      </c>
      <c r="K18" s="14">
        <v>1.2915177351901299</v>
      </c>
      <c r="L18" s="15">
        <v>500.96098750417201</v>
      </c>
      <c r="M18" s="15">
        <v>78</v>
      </c>
      <c r="ZA18" s="9"/>
    </row>
    <row r="19" spans="2:677" x14ac:dyDescent="0.3">
      <c r="B19" s="18"/>
      <c r="C19" s="16" t="s">
        <v>262</v>
      </c>
      <c r="D19" s="14">
        <v>2.7806915061881199</v>
      </c>
      <c r="E19" s="14">
        <v>0.76997077768470401</v>
      </c>
      <c r="F19" s="14">
        <v>1.5938840631928901</v>
      </c>
      <c r="G19" s="14">
        <v>4.8080202357087396</v>
      </c>
      <c r="H19" s="14">
        <v>27.6899028882283</v>
      </c>
      <c r="I19" s="15">
        <v>17</v>
      </c>
      <c r="J19" s="15">
        <v>536</v>
      </c>
      <c r="K19" s="14">
        <v>1.1732672006609799</v>
      </c>
      <c r="L19" s="15">
        <v>456.84393094602598</v>
      </c>
      <c r="M19" s="15">
        <v>66</v>
      </c>
      <c r="ZA19" s="9"/>
    </row>
    <row r="20" spans="2:677" x14ac:dyDescent="0.3">
      <c r="B20" s="18"/>
      <c r="C20" s="16" t="s">
        <v>263</v>
      </c>
      <c r="D20" s="14">
        <v>4.3545691091185699</v>
      </c>
      <c r="E20" s="14">
        <v>0.84140907206057602</v>
      </c>
      <c r="F20" s="14">
        <v>2.9594338425174498</v>
      </c>
      <c r="G20" s="14">
        <v>6.3642646371419502</v>
      </c>
      <c r="H20" s="14">
        <v>19.322441577483399</v>
      </c>
      <c r="I20" s="15">
        <v>36</v>
      </c>
      <c r="J20" s="15">
        <v>799</v>
      </c>
      <c r="K20" s="14">
        <v>1.3564627261720801</v>
      </c>
      <c r="L20" s="15">
        <v>589.03203500089296</v>
      </c>
      <c r="M20" s="15">
        <v>102</v>
      </c>
      <c r="ZA20" s="9"/>
    </row>
    <row r="21" spans="2:677" x14ac:dyDescent="0.3">
      <c r="B21" s="18"/>
      <c r="C21" s="16" t="s">
        <v>264</v>
      </c>
      <c r="D21" s="14">
        <v>6.7365469573164098</v>
      </c>
      <c r="E21" s="14">
        <v>0.82133022949731704</v>
      </c>
      <c r="F21" s="14">
        <v>5.2859551916789602</v>
      </c>
      <c r="G21" s="14">
        <v>8.5492835147557393</v>
      </c>
      <c r="H21" s="14">
        <v>12.192154744877</v>
      </c>
      <c r="I21" s="15">
        <v>84</v>
      </c>
      <c r="J21" s="15">
        <v>1440</v>
      </c>
      <c r="K21" s="14">
        <v>1.5450679244027901</v>
      </c>
      <c r="L21" s="15">
        <v>931.99786058376401</v>
      </c>
      <c r="M21" s="15">
        <v>183</v>
      </c>
      <c r="ZA21" s="9"/>
    </row>
    <row r="22" spans="2:677" x14ac:dyDescent="0.3">
      <c r="B22" s="18"/>
      <c r="C22" s="16" t="s">
        <v>265</v>
      </c>
      <c r="D22" s="14">
        <v>3.8189833725283799</v>
      </c>
      <c r="E22" s="14">
        <v>0.624857980250631</v>
      </c>
      <c r="F22" s="14">
        <v>2.7580344361159299</v>
      </c>
      <c r="G22" s="14">
        <v>5.2659525966097203</v>
      </c>
      <c r="H22" s="14">
        <v>16.361893187216001</v>
      </c>
      <c r="I22" s="15">
        <v>43</v>
      </c>
      <c r="J22" s="15">
        <v>1125</v>
      </c>
      <c r="K22" s="14">
        <v>1.1947906681289</v>
      </c>
      <c r="L22" s="15">
        <v>941.58753496275597</v>
      </c>
      <c r="M22" s="15">
        <v>135</v>
      </c>
      <c r="ZA22" s="9"/>
    </row>
    <row r="23" spans="2:677" x14ac:dyDescent="0.3">
      <c r="B23" s="18"/>
      <c r="C23" s="16" t="s">
        <v>266</v>
      </c>
      <c r="D23" s="14">
        <v>4.9872080967674703</v>
      </c>
      <c r="E23" s="14">
        <v>0.70989712164117602</v>
      </c>
      <c r="F23" s="14">
        <v>3.7570597844598899</v>
      </c>
      <c r="G23" s="14">
        <v>6.5925454707178703</v>
      </c>
      <c r="H23" s="14">
        <v>14.2343593422802</v>
      </c>
      <c r="I23" s="15">
        <v>60</v>
      </c>
      <c r="J23" s="15">
        <v>1128</v>
      </c>
      <c r="K23" s="14">
        <v>1.1986024957880099</v>
      </c>
      <c r="L23" s="15">
        <v>941.09598800593994</v>
      </c>
      <c r="M23" s="15">
        <v>144</v>
      </c>
      <c r="ZA23" s="9"/>
    </row>
    <row r="24" spans="2:677" x14ac:dyDescent="0.3">
      <c r="B24" s="18"/>
      <c r="C24" s="16" t="s">
        <v>267</v>
      </c>
      <c r="D24" s="14">
        <v>9.1630855773465303</v>
      </c>
      <c r="E24" s="14">
        <v>1.3491096850165201</v>
      </c>
      <c r="F24" s="14">
        <v>6.8079621360419296</v>
      </c>
      <c r="G24" s="14">
        <v>12.2260472951418</v>
      </c>
      <c r="H24" s="14">
        <v>14.7233120724296</v>
      </c>
      <c r="I24" s="15">
        <v>54</v>
      </c>
      <c r="J24" s="15">
        <v>629</v>
      </c>
      <c r="K24" s="14">
        <v>1.37325141350008</v>
      </c>
      <c r="L24" s="15">
        <v>458.037030813488</v>
      </c>
      <c r="M24" s="15">
        <v>78</v>
      </c>
      <c r="ZA24" s="9"/>
    </row>
    <row r="25" spans="2:677" x14ac:dyDescent="0.3">
      <c r="B25" s="18"/>
      <c r="C25" s="16" t="s">
        <v>268</v>
      </c>
      <c r="D25" s="14">
        <v>5.3566272744575203</v>
      </c>
      <c r="E25" s="14">
        <v>0.92095950031089302</v>
      </c>
      <c r="F25" s="14">
        <v>3.7952241584352899</v>
      </c>
      <c r="G25" s="14">
        <v>7.5102636169394099</v>
      </c>
      <c r="H25" s="14">
        <v>17.192898686499699</v>
      </c>
      <c r="I25" s="15">
        <v>41</v>
      </c>
      <c r="J25" s="15">
        <v>724</v>
      </c>
      <c r="K25" s="14">
        <v>1.20958871222688</v>
      </c>
      <c r="L25" s="15">
        <v>598.55055911285797</v>
      </c>
      <c r="M25" s="15">
        <v>89</v>
      </c>
      <c r="ZA25" s="9"/>
    </row>
    <row r="26" spans="2:677" x14ac:dyDescent="0.3">
      <c r="B26" s="18"/>
      <c r="C26" s="16" t="s">
        <v>269</v>
      </c>
      <c r="D26" s="14">
        <v>4.31577145333274</v>
      </c>
      <c r="E26" s="14">
        <v>0.81086414962946096</v>
      </c>
      <c r="F26" s="14">
        <v>2.9648317616093101</v>
      </c>
      <c r="G26" s="14">
        <v>6.24267159797476</v>
      </c>
      <c r="H26" s="14">
        <v>18.7883941120954</v>
      </c>
      <c r="I26" s="15">
        <v>36</v>
      </c>
      <c r="J26" s="15">
        <v>817</v>
      </c>
      <c r="K26" s="14">
        <v>1.29923457650936</v>
      </c>
      <c r="L26" s="15">
        <v>628.83178663165404</v>
      </c>
      <c r="M26" s="15">
        <v>102</v>
      </c>
      <c r="ZA26" s="9"/>
    </row>
    <row r="27" spans="2:677" x14ac:dyDescent="0.3">
      <c r="B27" s="18"/>
      <c r="C27" s="16" t="s">
        <v>270</v>
      </c>
      <c r="D27" s="14">
        <v>4.0128403697854997</v>
      </c>
      <c r="E27" s="14">
        <v>0.66103291518417595</v>
      </c>
      <c r="F27" s="14">
        <v>2.8921773489503102</v>
      </c>
      <c r="G27" s="14">
        <v>5.54295240531708</v>
      </c>
      <c r="H27" s="14">
        <v>16.472943209039499</v>
      </c>
      <c r="I27" s="15">
        <v>41</v>
      </c>
      <c r="J27" s="15">
        <v>1182</v>
      </c>
      <c r="K27" s="14">
        <v>1.3397724507270401</v>
      </c>
      <c r="L27" s="15">
        <v>882.23936785576905</v>
      </c>
      <c r="M27" s="15">
        <v>150</v>
      </c>
      <c r="ZA27" s="9"/>
    </row>
    <row r="28" spans="2:677" x14ac:dyDescent="0.3">
      <c r="B28" s="18"/>
      <c r="C28" s="16" t="s">
        <v>271</v>
      </c>
      <c r="D28" s="14">
        <v>5.2185371922805199</v>
      </c>
      <c r="E28" s="14">
        <v>1.12826390238373</v>
      </c>
      <c r="F28" s="14">
        <v>3.37387594616599</v>
      </c>
      <c r="G28" s="14">
        <v>7.9883827491293804</v>
      </c>
      <c r="H28" s="14">
        <v>21.6203096923924</v>
      </c>
      <c r="I28" s="15">
        <v>30</v>
      </c>
      <c r="J28" s="15">
        <v>527</v>
      </c>
      <c r="K28" s="14">
        <v>1.35373900257782</v>
      </c>
      <c r="L28" s="15">
        <v>389.29217448597899</v>
      </c>
      <c r="M28" s="15">
        <v>66</v>
      </c>
      <c r="ZA28" s="9"/>
    </row>
    <row r="29" spans="2:677" x14ac:dyDescent="0.3">
      <c r="B29" s="18"/>
      <c r="C29" s="16" t="s">
        <v>272</v>
      </c>
      <c r="D29" s="14">
        <v>2.12539881517902</v>
      </c>
      <c r="E29" s="14">
        <v>0.59363799167944598</v>
      </c>
      <c r="F29" s="14">
        <v>1.21704305711273</v>
      </c>
      <c r="G29" s="14">
        <v>3.6864171282545</v>
      </c>
      <c r="H29" s="14">
        <v>27.930663527232799</v>
      </c>
      <c r="I29" s="15">
        <v>22</v>
      </c>
      <c r="J29" s="15">
        <v>789</v>
      </c>
      <c r="K29" s="14">
        <v>1.3349320282479</v>
      </c>
      <c r="L29" s="15">
        <v>591.041328924862</v>
      </c>
      <c r="M29" s="15">
        <v>92</v>
      </c>
      <c r="ZA29" s="9"/>
    </row>
    <row r="30" spans="2:677" x14ac:dyDescent="0.3">
      <c r="B30" s="18"/>
      <c r="C30" s="16" t="s">
        <v>273</v>
      </c>
      <c r="D30" s="14">
        <v>2.9205857263287198</v>
      </c>
      <c r="E30" s="14">
        <v>0.64448181765384605</v>
      </c>
      <c r="F30" s="14">
        <v>1.8773223881709</v>
      </c>
      <c r="G30" s="14">
        <v>4.5169217315435199</v>
      </c>
      <c r="H30" s="14">
        <v>22.066868705270998</v>
      </c>
      <c r="I30" s="15">
        <v>25</v>
      </c>
      <c r="J30" s="15">
        <v>687</v>
      </c>
      <c r="K30" s="14">
        <v>1.0049590112439</v>
      </c>
      <c r="L30" s="15">
        <v>683.60997047000001</v>
      </c>
      <c r="M30" s="15">
        <v>77</v>
      </c>
      <c r="ZA30" s="9"/>
    </row>
    <row r="31" spans="2:677" x14ac:dyDescent="0.3">
      <c r="B31" s="18"/>
      <c r="C31" s="16" t="s">
        <v>274</v>
      </c>
      <c r="D31" s="14">
        <v>3.9758292006437599</v>
      </c>
      <c r="E31" s="14">
        <v>0.48884574390825702</v>
      </c>
      <c r="F31" s="14">
        <v>3.11785280130584</v>
      </c>
      <c r="G31" s="14">
        <v>5.0575799018139298</v>
      </c>
      <c r="H31" s="14">
        <v>12.2954412586211</v>
      </c>
      <c r="I31" s="15">
        <v>95</v>
      </c>
      <c r="J31" s="15">
        <v>2137</v>
      </c>
      <c r="K31" s="14">
        <v>1.3370161108538701</v>
      </c>
      <c r="L31" s="15">
        <v>1598.3352651115199</v>
      </c>
      <c r="M31" s="15">
        <v>298</v>
      </c>
      <c r="ZA31" s="9"/>
    </row>
    <row r="32" spans="2:677" x14ac:dyDescent="0.3">
      <c r="B32" s="18"/>
      <c r="C32" s="16" t="s">
        <v>275</v>
      </c>
      <c r="D32" s="14">
        <v>3.5264813632871301</v>
      </c>
      <c r="E32" s="14">
        <v>0.66920241875393405</v>
      </c>
      <c r="F32" s="14">
        <v>2.4188793356118898</v>
      </c>
      <c r="G32" s="14">
        <v>5.1146700004546704</v>
      </c>
      <c r="H32" s="14">
        <v>18.976491006609301</v>
      </c>
      <c r="I32" s="15">
        <v>44</v>
      </c>
      <c r="J32" s="15">
        <v>1305</v>
      </c>
      <c r="K32" s="14">
        <v>1.71649634782104</v>
      </c>
      <c r="L32" s="15">
        <v>760.26960480084597</v>
      </c>
      <c r="M32" s="15">
        <v>163</v>
      </c>
      <c r="ZA32" s="9"/>
    </row>
    <row r="33" spans="2:677" x14ac:dyDescent="0.3">
      <c r="B33" s="18"/>
      <c r="C33" s="16" t="s">
        <v>276</v>
      </c>
      <c r="D33" s="14">
        <v>6.1087412552980496</v>
      </c>
      <c r="E33" s="14">
        <v>0.89305325531470903</v>
      </c>
      <c r="F33" s="14">
        <v>4.5596516759366903</v>
      </c>
      <c r="G33" s="14">
        <v>8.1392342511887694</v>
      </c>
      <c r="H33" s="14">
        <v>14.6192679963351</v>
      </c>
      <c r="I33" s="15">
        <v>56</v>
      </c>
      <c r="J33" s="15">
        <v>853</v>
      </c>
      <c r="K33" s="14">
        <v>1.1847246338356801</v>
      </c>
      <c r="L33" s="15">
        <v>719.99853437529498</v>
      </c>
      <c r="M33" s="15">
        <v>102</v>
      </c>
      <c r="ZA33" s="9"/>
    </row>
    <row r="34" spans="2:677" x14ac:dyDescent="0.3">
      <c r="B34" s="18"/>
      <c r="C34" s="16" t="s">
        <v>277</v>
      </c>
      <c r="D34" s="14">
        <v>3.1200664707458698</v>
      </c>
      <c r="E34" s="14">
        <v>0.60651032722095899</v>
      </c>
      <c r="F34" s="14">
        <v>2.1182256114920901</v>
      </c>
      <c r="G34" s="14">
        <v>4.5736000839917903</v>
      </c>
      <c r="H34" s="14">
        <v>19.439019421787201</v>
      </c>
      <c r="I34" s="15">
        <v>32</v>
      </c>
      <c r="J34" s="15">
        <v>912</v>
      </c>
      <c r="K34" s="14">
        <v>1.1086567323494301</v>
      </c>
      <c r="L34" s="15">
        <v>822.61711257308605</v>
      </c>
      <c r="M34" s="15">
        <v>112</v>
      </c>
      <c r="ZA34" s="9"/>
    </row>
    <row r="35" spans="2:677" x14ac:dyDescent="0.3">
      <c r="B35" s="18"/>
      <c r="C35" s="16" t="s">
        <v>278</v>
      </c>
      <c r="D35" s="14">
        <v>2.8959200347878</v>
      </c>
      <c r="E35" s="14">
        <v>0.638359654391495</v>
      </c>
      <c r="F35" s="14">
        <v>1.8599479672016701</v>
      </c>
      <c r="G35" s="14">
        <v>4.4825622412723902</v>
      </c>
      <c r="H35" s="14">
        <v>22.043414414869101</v>
      </c>
      <c r="I35" s="15">
        <v>20</v>
      </c>
      <c r="J35" s="15">
        <v>587</v>
      </c>
      <c r="K35" s="14">
        <v>0.84918914609830998</v>
      </c>
      <c r="L35" s="15">
        <v>587</v>
      </c>
      <c r="M35" s="15">
        <v>65</v>
      </c>
      <c r="ZA35" s="9"/>
    </row>
    <row r="36" spans="2:677" x14ac:dyDescent="0.3">
      <c r="B36" s="18"/>
      <c r="C36" s="16" t="s">
        <v>279</v>
      </c>
      <c r="D36" s="14">
        <v>3.13828525549593</v>
      </c>
      <c r="E36" s="14">
        <v>0.67980598331338804</v>
      </c>
      <c r="F36" s="14">
        <v>2.0407290981260702</v>
      </c>
      <c r="G36" s="14">
        <v>4.79722744912634</v>
      </c>
      <c r="H36" s="14">
        <v>21.6617014697079</v>
      </c>
      <c r="I36" s="15">
        <v>40</v>
      </c>
      <c r="J36" s="15">
        <v>1256</v>
      </c>
      <c r="K36" s="14">
        <v>1.9079593681492899</v>
      </c>
      <c r="L36" s="15">
        <v>658.29494116445198</v>
      </c>
      <c r="M36" s="15">
        <v>161</v>
      </c>
      <c r="ZA36" s="9"/>
    </row>
    <row r="37" spans="2:677" x14ac:dyDescent="0.3">
      <c r="B37" s="18"/>
      <c r="C37" s="16" t="s">
        <v>280</v>
      </c>
      <c r="D37" s="14">
        <v>4.7785842579626401</v>
      </c>
      <c r="E37" s="14">
        <v>0.90209400630411396</v>
      </c>
      <c r="F37" s="14">
        <v>3.27170436825112</v>
      </c>
      <c r="G37" s="14">
        <v>6.9297800381076797</v>
      </c>
      <c r="H37" s="14">
        <v>18.8778507944259</v>
      </c>
      <c r="I37" s="15">
        <v>36</v>
      </c>
      <c r="J37" s="15">
        <v>724</v>
      </c>
      <c r="K37" s="14">
        <v>1.2930282455006701</v>
      </c>
      <c r="L37" s="15">
        <v>559.92589683890503</v>
      </c>
      <c r="M37" s="15">
        <v>80</v>
      </c>
      <c r="ZA37" s="9"/>
    </row>
    <row r="38" spans="2:677" x14ac:dyDescent="0.3">
      <c r="B38" s="18" t="s">
        <v>296</v>
      </c>
      <c r="C38" s="16" t="s">
        <v>281</v>
      </c>
      <c r="D38" s="14">
        <v>4.5809569513655797</v>
      </c>
      <c r="E38" s="14">
        <v>0.317337441248767</v>
      </c>
      <c r="F38" s="14">
        <v>3.9971575974919502</v>
      </c>
      <c r="G38" s="14">
        <v>5.2453635876549596</v>
      </c>
      <c r="H38" s="14">
        <v>6.9273176896842301</v>
      </c>
      <c r="I38" s="15">
        <v>488</v>
      </c>
      <c r="J38" s="15">
        <v>11148</v>
      </c>
      <c r="K38" s="14">
        <v>2.56808483362544</v>
      </c>
      <c r="L38" s="15">
        <v>4340.9780915461697</v>
      </c>
      <c r="M38" s="15">
        <v>1298</v>
      </c>
      <c r="ZA38" s="9"/>
    </row>
    <row r="39" spans="2:677" x14ac:dyDescent="0.3">
      <c r="B39" s="18"/>
      <c r="C39" s="16" t="s">
        <v>282</v>
      </c>
      <c r="D39" s="14">
        <v>4.5693744588153704</v>
      </c>
      <c r="E39" s="14">
        <v>0.32441140711010302</v>
      </c>
      <c r="F39" s="14">
        <v>3.9735085045404599</v>
      </c>
      <c r="G39" s="14">
        <v>5.2497112331865097</v>
      </c>
      <c r="H39" s="14">
        <v>7.09968968474971</v>
      </c>
      <c r="I39" s="15">
        <v>503</v>
      </c>
      <c r="J39" s="15">
        <v>10359</v>
      </c>
      <c r="K39" s="14">
        <v>2.49990566373847</v>
      </c>
      <c r="L39" s="15">
        <v>4143.75636259357</v>
      </c>
      <c r="M39" s="15">
        <v>1285</v>
      </c>
      <c r="ZA39" s="9"/>
    </row>
    <row r="40" spans="2:677" x14ac:dyDescent="0.3">
      <c r="B40" s="18" t="s">
        <v>321</v>
      </c>
      <c r="C40" s="16" t="s">
        <v>314</v>
      </c>
      <c r="D40" s="14">
        <v>4.95875276707749</v>
      </c>
      <c r="E40" s="14">
        <v>0.331178546964917</v>
      </c>
      <c r="F40" s="14">
        <v>4.3482189707443002</v>
      </c>
      <c r="G40" s="14">
        <v>5.6499480656089602</v>
      </c>
      <c r="H40" s="14">
        <v>6.67866623969846</v>
      </c>
      <c r="I40" s="15">
        <v>545</v>
      </c>
      <c r="J40" s="15">
        <v>10866</v>
      </c>
      <c r="K40" s="14">
        <v>2.5285383262486798</v>
      </c>
      <c r="L40" s="15">
        <v>4297.3443934784</v>
      </c>
      <c r="M40" s="15">
        <v>2646</v>
      </c>
      <c r="ZA40" s="9"/>
    </row>
    <row r="41" spans="2:677" x14ac:dyDescent="0.3">
      <c r="B41" s="18"/>
      <c r="C41" s="16" t="s">
        <v>315</v>
      </c>
      <c r="D41" s="14">
        <v>4.18974599280752</v>
      </c>
      <c r="E41" s="14">
        <v>0.31365798125062799</v>
      </c>
      <c r="F41" s="14">
        <v>3.61609547456532</v>
      </c>
      <c r="G41" s="14">
        <v>4.8498202830546902</v>
      </c>
      <c r="H41" s="14">
        <v>7.4863245120129198</v>
      </c>
      <c r="I41" s="15">
        <v>446</v>
      </c>
      <c r="J41" s="15">
        <v>10641</v>
      </c>
      <c r="K41" s="14">
        <v>2.6076820145553299</v>
      </c>
      <c r="L41" s="15">
        <v>4080.6355761956402</v>
      </c>
      <c r="M41" s="15">
        <v>2636</v>
      </c>
      <c r="ZA41" s="9"/>
    </row>
    <row r="42" spans="2:677" x14ac:dyDescent="0.3">
      <c r="B42" s="18" t="s">
        <v>322</v>
      </c>
      <c r="C42" s="16" t="s">
        <v>316</v>
      </c>
      <c r="D42" s="14">
        <v>4.03243113434314</v>
      </c>
      <c r="E42" s="14">
        <v>0.48650636918585399</v>
      </c>
      <c r="F42" s="14">
        <v>3.1787112044073802</v>
      </c>
      <c r="G42" s="14">
        <v>5.1033527448707803</v>
      </c>
      <c r="H42" s="14">
        <v>12.0648401169808</v>
      </c>
      <c r="I42" s="15">
        <v>109</v>
      </c>
      <c r="J42" s="15">
        <v>2557</v>
      </c>
      <c r="K42" s="14">
        <v>1.5633149214142901</v>
      </c>
      <c r="L42" s="15">
        <v>1635.6269392521001</v>
      </c>
      <c r="M42" s="15">
        <v>639</v>
      </c>
      <c r="ZA42" s="9"/>
    </row>
    <row r="43" spans="2:677" x14ac:dyDescent="0.3">
      <c r="B43" s="18"/>
      <c r="C43" s="16" t="s">
        <v>317</v>
      </c>
      <c r="D43" s="14">
        <v>3.3856088422116999</v>
      </c>
      <c r="E43" s="14">
        <v>0.92270786903981705</v>
      </c>
      <c r="F43" s="14">
        <v>1.9738389645315999</v>
      </c>
      <c r="G43" s="14">
        <v>5.7479252758571997</v>
      </c>
      <c r="H43" s="14">
        <v>27.253823818496599</v>
      </c>
      <c r="I43" s="15">
        <v>25</v>
      </c>
      <c r="J43" s="15">
        <v>851</v>
      </c>
      <c r="K43" s="14">
        <v>2.21242609799511</v>
      </c>
      <c r="L43" s="15">
        <v>384.64561630834697</v>
      </c>
      <c r="M43" s="15">
        <v>304</v>
      </c>
      <c r="ZA43" s="9"/>
    </row>
    <row r="44" spans="2:677" x14ac:dyDescent="0.3">
      <c r="B44" s="18"/>
      <c r="C44" s="16" t="s">
        <v>318</v>
      </c>
      <c r="D44" s="14">
        <v>4.6146904318223303</v>
      </c>
      <c r="E44" s="14">
        <v>1.20848741955407</v>
      </c>
      <c r="F44" s="14">
        <v>2.7421608532695201</v>
      </c>
      <c r="G44" s="14">
        <v>7.6651310559539096</v>
      </c>
      <c r="H44" s="14">
        <v>26.187832909017999</v>
      </c>
      <c r="I44" s="15">
        <v>25</v>
      </c>
      <c r="J44" s="15">
        <v>623</v>
      </c>
      <c r="K44" s="14">
        <v>2.06371911849127</v>
      </c>
      <c r="L44" s="15">
        <v>301.88216720861698</v>
      </c>
      <c r="M44" s="15">
        <v>231</v>
      </c>
      <c r="ZA44" s="9"/>
    </row>
    <row r="45" spans="2:677" x14ac:dyDescent="0.3">
      <c r="B45" s="18"/>
      <c r="C45" s="16" t="s">
        <v>319</v>
      </c>
      <c r="D45" s="14">
        <v>4.6937344364724298</v>
      </c>
      <c r="E45" s="14">
        <v>0.26578489334401301</v>
      </c>
      <c r="F45" s="14">
        <v>4.1992232245537799</v>
      </c>
      <c r="G45" s="14">
        <v>5.2432932800182499</v>
      </c>
      <c r="H45" s="14">
        <v>5.6625464636163603</v>
      </c>
      <c r="I45" s="15">
        <v>816</v>
      </c>
      <c r="J45" s="15">
        <v>17118</v>
      </c>
      <c r="K45" s="14">
        <v>2.7030138442674598</v>
      </c>
      <c r="L45" s="15">
        <v>6332.9309379246397</v>
      </c>
      <c r="M45" s="15">
        <v>2567</v>
      </c>
      <c r="ZA45" s="9"/>
    </row>
    <row r="46" spans="2:677" x14ac:dyDescent="0.3">
      <c r="B46" s="18"/>
      <c r="C46" s="16" t="s">
        <v>320</v>
      </c>
      <c r="D46" s="14">
        <v>4.8517105554983804</v>
      </c>
      <c r="E46" s="14">
        <v>1.60133745514635</v>
      </c>
      <c r="F46" s="14">
        <v>2.51382696188473</v>
      </c>
      <c r="G46" s="14">
        <v>9.1595610839414796</v>
      </c>
      <c r="H46" s="14">
        <v>33.005626300843097</v>
      </c>
      <c r="I46" s="15">
        <v>16</v>
      </c>
      <c r="J46" s="15">
        <v>358</v>
      </c>
      <c r="K46" s="14">
        <v>1.9830701220588201</v>
      </c>
      <c r="L46" s="15">
        <v>180.52815985565101</v>
      </c>
      <c r="M46" s="15">
        <v>206</v>
      </c>
      <c r="ZA46" s="9">
        <v>1</v>
      </c>
    </row>
    <row r="47" spans="2:677" x14ac:dyDescent="0.3">
      <c r="B47" s="18" t="s">
        <v>298</v>
      </c>
      <c r="C47" s="16" t="s">
        <v>283</v>
      </c>
      <c r="D47" s="14">
        <v>4.6209270425928404</v>
      </c>
      <c r="E47" s="14">
        <v>0.71332201000073103</v>
      </c>
      <c r="F47" s="14">
        <v>3.4068476792016198</v>
      </c>
      <c r="G47" s="14">
        <v>6.2397125420158304</v>
      </c>
      <c r="H47" s="14">
        <v>15.4367728255774</v>
      </c>
      <c r="I47" s="15">
        <v>178</v>
      </c>
      <c r="J47" s="15">
        <v>4351</v>
      </c>
      <c r="K47" s="14">
        <v>5.02201838402988</v>
      </c>
      <c r="L47" s="15">
        <v>866.38472169601505</v>
      </c>
      <c r="M47" s="15">
        <v>1567</v>
      </c>
      <c r="ZA47" s="9"/>
    </row>
    <row r="48" spans="2:677" x14ac:dyDescent="0.3">
      <c r="B48" s="18"/>
      <c r="C48" s="16" t="s">
        <v>284</v>
      </c>
      <c r="D48" s="14">
        <v>4.1084113369668396</v>
      </c>
      <c r="E48" s="14">
        <v>0.50901031707327005</v>
      </c>
      <c r="F48" s="14">
        <v>3.2183313071988402</v>
      </c>
      <c r="G48" s="14">
        <v>5.2313509491670196</v>
      </c>
      <c r="H48" s="14">
        <v>12.3894682232345</v>
      </c>
      <c r="I48" s="15">
        <v>158</v>
      </c>
      <c r="J48" s="15">
        <v>3770</v>
      </c>
      <c r="K48" s="14">
        <v>2.4787052187440901</v>
      </c>
      <c r="L48" s="15">
        <v>1520.9553647166599</v>
      </c>
      <c r="M48" s="15">
        <v>1688</v>
      </c>
      <c r="ZA48" s="9"/>
    </row>
    <row r="49" spans="2:677" x14ac:dyDescent="0.3">
      <c r="B49" s="18"/>
      <c r="C49" s="16" t="s">
        <v>285</v>
      </c>
      <c r="D49" s="14">
        <v>3.9083713802620599</v>
      </c>
      <c r="E49" s="14">
        <v>0.44563626491070801</v>
      </c>
      <c r="F49" s="14">
        <v>3.1222398370628501</v>
      </c>
      <c r="G49" s="14">
        <v>4.8824630468703996</v>
      </c>
      <c r="H49" s="14">
        <v>11.402096207163099</v>
      </c>
      <c r="I49" s="15">
        <v>169</v>
      </c>
      <c r="J49" s="15">
        <v>3963</v>
      </c>
      <c r="K49" s="14">
        <v>2.0950488642743501</v>
      </c>
      <c r="L49" s="15">
        <v>1891.60265785621</v>
      </c>
      <c r="M49" s="15">
        <v>1839</v>
      </c>
      <c r="ZA49" s="9"/>
    </row>
    <row r="50" spans="2:677" x14ac:dyDescent="0.3">
      <c r="B50" s="18"/>
      <c r="C50" s="16" t="s">
        <v>286</v>
      </c>
      <c r="D50" s="14">
        <v>4.5289054382163201</v>
      </c>
      <c r="E50" s="14">
        <v>0.52950757181750396</v>
      </c>
      <c r="F50" s="14">
        <v>3.5967141143910499</v>
      </c>
      <c r="G50" s="14">
        <v>5.68844453389696</v>
      </c>
      <c r="H50" s="14">
        <v>11.6917338867213</v>
      </c>
      <c r="I50" s="15">
        <v>195</v>
      </c>
      <c r="J50" s="15">
        <v>4152</v>
      </c>
      <c r="K50" s="14">
        <v>2.6917326932849202</v>
      </c>
      <c r="L50" s="15">
        <v>1542.50086212424</v>
      </c>
      <c r="M50" s="15">
        <v>1888</v>
      </c>
      <c r="ZA50" s="9"/>
    </row>
    <row r="51" spans="2:677" x14ac:dyDescent="0.3">
      <c r="B51" s="18"/>
      <c r="C51" s="16" t="s">
        <v>287</v>
      </c>
      <c r="D51" s="14">
        <v>5.6698845039138099</v>
      </c>
      <c r="E51" s="14">
        <v>0.497935524850809</v>
      </c>
      <c r="F51" s="14">
        <v>4.7687766333810604</v>
      </c>
      <c r="G51" s="14">
        <v>6.7292338250624697</v>
      </c>
      <c r="H51" s="14">
        <v>8.7821105439995097</v>
      </c>
      <c r="I51" s="15">
        <v>286</v>
      </c>
      <c r="J51" s="15">
        <v>5167</v>
      </c>
      <c r="K51" s="14">
        <v>2.3948374829689398</v>
      </c>
      <c r="L51" s="15">
        <v>2157.5576784418599</v>
      </c>
      <c r="M51" s="15">
        <v>1901</v>
      </c>
      <c r="ZA51" s="9"/>
    </row>
    <row r="52" spans="2:677" x14ac:dyDescent="0.3">
      <c r="B52" s="18" t="s">
        <v>297</v>
      </c>
      <c r="C52" s="16" t="s">
        <v>288</v>
      </c>
      <c r="D52" s="14">
        <v>4.80650709189901</v>
      </c>
      <c r="E52" s="14">
        <v>0.28435253195653998</v>
      </c>
      <c r="F52" s="14">
        <v>4.27865384840449</v>
      </c>
      <c r="G52" s="14">
        <v>5.3958102078678198</v>
      </c>
      <c r="H52" s="14">
        <v>5.9159911037225701</v>
      </c>
      <c r="I52" s="15">
        <v>686</v>
      </c>
      <c r="J52" s="15">
        <v>14177</v>
      </c>
      <c r="K52" s="14">
        <v>2.50513453621857</v>
      </c>
      <c r="L52" s="15">
        <v>5659.1771000849203</v>
      </c>
      <c r="M52" s="15">
        <v>2625</v>
      </c>
      <c r="ZA52" s="9"/>
    </row>
    <row r="53" spans="2:677" x14ac:dyDescent="0.3">
      <c r="B53" s="18"/>
      <c r="C53" s="16" t="s">
        <v>289</v>
      </c>
      <c r="D53" s="14">
        <v>4.1380544891055102</v>
      </c>
      <c r="E53" s="14">
        <v>0.46554673780838801</v>
      </c>
      <c r="F53" s="14">
        <v>3.3155210980245902</v>
      </c>
      <c r="G53" s="14">
        <v>5.1537692971639704</v>
      </c>
      <c r="H53" s="14">
        <v>11.2503771768608</v>
      </c>
      <c r="I53" s="15">
        <v>300</v>
      </c>
      <c r="J53" s="15">
        <v>7226</v>
      </c>
      <c r="K53" s="14">
        <v>3.9474986355047501</v>
      </c>
      <c r="L53" s="15">
        <v>1830.52628188586</v>
      </c>
      <c r="M53" s="15">
        <v>2078</v>
      </c>
      <c r="ZA53" s="9"/>
    </row>
    <row r="54" spans="2:677" x14ac:dyDescent="0.3">
      <c r="B54" s="18" t="s">
        <v>291</v>
      </c>
      <c r="C54" s="16" t="s">
        <v>290</v>
      </c>
      <c r="D54" s="14">
        <v>4.9016614105122498</v>
      </c>
      <c r="E54" s="14">
        <v>0.27993213464216099</v>
      </c>
      <c r="F54" s="14">
        <v>4.3809880517736399</v>
      </c>
      <c r="G54" s="14">
        <v>5.4806690654734798</v>
      </c>
      <c r="H54" s="14">
        <v>5.7109643281727003</v>
      </c>
      <c r="I54" s="15">
        <v>697</v>
      </c>
      <c r="J54" s="15">
        <v>13806</v>
      </c>
      <c r="K54" s="14">
        <v>2.3207357100895698</v>
      </c>
      <c r="L54" s="15">
        <v>5948.97555114846</v>
      </c>
      <c r="M54" s="15">
        <v>2460</v>
      </c>
      <c r="ZA54" s="9"/>
    </row>
    <row r="55" spans="2:677" x14ac:dyDescent="0.3">
      <c r="B55" s="18"/>
      <c r="C55" s="16" t="s">
        <v>291</v>
      </c>
      <c r="D55" s="14">
        <v>4.0901475329890502</v>
      </c>
      <c r="E55" s="14">
        <v>0.43721609678268097</v>
      </c>
      <c r="F55" s="14">
        <v>3.3137053736163402</v>
      </c>
      <c r="G55" s="14">
        <v>5.0390379767261502</v>
      </c>
      <c r="H55" s="14">
        <v>10.689494529386</v>
      </c>
      <c r="I55" s="15">
        <v>294</v>
      </c>
      <c r="J55" s="15">
        <v>7701</v>
      </c>
      <c r="K55" s="14">
        <v>3.7521554207340699</v>
      </c>
      <c r="L55" s="15">
        <v>2052.4203121877599</v>
      </c>
      <c r="M55" s="15">
        <v>1992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327</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75" priority="1">
      <formula>ZA9 = 3</formula>
    </cfRule>
    <cfRule type="expression" dxfId="374" priority="48">
      <formula>I9 = J9</formula>
    </cfRule>
    <cfRule type="expression" dxfId="373" priority="95">
      <formula>ZA9 = 2</formula>
    </cfRule>
    <cfRule type="expression" dxfId="372" priority="142">
      <formula>ZA9 = 1</formula>
    </cfRule>
  </conditionalFormatting>
  <pageMargins left="0.7" right="0.7" top="0.75" bottom="0.75" header="0.3" footer="0.3"/>
  <pageSetup paperSize="9"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41</v>
      </c>
      <c r="M2" s="12" t="str">
        <f>HYPERLINK("#'INDICE'!A1", "Índice")</f>
        <v>Índice</v>
      </c>
    </row>
    <row r="3" spans="2:677" x14ac:dyDescent="0.3">
      <c r="B3" s="10" t="s">
        <v>7</v>
      </c>
      <c r="C3" s="11" t="s">
        <v>40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0.97472390402778297</v>
      </c>
      <c r="E9" s="14">
        <v>9.8917277982543295E-2</v>
      </c>
      <c r="F9" s="14">
        <v>0.79869574473018301</v>
      </c>
      <c r="G9" s="14">
        <v>1.1890826772955301</v>
      </c>
      <c r="H9" s="14">
        <v>10.148235574586201</v>
      </c>
      <c r="I9" s="15">
        <v>222</v>
      </c>
      <c r="J9" s="15">
        <v>21507</v>
      </c>
      <c r="K9" s="14">
        <v>2.1800993052423001</v>
      </c>
      <c r="L9" s="15">
        <v>9865.1469445836301</v>
      </c>
      <c r="M9" s="15">
        <v>2682</v>
      </c>
      <c r="ZA9" s="9"/>
    </row>
    <row r="10" spans="2:677" x14ac:dyDescent="0.3">
      <c r="B10" s="18" t="s">
        <v>293</v>
      </c>
      <c r="C10" s="16" t="s">
        <v>253</v>
      </c>
      <c r="D10" s="14">
        <v>1.17477696638531</v>
      </c>
      <c r="E10" s="14">
        <v>0.14037679937455</v>
      </c>
      <c r="F10" s="14">
        <v>0.92905003774953898</v>
      </c>
      <c r="G10" s="14">
        <v>1.48452298393784</v>
      </c>
      <c r="H10" s="14">
        <v>11.949229802017401</v>
      </c>
      <c r="I10" s="15">
        <v>161</v>
      </c>
      <c r="J10" s="15">
        <v>13040</v>
      </c>
      <c r="K10" s="14">
        <v>2.2131544932712801</v>
      </c>
      <c r="L10" s="15">
        <v>5892.0423493460903</v>
      </c>
      <c r="M10" s="15">
        <v>1689</v>
      </c>
      <c r="ZA10" s="9"/>
    </row>
    <row r="11" spans="2:677" x14ac:dyDescent="0.3">
      <c r="B11" s="18"/>
      <c r="C11" s="16" t="s">
        <v>254</v>
      </c>
      <c r="D11" s="14">
        <v>0.61286905564936101</v>
      </c>
      <c r="E11" s="14">
        <v>0.112967348355809</v>
      </c>
      <c r="F11" s="14">
        <v>0.42669956029107098</v>
      </c>
      <c r="G11" s="14">
        <v>0.87954702803562501</v>
      </c>
      <c r="H11" s="14">
        <v>18.432542370101402</v>
      </c>
      <c r="I11" s="15">
        <v>61</v>
      </c>
      <c r="J11" s="15">
        <v>8467</v>
      </c>
      <c r="K11" s="14">
        <v>1.77372505020988</v>
      </c>
      <c r="L11" s="15">
        <v>4773.56961215502</v>
      </c>
      <c r="M11" s="15">
        <v>993</v>
      </c>
      <c r="ZA11" s="9"/>
    </row>
    <row r="12" spans="2:677" x14ac:dyDescent="0.3">
      <c r="B12" s="18" t="s">
        <v>294</v>
      </c>
      <c r="C12" s="16" t="s">
        <v>255</v>
      </c>
      <c r="D12" s="14">
        <v>0.61091509243725395</v>
      </c>
      <c r="E12" s="14">
        <v>8.9280482372763606E-2</v>
      </c>
      <c r="F12" s="14">
        <v>0.458537444018637</v>
      </c>
      <c r="G12" s="14">
        <v>0.81351587550193405</v>
      </c>
      <c r="H12" s="14">
        <v>14.6142211050275</v>
      </c>
      <c r="I12" s="15">
        <v>80</v>
      </c>
      <c r="J12" s="15">
        <v>10736</v>
      </c>
      <c r="K12" s="14">
        <v>1.4092744489482201</v>
      </c>
      <c r="L12" s="15">
        <v>7618.1044849089403</v>
      </c>
      <c r="M12" s="15">
        <v>1374</v>
      </c>
      <c r="ZA12" s="9"/>
    </row>
    <row r="13" spans="2:677" x14ac:dyDescent="0.3">
      <c r="B13" s="18"/>
      <c r="C13" s="16" t="s">
        <v>256</v>
      </c>
      <c r="D13" s="14">
        <v>1.27382683870447</v>
      </c>
      <c r="E13" s="14">
        <v>0.173010146904468</v>
      </c>
      <c r="F13" s="14">
        <v>0.97530816262096898</v>
      </c>
      <c r="G13" s="14">
        <v>1.66218131053181</v>
      </c>
      <c r="H13" s="14">
        <v>13.5819203715652</v>
      </c>
      <c r="I13" s="15">
        <v>101</v>
      </c>
      <c r="J13" s="15">
        <v>6416</v>
      </c>
      <c r="K13" s="14">
        <v>1.5268525980262599</v>
      </c>
      <c r="L13" s="15">
        <v>4202.1083163455896</v>
      </c>
      <c r="M13" s="15">
        <v>794</v>
      </c>
      <c r="ZA13" s="9"/>
    </row>
    <row r="14" spans="2:677" x14ac:dyDescent="0.3">
      <c r="B14" s="18"/>
      <c r="C14" s="16" t="s">
        <v>257</v>
      </c>
      <c r="D14" s="14">
        <v>0.73630662337228203</v>
      </c>
      <c r="E14" s="14">
        <v>0.139472944903485</v>
      </c>
      <c r="F14" s="14">
        <v>0.50727516947227003</v>
      </c>
      <c r="G14" s="14">
        <v>1.06763466599168</v>
      </c>
      <c r="H14" s="14">
        <v>18.9422368991738</v>
      </c>
      <c r="I14" s="15">
        <v>41</v>
      </c>
      <c r="J14" s="15">
        <v>4355</v>
      </c>
      <c r="K14" s="14">
        <v>1.15882866983063</v>
      </c>
      <c r="L14" s="15">
        <v>3758.1051568533599</v>
      </c>
      <c r="M14" s="15">
        <v>514</v>
      </c>
      <c r="ZA14" s="9"/>
    </row>
    <row r="15" spans="2:677" x14ac:dyDescent="0.3">
      <c r="B15" s="18" t="s">
        <v>295</v>
      </c>
      <c r="C15" s="16" t="s">
        <v>258</v>
      </c>
      <c r="D15" s="14">
        <v>0.64843946634965</v>
      </c>
      <c r="E15" s="14">
        <v>0.26441388471143801</v>
      </c>
      <c r="F15" s="14">
        <v>0.28901358233489</v>
      </c>
      <c r="G15" s="14">
        <v>1.4483652140329899</v>
      </c>
      <c r="H15" s="14">
        <v>40.776957361947701</v>
      </c>
      <c r="I15" s="15">
        <v>8</v>
      </c>
      <c r="J15" s="15">
        <v>1045</v>
      </c>
      <c r="K15" s="14">
        <v>1.13298691901408</v>
      </c>
      <c r="L15" s="15">
        <v>922.34074591907802</v>
      </c>
      <c r="M15" s="15">
        <v>135</v>
      </c>
      <c r="ZA15" s="9"/>
    </row>
    <row r="16" spans="2:677" x14ac:dyDescent="0.3">
      <c r="B16" s="18"/>
      <c r="C16" s="16" t="s">
        <v>259</v>
      </c>
      <c r="D16" s="14">
        <v>0.54539236709626804</v>
      </c>
      <c r="E16" s="14">
        <v>0.25482304530435401</v>
      </c>
      <c r="F16" s="14">
        <v>0.21550597234191801</v>
      </c>
      <c r="G16" s="14">
        <v>1.37330351069895</v>
      </c>
      <c r="H16" s="14">
        <v>46.722884418251198</v>
      </c>
      <c r="I16" s="15">
        <v>6</v>
      </c>
      <c r="J16" s="15">
        <v>826</v>
      </c>
      <c r="K16" s="14">
        <v>0.98763708192059796</v>
      </c>
      <c r="L16" s="15">
        <v>826</v>
      </c>
      <c r="M16" s="15">
        <v>102</v>
      </c>
      <c r="ZA16" s="9"/>
    </row>
    <row r="17" spans="2:677" x14ac:dyDescent="0.3">
      <c r="B17" s="18"/>
      <c r="C17" s="16" t="s">
        <v>260</v>
      </c>
      <c r="D17" s="14">
        <v>1.11306710941662</v>
      </c>
      <c r="E17" s="14">
        <v>0.38928490931852</v>
      </c>
      <c r="F17" s="14">
        <v>0.55500921907003498</v>
      </c>
      <c r="G17" s="14">
        <v>2.2197234080046999</v>
      </c>
      <c r="H17" s="14">
        <v>34.974073532956197</v>
      </c>
      <c r="I17" s="15">
        <v>8</v>
      </c>
      <c r="J17" s="15">
        <v>832</v>
      </c>
      <c r="K17" s="14">
        <v>1.14413139884076</v>
      </c>
      <c r="L17" s="15">
        <v>727.18920295604801</v>
      </c>
      <c r="M17" s="15">
        <v>102</v>
      </c>
      <c r="ZA17" s="9"/>
    </row>
    <row r="18" spans="2:677" x14ac:dyDescent="0.3">
      <c r="B18" s="18"/>
      <c r="C18" s="16" t="s">
        <v>261</v>
      </c>
      <c r="D18" s="14">
        <v>0.85345084299782803</v>
      </c>
      <c r="E18" s="14">
        <v>0.361007656073837</v>
      </c>
      <c r="F18" s="14">
        <v>0.366798207155135</v>
      </c>
      <c r="G18" s="14">
        <v>1.9729880947507801</v>
      </c>
      <c r="H18" s="14">
        <v>42.299759738447598</v>
      </c>
      <c r="I18" s="15">
        <v>6</v>
      </c>
      <c r="J18" s="15">
        <v>647</v>
      </c>
      <c r="K18" s="14">
        <v>0.994968263732953</v>
      </c>
      <c r="L18" s="15">
        <v>647</v>
      </c>
      <c r="M18" s="15">
        <v>78</v>
      </c>
      <c r="ZA18" s="9"/>
    </row>
    <row r="19" spans="2:677" x14ac:dyDescent="0.3">
      <c r="B19" s="18"/>
      <c r="C19" s="16" t="s">
        <v>262</v>
      </c>
      <c r="D19" s="14">
        <v>0.75840419043932406</v>
      </c>
      <c r="E19" s="14">
        <v>0.470222906797859</v>
      </c>
      <c r="F19" s="14">
        <v>0.21904434220173299</v>
      </c>
      <c r="G19" s="14">
        <v>2.5913560349032099</v>
      </c>
      <c r="H19" s="14">
        <v>62.001622976986802</v>
      </c>
      <c r="I19" s="15">
        <v>4</v>
      </c>
      <c r="J19" s="15">
        <v>536</v>
      </c>
      <c r="K19" s="14">
        <v>1.57168997887065</v>
      </c>
      <c r="L19" s="15">
        <v>341.03417799046298</v>
      </c>
      <c r="M19" s="15">
        <v>66</v>
      </c>
      <c r="ZA19" s="9"/>
    </row>
    <row r="20" spans="2:677" x14ac:dyDescent="0.3">
      <c r="B20" s="18"/>
      <c r="C20" s="16" t="s">
        <v>263</v>
      </c>
      <c r="D20" s="14">
        <v>0.78270034997759597</v>
      </c>
      <c r="E20" s="14">
        <v>0.33101901880607298</v>
      </c>
      <c r="F20" s="14">
        <v>0.337562468614032</v>
      </c>
      <c r="G20" s="14">
        <v>1.80420748608579</v>
      </c>
      <c r="H20" s="14">
        <v>42.291921655017497</v>
      </c>
      <c r="I20" s="15">
        <v>8</v>
      </c>
      <c r="J20" s="15">
        <v>799</v>
      </c>
      <c r="K20" s="14">
        <v>1.1259675013113699</v>
      </c>
      <c r="L20" s="15">
        <v>709.61195511365804</v>
      </c>
      <c r="M20" s="15">
        <v>102</v>
      </c>
      <c r="ZA20" s="9"/>
    </row>
    <row r="21" spans="2:677" x14ac:dyDescent="0.3">
      <c r="B21" s="18"/>
      <c r="C21" s="16" t="s">
        <v>264</v>
      </c>
      <c r="D21" s="14">
        <v>1.8119841980707401</v>
      </c>
      <c r="E21" s="14">
        <v>0.372966859655259</v>
      </c>
      <c r="F21" s="14">
        <v>1.20559481945821</v>
      </c>
      <c r="G21" s="14">
        <v>2.7149931352353098</v>
      </c>
      <c r="H21" s="14">
        <v>20.583339526490601</v>
      </c>
      <c r="I21" s="15">
        <v>32</v>
      </c>
      <c r="J21" s="15">
        <v>1440</v>
      </c>
      <c r="K21" s="14">
        <v>1.12509294194609</v>
      </c>
      <c r="L21" s="15">
        <v>1279.89426145471</v>
      </c>
      <c r="M21" s="15">
        <v>183</v>
      </c>
      <c r="ZA21" s="9"/>
    </row>
    <row r="22" spans="2:677" x14ac:dyDescent="0.3">
      <c r="B22" s="18"/>
      <c r="C22" s="16" t="s">
        <v>265</v>
      </c>
      <c r="D22" s="14">
        <v>0.78208687037384805</v>
      </c>
      <c r="E22" s="14">
        <v>0.25157649397962201</v>
      </c>
      <c r="F22" s="14">
        <v>0.41343034872999201</v>
      </c>
      <c r="G22" s="14">
        <v>1.4746073933335699</v>
      </c>
      <c r="H22" s="14">
        <v>32.167333771933102</v>
      </c>
      <c r="I22" s="15">
        <v>11</v>
      </c>
      <c r="J22" s="15">
        <v>1125</v>
      </c>
      <c r="K22" s="14">
        <v>0.91677201999418501</v>
      </c>
      <c r="L22" s="15">
        <v>1125</v>
      </c>
      <c r="M22" s="15">
        <v>135</v>
      </c>
      <c r="ZA22" s="9"/>
    </row>
    <row r="23" spans="2:677" x14ac:dyDescent="0.3">
      <c r="B23" s="18"/>
      <c r="C23" s="16" t="s">
        <v>266</v>
      </c>
      <c r="D23" s="14">
        <v>1.3127793418134599</v>
      </c>
      <c r="E23" s="14">
        <v>0.31759913989368899</v>
      </c>
      <c r="F23" s="14">
        <v>0.81275728449296902</v>
      </c>
      <c r="G23" s="14">
        <v>2.1138674373076101</v>
      </c>
      <c r="H23" s="14">
        <v>24.1928806904411</v>
      </c>
      <c r="I23" s="15">
        <v>20</v>
      </c>
      <c r="J23" s="15">
        <v>1128</v>
      </c>
      <c r="K23" s="14">
        <v>0.87746519555782099</v>
      </c>
      <c r="L23" s="15">
        <v>1128</v>
      </c>
      <c r="M23" s="15">
        <v>144</v>
      </c>
      <c r="ZA23" s="9"/>
    </row>
    <row r="24" spans="2:677" x14ac:dyDescent="0.3">
      <c r="B24" s="18"/>
      <c r="C24" s="16" t="s">
        <v>267</v>
      </c>
      <c r="D24" s="14">
        <v>0.71384566928210302</v>
      </c>
      <c r="E24" s="14">
        <v>0.41163180626464302</v>
      </c>
      <c r="F24" s="14">
        <v>0.22572457556306399</v>
      </c>
      <c r="G24" s="14">
        <v>2.2338777715431002</v>
      </c>
      <c r="H24" s="14">
        <v>57.6639775203247</v>
      </c>
      <c r="I24" s="15">
        <v>4</v>
      </c>
      <c r="J24" s="15">
        <v>629</v>
      </c>
      <c r="K24" s="14">
        <v>1.5013587484300699</v>
      </c>
      <c r="L24" s="15">
        <v>418.95383142618698</v>
      </c>
      <c r="M24" s="15">
        <v>78</v>
      </c>
      <c r="ZA24" s="9"/>
    </row>
    <row r="25" spans="2:677" x14ac:dyDescent="0.3">
      <c r="B25" s="18"/>
      <c r="C25" s="16" t="s">
        <v>268</v>
      </c>
      <c r="D25" s="14">
        <v>0.911697641751401</v>
      </c>
      <c r="E25" s="14">
        <v>0.35660547022567202</v>
      </c>
      <c r="F25" s="14">
        <v>0.41818754078829901</v>
      </c>
      <c r="G25" s="14">
        <v>1.9760504176429801</v>
      </c>
      <c r="H25" s="14">
        <v>39.114444734179699</v>
      </c>
      <c r="I25" s="15">
        <v>8</v>
      </c>
      <c r="J25" s="15">
        <v>724</v>
      </c>
      <c r="K25" s="14">
        <v>1.0177499267502199</v>
      </c>
      <c r="L25" s="15">
        <v>711.37317819497105</v>
      </c>
      <c r="M25" s="15">
        <v>89</v>
      </c>
      <c r="ZA25" s="9"/>
    </row>
    <row r="26" spans="2:677" x14ac:dyDescent="0.3">
      <c r="B26" s="18"/>
      <c r="C26" s="16" t="s">
        <v>269</v>
      </c>
      <c r="D26" s="14">
        <v>1.58687350892437</v>
      </c>
      <c r="E26" s="14">
        <v>0.50332931929792502</v>
      </c>
      <c r="F26" s="14">
        <v>0.84367635541726604</v>
      </c>
      <c r="G26" s="14">
        <v>2.9651776338337701</v>
      </c>
      <c r="H26" s="14">
        <v>31.718301204681101</v>
      </c>
      <c r="I26" s="15">
        <v>14</v>
      </c>
      <c r="J26" s="15">
        <v>817</v>
      </c>
      <c r="K26" s="14">
        <v>1.3237295921257299</v>
      </c>
      <c r="L26" s="15">
        <v>617.19553967816603</v>
      </c>
      <c r="M26" s="15">
        <v>102</v>
      </c>
      <c r="ZA26" s="9"/>
    </row>
    <row r="27" spans="2:677" x14ac:dyDescent="0.3">
      <c r="B27" s="18"/>
      <c r="C27" s="16" t="s">
        <v>270</v>
      </c>
      <c r="D27" s="14">
        <v>1.1476497302203801</v>
      </c>
      <c r="E27" s="14">
        <v>0.29866857441507</v>
      </c>
      <c r="F27" s="14">
        <v>0.68536412823606196</v>
      </c>
      <c r="G27" s="14">
        <v>1.9157372160338699</v>
      </c>
      <c r="H27" s="14">
        <v>26.024366716638902</v>
      </c>
      <c r="I27" s="15">
        <v>17</v>
      </c>
      <c r="J27" s="15">
        <v>1182</v>
      </c>
      <c r="K27" s="14">
        <v>0.92860837745720903</v>
      </c>
      <c r="L27" s="15">
        <v>1182</v>
      </c>
      <c r="M27" s="15">
        <v>150</v>
      </c>
      <c r="ZA27" s="9"/>
    </row>
    <row r="28" spans="2:677" x14ac:dyDescent="0.3">
      <c r="B28" s="18"/>
      <c r="C28" s="16" t="s">
        <v>271</v>
      </c>
      <c r="D28" s="14">
        <v>0.204290508268998</v>
      </c>
      <c r="E28" s="14">
        <v>0.120579210354713</v>
      </c>
      <c r="F28" s="14">
        <v>6.2809548381594693E-2</v>
      </c>
      <c r="G28" s="14">
        <v>0.66235067269543701</v>
      </c>
      <c r="H28" s="14">
        <v>59.023403180308897</v>
      </c>
      <c r="I28" s="15">
        <v>3</v>
      </c>
      <c r="J28" s="15">
        <v>527</v>
      </c>
      <c r="K28" s="14">
        <v>0.37512029044906597</v>
      </c>
      <c r="L28" s="15">
        <v>527</v>
      </c>
      <c r="M28" s="15">
        <v>66</v>
      </c>
      <c r="ZA28" s="9"/>
    </row>
    <row r="29" spans="2:677" x14ac:dyDescent="0.3">
      <c r="B29" s="18"/>
      <c r="C29" s="16" t="s">
        <v>272</v>
      </c>
      <c r="D29" s="14">
        <v>0.43677128126365899</v>
      </c>
      <c r="E29" s="14">
        <v>0.219227298440694</v>
      </c>
      <c r="F29" s="14">
        <v>0.16092411640894599</v>
      </c>
      <c r="G29" s="14">
        <v>1.1798723822822701</v>
      </c>
      <c r="H29" s="14">
        <v>50.192699896941399</v>
      </c>
      <c r="I29" s="15">
        <v>5</v>
      </c>
      <c r="J29" s="15">
        <v>789</v>
      </c>
      <c r="K29" s="14">
        <v>0.87088825779393297</v>
      </c>
      <c r="L29" s="15">
        <v>789</v>
      </c>
      <c r="M29" s="15">
        <v>92</v>
      </c>
      <c r="ZA29" s="9"/>
    </row>
    <row r="30" spans="2:677" x14ac:dyDescent="0.3">
      <c r="B30" s="18"/>
      <c r="C30" s="16" t="s">
        <v>273</v>
      </c>
      <c r="D30" s="14">
        <v>0.221830551280772</v>
      </c>
      <c r="E30" s="14">
        <v>0.13737169583527101</v>
      </c>
      <c r="F30" s="14">
        <v>6.4562573705478896E-2</v>
      </c>
      <c r="G30" s="14">
        <v>0.75927701939713399</v>
      </c>
      <c r="H30" s="14">
        <v>61.926409614065498</v>
      </c>
      <c r="I30" s="15">
        <v>3</v>
      </c>
      <c r="J30" s="15">
        <v>687</v>
      </c>
      <c r="K30" s="14">
        <v>0.58487323064105301</v>
      </c>
      <c r="L30" s="15">
        <v>687</v>
      </c>
      <c r="M30" s="15">
        <v>77</v>
      </c>
      <c r="ZA30" s="9"/>
    </row>
    <row r="31" spans="2:677" x14ac:dyDescent="0.3">
      <c r="B31" s="18"/>
      <c r="C31" s="16" t="s">
        <v>274</v>
      </c>
      <c r="D31" s="14">
        <v>0.37400697187278698</v>
      </c>
      <c r="E31" s="14">
        <v>0.14005151027589599</v>
      </c>
      <c r="F31" s="14">
        <v>0.17885036136328999</v>
      </c>
      <c r="G31" s="14">
        <v>0.780448186276402</v>
      </c>
      <c r="H31" s="14">
        <v>37.446229832189402</v>
      </c>
      <c r="I31" s="15">
        <v>10</v>
      </c>
      <c r="J31" s="15">
        <v>2137</v>
      </c>
      <c r="K31" s="14">
        <v>1.1244094323245499</v>
      </c>
      <c r="L31" s="15">
        <v>1900.55324916838</v>
      </c>
      <c r="M31" s="15">
        <v>298</v>
      </c>
      <c r="ZA31" s="9"/>
    </row>
    <row r="32" spans="2:677" x14ac:dyDescent="0.3">
      <c r="B32" s="18"/>
      <c r="C32" s="16" t="s">
        <v>275</v>
      </c>
      <c r="D32" s="14">
        <v>0.46021044609034001</v>
      </c>
      <c r="E32" s="14">
        <v>0.21619961441187899</v>
      </c>
      <c r="F32" s="14">
        <v>0.181733480421778</v>
      </c>
      <c r="G32" s="14">
        <v>1.1604471324836301</v>
      </c>
      <c r="H32" s="14">
        <v>46.9784239468217</v>
      </c>
      <c r="I32" s="15">
        <v>7</v>
      </c>
      <c r="J32" s="15">
        <v>1305</v>
      </c>
      <c r="K32" s="14">
        <v>1.33055928828265</v>
      </c>
      <c r="L32" s="15">
        <v>980.79056791551102</v>
      </c>
      <c r="M32" s="15">
        <v>163</v>
      </c>
      <c r="ZA32" s="9"/>
    </row>
    <row r="33" spans="2:677" x14ac:dyDescent="0.3">
      <c r="B33" s="18"/>
      <c r="C33" s="16" t="s">
        <v>276</v>
      </c>
      <c r="D33" s="14">
        <v>1.3121737824412101</v>
      </c>
      <c r="E33" s="14">
        <v>0.48971483663587601</v>
      </c>
      <c r="F33" s="14">
        <v>0.62408590755533899</v>
      </c>
      <c r="G33" s="14">
        <v>2.73801262553153</v>
      </c>
      <c r="H33" s="14">
        <v>37.320882583463501</v>
      </c>
      <c r="I33" s="15">
        <v>12</v>
      </c>
      <c r="J33" s="15">
        <v>853</v>
      </c>
      <c r="K33" s="14">
        <v>1.57786985553406</v>
      </c>
      <c r="L33" s="15">
        <v>540.60225373358503</v>
      </c>
      <c r="M33" s="15">
        <v>102</v>
      </c>
      <c r="ZA33" s="9"/>
    </row>
    <row r="34" spans="2:677" x14ac:dyDescent="0.3">
      <c r="B34" s="18"/>
      <c r="C34" s="16" t="s">
        <v>277</v>
      </c>
      <c r="D34" s="14">
        <v>1.5790146437644601</v>
      </c>
      <c r="E34" s="14">
        <v>0.45410177961318998</v>
      </c>
      <c r="F34" s="14">
        <v>0.89119640471963701</v>
      </c>
      <c r="G34" s="14">
        <v>2.78278018789756</v>
      </c>
      <c r="H34" s="14">
        <v>28.758554039156099</v>
      </c>
      <c r="I34" s="15">
        <v>13</v>
      </c>
      <c r="J34" s="15">
        <v>912</v>
      </c>
      <c r="K34" s="14">
        <v>1.2087901665121901</v>
      </c>
      <c r="L34" s="15">
        <v>754.47337781664498</v>
      </c>
      <c r="M34" s="15">
        <v>112</v>
      </c>
      <c r="ZA34" s="9"/>
    </row>
    <row r="35" spans="2:677" x14ac:dyDescent="0.3">
      <c r="B35" s="18"/>
      <c r="C35" s="16" t="s">
        <v>278</v>
      </c>
      <c r="D35" s="14">
        <v>0.70053626621802201</v>
      </c>
      <c r="E35" s="14">
        <v>0.370280389450725</v>
      </c>
      <c r="F35" s="14">
        <v>0.243075952192501</v>
      </c>
      <c r="G35" s="14">
        <v>2.0016460107746199</v>
      </c>
      <c r="H35" s="14">
        <v>52.856705256639202</v>
      </c>
      <c r="I35" s="15">
        <v>5</v>
      </c>
      <c r="J35" s="15">
        <v>587</v>
      </c>
      <c r="K35" s="14">
        <v>1.15499876309778</v>
      </c>
      <c r="L35" s="15">
        <v>508.22565248955698</v>
      </c>
      <c r="M35" s="15">
        <v>65</v>
      </c>
      <c r="ZA35" s="9"/>
    </row>
    <row r="36" spans="2:677" x14ac:dyDescent="0.3">
      <c r="B36" s="18"/>
      <c r="C36" s="16" t="s">
        <v>279</v>
      </c>
      <c r="D36" s="14">
        <v>0.87103881500747804</v>
      </c>
      <c r="E36" s="14">
        <v>0.28620177364594801</v>
      </c>
      <c r="F36" s="14">
        <v>0.45454850425119198</v>
      </c>
      <c r="G36" s="14">
        <v>1.6627733313208</v>
      </c>
      <c r="H36" s="14">
        <v>32.857522387620698</v>
      </c>
      <c r="I36" s="15">
        <v>11</v>
      </c>
      <c r="J36" s="15">
        <v>1256</v>
      </c>
      <c r="K36" s="14">
        <v>1.1905573056165999</v>
      </c>
      <c r="L36" s="15">
        <v>1054.96811793491</v>
      </c>
      <c r="M36" s="15">
        <v>161</v>
      </c>
      <c r="ZA36" s="9"/>
    </row>
    <row r="37" spans="2:677" x14ac:dyDescent="0.3">
      <c r="B37" s="18"/>
      <c r="C37" s="16" t="s">
        <v>280</v>
      </c>
      <c r="D37" s="14">
        <v>0.73808142862674697</v>
      </c>
      <c r="E37" s="14">
        <v>0.285285329476547</v>
      </c>
      <c r="F37" s="14">
        <v>0.34142148750627199</v>
      </c>
      <c r="G37" s="14">
        <v>1.5882325604005501</v>
      </c>
      <c r="H37" s="14">
        <v>38.652283936657298</v>
      </c>
      <c r="I37" s="15">
        <v>7</v>
      </c>
      <c r="J37" s="15">
        <v>724</v>
      </c>
      <c r="K37" s="14">
        <v>0.80317509960154698</v>
      </c>
      <c r="L37" s="15">
        <v>724</v>
      </c>
      <c r="M37" s="15">
        <v>80</v>
      </c>
      <c r="ZA37" s="9"/>
    </row>
    <row r="38" spans="2:677" x14ac:dyDescent="0.3">
      <c r="B38" s="18" t="s">
        <v>296</v>
      </c>
      <c r="C38" s="16" t="s">
        <v>281</v>
      </c>
      <c r="D38" s="14">
        <v>0.90285501347558295</v>
      </c>
      <c r="E38" s="14">
        <v>0.12849065807138699</v>
      </c>
      <c r="F38" s="14">
        <v>0.68269149681358798</v>
      </c>
      <c r="G38" s="14">
        <v>1.19316682886345</v>
      </c>
      <c r="H38" s="14">
        <v>14.231593794529299</v>
      </c>
      <c r="I38" s="15">
        <v>108</v>
      </c>
      <c r="J38" s="15">
        <v>11148</v>
      </c>
      <c r="K38" s="14">
        <v>2.0569415521291301</v>
      </c>
      <c r="L38" s="15">
        <v>5419.6970198111703</v>
      </c>
      <c r="M38" s="15">
        <v>1298</v>
      </c>
      <c r="ZA38" s="9"/>
    </row>
    <row r="39" spans="2:677" x14ac:dyDescent="0.3">
      <c r="B39" s="18"/>
      <c r="C39" s="16" t="s">
        <v>282</v>
      </c>
      <c r="D39" s="14">
        <v>1.03528096598907</v>
      </c>
      <c r="E39" s="14">
        <v>0.14671144610597101</v>
      </c>
      <c r="F39" s="14">
        <v>0.783716417990312</v>
      </c>
      <c r="G39" s="14">
        <v>1.3664828860859899</v>
      </c>
      <c r="H39" s="14">
        <v>14.1711719741518</v>
      </c>
      <c r="I39" s="15">
        <v>114</v>
      </c>
      <c r="J39" s="15">
        <v>10359</v>
      </c>
      <c r="K39" s="14">
        <v>2.1760319966060901</v>
      </c>
      <c r="L39" s="15">
        <v>4760.4998530153498</v>
      </c>
      <c r="M39" s="15">
        <v>1285</v>
      </c>
      <c r="ZA39" s="9"/>
    </row>
    <row r="40" spans="2:677" x14ac:dyDescent="0.3">
      <c r="B40" s="18" t="s">
        <v>321</v>
      </c>
      <c r="C40" s="16" t="s">
        <v>314</v>
      </c>
      <c r="D40" s="14">
        <v>1.40214805891021</v>
      </c>
      <c r="E40" s="14">
        <v>0.17813079302068899</v>
      </c>
      <c r="F40" s="14">
        <v>1.09252261027623</v>
      </c>
      <c r="G40" s="14">
        <v>1.7979275538941799</v>
      </c>
      <c r="H40" s="14">
        <v>12.704135764317099</v>
      </c>
      <c r="I40" s="15">
        <v>145</v>
      </c>
      <c r="J40" s="15">
        <v>10866</v>
      </c>
      <c r="K40" s="14">
        <v>2.49371262939475</v>
      </c>
      <c r="L40" s="15">
        <v>4357.3585311781899</v>
      </c>
      <c r="M40" s="15">
        <v>2646</v>
      </c>
      <c r="ZA40" s="9"/>
    </row>
    <row r="41" spans="2:677" x14ac:dyDescent="0.3">
      <c r="B41" s="18"/>
      <c r="C41" s="16" t="s">
        <v>315</v>
      </c>
      <c r="D41" s="14">
        <v>0.54636129423722002</v>
      </c>
      <c r="E41" s="14">
        <v>8.7545347526149397E-2</v>
      </c>
      <c r="F41" s="14">
        <v>0.39895237382645299</v>
      </c>
      <c r="G41" s="14">
        <v>0.74782739543935195</v>
      </c>
      <c r="H41" s="14">
        <v>16.023343609721099</v>
      </c>
      <c r="I41" s="15">
        <v>77</v>
      </c>
      <c r="J41" s="15">
        <v>10641</v>
      </c>
      <c r="K41" s="14">
        <v>1.5007459074370599</v>
      </c>
      <c r="L41" s="15">
        <v>7090.4741084201596</v>
      </c>
      <c r="M41" s="15">
        <v>2636</v>
      </c>
      <c r="ZA41" s="9"/>
    </row>
    <row r="42" spans="2:677" x14ac:dyDescent="0.3">
      <c r="B42" s="18" t="s">
        <v>322</v>
      </c>
      <c r="C42" s="16" t="s">
        <v>316</v>
      </c>
      <c r="D42" s="14">
        <v>0.21569435566172501</v>
      </c>
      <c r="E42" s="14">
        <v>8.7967086626200799E-2</v>
      </c>
      <c r="F42" s="14">
        <v>9.6820482633664495E-2</v>
      </c>
      <c r="G42" s="14">
        <v>0.47981775192980602</v>
      </c>
      <c r="H42" s="14">
        <v>40.783212131967097</v>
      </c>
      <c r="I42" s="15">
        <v>8</v>
      </c>
      <c r="J42" s="15">
        <v>2557</v>
      </c>
      <c r="K42" s="14">
        <v>0.91896770007149997</v>
      </c>
      <c r="L42" s="15">
        <v>2557</v>
      </c>
      <c r="M42" s="15">
        <v>639</v>
      </c>
      <c r="ZA42" s="9"/>
    </row>
    <row r="43" spans="2:677" x14ac:dyDescent="0.3">
      <c r="B43" s="18"/>
      <c r="C43" s="16" t="s">
        <v>317</v>
      </c>
      <c r="D43" s="14">
        <v>1.67026378018664</v>
      </c>
      <c r="E43" s="14">
        <v>0.64371563840683699</v>
      </c>
      <c r="F43" s="14">
        <v>0.780483929509311</v>
      </c>
      <c r="G43" s="14">
        <v>3.5382510948655299</v>
      </c>
      <c r="H43" s="14">
        <v>38.539759171147502</v>
      </c>
      <c r="I43" s="15">
        <v>11</v>
      </c>
      <c r="J43" s="15">
        <v>851</v>
      </c>
      <c r="K43" s="14">
        <v>2.1445546453720601</v>
      </c>
      <c r="L43" s="15">
        <v>396.81898609413099</v>
      </c>
      <c r="M43" s="15">
        <v>304</v>
      </c>
      <c r="ZA43" s="9"/>
    </row>
    <row r="44" spans="2:677" x14ac:dyDescent="0.3">
      <c r="B44" s="18"/>
      <c r="C44" s="16" t="s">
        <v>318</v>
      </c>
      <c r="D44" s="14">
        <v>0.84808015878882403</v>
      </c>
      <c r="E44" s="14">
        <v>0.31247482408034699</v>
      </c>
      <c r="F44" s="14">
        <v>0.410170393671344</v>
      </c>
      <c r="G44" s="14">
        <v>1.74532161958379</v>
      </c>
      <c r="H44" s="14">
        <v>36.844963396691703</v>
      </c>
      <c r="I44" s="15">
        <v>9</v>
      </c>
      <c r="J44" s="15">
        <v>623</v>
      </c>
      <c r="K44" s="14">
        <v>0.72224146586546101</v>
      </c>
      <c r="L44" s="15">
        <v>623</v>
      </c>
      <c r="M44" s="15">
        <v>231</v>
      </c>
      <c r="ZA44" s="9"/>
    </row>
    <row r="45" spans="2:677" x14ac:dyDescent="0.3">
      <c r="B45" s="18"/>
      <c r="C45" s="16" t="s">
        <v>319</v>
      </c>
      <c r="D45" s="14">
        <v>0.994923092146905</v>
      </c>
      <c r="E45" s="14">
        <v>0.115996478929647</v>
      </c>
      <c r="F45" s="14">
        <v>0.79140166009764201</v>
      </c>
      <c r="G45" s="14">
        <v>1.2501237551914099</v>
      </c>
      <c r="H45" s="14">
        <v>11.6588387429367</v>
      </c>
      <c r="I45" s="15">
        <v>189</v>
      </c>
      <c r="J45" s="15">
        <v>17118</v>
      </c>
      <c r="K45" s="14">
        <v>2.3381387908301399</v>
      </c>
      <c r="L45" s="15">
        <v>7321.2078201407203</v>
      </c>
      <c r="M45" s="15">
        <v>2567</v>
      </c>
      <c r="ZA45" s="9"/>
    </row>
    <row r="46" spans="2:677" x14ac:dyDescent="0.3">
      <c r="B46" s="18"/>
      <c r="C46" s="16" t="s">
        <v>320</v>
      </c>
      <c r="D46" s="14">
        <v>1.93453018685247</v>
      </c>
      <c r="E46" s="14">
        <v>1.0489539939124699</v>
      </c>
      <c r="F46" s="14">
        <v>0.66100494459915204</v>
      </c>
      <c r="G46" s="14">
        <v>5.5252219637211297</v>
      </c>
      <c r="H46" s="14">
        <v>54.222673858563098</v>
      </c>
      <c r="I46" s="15">
        <v>5</v>
      </c>
      <c r="J46" s="15">
        <v>358</v>
      </c>
      <c r="K46" s="14">
        <v>2.0705678866225599</v>
      </c>
      <c r="L46" s="15">
        <v>172.89942643897399</v>
      </c>
      <c r="M46" s="15">
        <v>206</v>
      </c>
      <c r="ZA46" s="9"/>
    </row>
    <row r="47" spans="2:677" x14ac:dyDescent="0.3">
      <c r="B47" s="18" t="s">
        <v>298</v>
      </c>
      <c r="C47" s="16" t="s">
        <v>283</v>
      </c>
      <c r="D47" s="14">
        <v>0.50336786566367098</v>
      </c>
      <c r="E47" s="14">
        <v>0.12737719290847099</v>
      </c>
      <c r="F47" s="14">
        <v>0.30626179758286498</v>
      </c>
      <c r="G47" s="14">
        <v>0.82627741562576296</v>
      </c>
      <c r="H47" s="14">
        <v>25.304990961337801</v>
      </c>
      <c r="I47" s="15">
        <v>31</v>
      </c>
      <c r="J47" s="15">
        <v>4351</v>
      </c>
      <c r="K47" s="14">
        <v>1.40921980075848</v>
      </c>
      <c r="L47" s="15">
        <v>3087.5240311399102</v>
      </c>
      <c r="M47" s="15">
        <v>1567</v>
      </c>
      <c r="ZA47" s="9"/>
    </row>
    <row r="48" spans="2:677" x14ac:dyDescent="0.3">
      <c r="B48" s="18"/>
      <c r="C48" s="16" t="s">
        <v>284</v>
      </c>
      <c r="D48" s="14">
        <v>0.91149408521478104</v>
      </c>
      <c r="E48" s="14">
        <v>0.21260159083768199</v>
      </c>
      <c r="F48" s="14">
        <v>0.57638531646331403</v>
      </c>
      <c r="G48" s="14">
        <v>1.43861500936342</v>
      </c>
      <c r="H48" s="14">
        <v>23.324516778140801</v>
      </c>
      <c r="I48" s="15">
        <v>35</v>
      </c>
      <c r="J48" s="15">
        <v>3770</v>
      </c>
      <c r="K48" s="14">
        <v>1.88617516574352</v>
      </c>
      <c r="L48" s="15">
        <v>1998.75391664055</v>
      </c>
      <c r="M48" s="15">
        <v>1688</v>
      </c>
      <c r="ZA48" s="9"/>
    </row>
    <row r="49" spans="2:677" x14ac:dyDescent="0.3">
      <c r="B49" s="18"/>
      <c r="C49" s="16" t="s">
        <v>285</v>
      </c>
      <c r="D49" s="14">
        <v>0.76886323739090001</v>
      </c>
      <c r="E49" s="14">
        <v>0.21011122754824799</v>
      </c>
      <c r="F49" s="14">
        <v>0.44944616992662101</v>
      </c>
      <c r="G49" s="14">
        <v>1.31229449559386</v>
      </c>
      <c r="H49" s="14">
        <v>27.327516433384201</v>
      </c>
      <c r="I49" s="15">
        <v>35</v>
      </c>
      <c r="J49" s="15">
        <v>3963</v>
      </c>
      <c r="K49" s="14">
        <v>2.29253476043715</v>
      </c>
      <c r="L49" s="15">
        <v>1728.6542687991</v>
      </c>
      <c r="M49" s="15">
        <v>1839</v>
      </c>
      <c r="ZA49" s="9"/>
    </row>
    <row r="50" spans="2:677" x14ac:dyDescent="0.3">
      <c r="B50" s="18"/>
      <c r="C50" s="16" t="s">
        <v>286</v>
      </c>
      <c r="D50" s="14">
        <v>1.1595091523166501</v>
      </c>
      <c r="E50" s="14">
        <v>0.23102078982212099</v>
      </c>
      <c r="F50" s="14">
        <v>0.78384444733648595</v>
      </c>
      <c r="G50" s="14">
        <v>1.71210779833635</v>
      </c>
      <c r="H50" s="14">
        <v>19.924016068398501</v>
      </c>
      <c r="I50" s="15">
        <v>48</v>
      </c>
      <c r="J50" s="15">
        <v>4152</v>
      </c>
      <c r="K50" s="14">
        <v>1.9330620175559401</v>
      </c>
      <c r="L50" s="15">
        <v>2147.8876323117502</v>
      </c>
      <c r="M50" s="15">
        <v>1888</v>
      </c>
      <c r="ZA50" s="9"/>
    </row>
    <row r="51" spans="2:677" x14ac:dyDescent="0.3">
      <c r="B51" s="18"/>
      <c r="C51" s="16" t="s">
        <v>287</v>
      </c>
      <c r="D51" s="14">
        <v>1.5129720979071599</v>
      </c>
      <c r="E51" s="14">
        <v>0.29189337305062601</v>
      </c>
      <c r="F51" s="14">
        <v>1.0353448980883699</v>
      </c>
      <c r="G51" s="14">
        <v>2.2060275401772298</v>
      </c>
      <c r="H51" s="14">
        <v>19.292713557268598</v>
      </c>
      <c r="I51" s="15">
        <v>72</v>
      </c>
      <c r="J51" s="15">
        <v>5167</v>
      </c>
      <c r="K51" s="14">
        <v>2.9538804984217899</v>
      </c>
      <c r="L51" s="15">
        <v>1749.22445331172</v>
      </c>
      <c r="M51" s="15">
        <v>1901</v>
      </c>
      <c r="ZA51" s="9"/>
    </row>
    <row r="52" spans="2:677" x14ac:dyDescent="0.3">
      <c r="B52" s="18" t="s">
        <v>297</v>
      </c>
      <c r="C52" s="16" t="s">
        <v>288</v>
      </c>
      <c r="D52" s="14">
        <v>1.1315720911715801</v>
      </c>
      <c r="E52" s="14">
        <v>0.134207115533755</v>
      </c>
      <c r="F52" s="14">
        <v>0.89651301887746604</v>
      </c>
      <c r="G52" s="14">
        <v>1.42737425153072</v>
      </c>
      <c r="H52" s="14">
        <v>11.8602355590799</v>
      </c>
      <c r="I52" s="15">
        <v>165</v>
      </c>
      <c r="J52" s="15">
        <v>14177</v>
      </c>
      <c r="K52" s="14">
        <v>2.2822590245508501</v>
      </c>
      <c r="L52" s="15">
        <v>6211.8277756794096</v>
      </c>
      <c r="M52" s="15">
        <v>2625</v>
      </c>
      <c r="ZA52" s="9"/>
    </row>
    <row r="53" spans="2:677" x14ac:dyDescent="0.3">
      <c r="B53" s="18"/>
      <c r="C53" s="16" t="s">
        <v>289</v>
      </c>
      <c r="D53" s="14">
        <v>0.67628551903066403</v>
      </c>
      <c r="E53" s="14">
        <v>0.13214548393770501</v>
      </c>
      <c r="F53" s="14">
        <v>0.46080595056308399</v>
      </c>
      <c r="G53" s="14">
        <v>0.99152277238474895</v>
      </c>
      <c r="H53" s="14">
        <v>19.539895535115502</v>
      </c>
      <c r="I53" s="15">
        <v>56</v>
      </c>
      <c r="J53" s="15">
        <v>7226</v>
      </c>
      <c r="K53" s="14">
        <v>1.8782762430732001</v>
      </c>
      <c r="L53" s="15">
        <v>3847.14443716594</v>
      </c>
      <c r="M53" s="15">
        <v>2078</v>
      </c>
      <c r="ZA53" s="9"/>
    </row>
    <row r="54" spans="2:677" x14ac:dyDescent="0.3">
      <c r="B54" s="18" t="s">
        <v>291</v>
      </c>
      <c r="C54" s="16" t="s">
        <v>290</v>
      </c>
      <c r="D54" s="14">
        <v>1.09798555927087</v>
      </c>
      <c r="E54" s="14">
        <v>0.127752914467961</v>
      </c>
      <c r="F54" s="14">
        <v>0.87376024995043999</v>
      </c>
      <c r="G54" s="14">
        <v>1.37895135659282</v>
      </c>
      <c r="H54" s="14">
        <v>11.635208986974</v>
      </c>
      <c r="I54" s="15">
        <v>165</v>
      </c>
      <c r="J54" s="15">
        <v>13806</v>
      </c>
      <c r="K54" s="14">
        <v>2.07480018714373</v>
      </c>
      <c r="L54" s="15">
        <v>6654.1347381532696</v>
      </c>
      <c r="M54" s="15">
        <v>2460</v>
      </c>
      <c r="ZA54" s="9"/>
    </row>
    <row r="55" spans="2:677" x14ac:dyDescent="0.3">
      <c r="B55" s="18"/>
      <c r="C55" s="16" t="s">
        <v>291</v>
      </c>
      <c r="D55" s="14">
        <v>0.79207887513979003</v>
      </c>
      <c r="E55" s="14">
        <v>0.15520074066313</v>
      </c>
      <c r="F55" s="14">
        <v>0.53908348195538702</v>
      </c>
      <c r="G55" s="14">
        <v>1.1624190075802501</v>
      </c>
      <c r="H55" s="14">
        <v>19.594101740907998</v>
      </c>
      <c r="I55" s="15">
        <v>57</v>
      </c>
      <c r="J55" s="15">
        <v>7701</v>
      </c>
      <c r="K55" s="14">
        <v>2.36027998997583</v>
      </c>
      <c r="L55" s="15">
        <v>3262.74850132457</v>
      </c>
      <c r="M55" s="15">
        <v>1992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328</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71" priority="1">
      <formula>ZA9 = 3</formula>
    </cfRule>
    <cfRule type="expression" dxfId="370" priority="48">
      <formula>I9 = J9</formula>
    </cfRule>
    <cfRule type="expression" dxfId="369" priority="95">
      <formula>ZA9 = 2</formula>
    </cfRule>
    <cfRule type="expression" dxfId="368" priority="142">
      <formula>ZA9 = 1</formula>
    </cfRule>
  </conditionalFormatting>
  <pageMargins left="0.7" right="0.7" top="0.75" bottom="0.75" header="0.3" footer="0.3"/>
  <pageSetup paperSize="9"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43</v>
      </c>
      <c r="M2" s="12" t="str">
        <f>HYPERLINK("#'INDICE'!A1", "Índice")</f>
        <v>Índice</v>
      </c>
    </row>
    <row r="3" spans="2:677" x14ac:dyDescent="0.3">
      <c r="B3" s="10" t="s">
        <v>7</v>
      </c>
      <c r="C3" s="11" t="s">
        <v>42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5.5493949107516496</v>
      </c>
      <c r="E9" s="14">
        <v>0.23970492035204699</v>
      </c>
      <c r="F9" s="14">
        <v>5.0976784802869997</v>
      </c>
      <c r="G9" s="14">
        <v>6.0385919843925997</v>
      </c>
      <c r="H9" s="14">
        <v>4.3194785054426799</v>
      </c>
      <c r="I9" s="15">
        <v>1213</v>
      </c>
      <c r="J9" s="15">
        <v>21507</v>
      </c>
      <c r="K9" s="14">
        <v>2.3575622178751301</v>
      </c>
      <c r="L9" s="15">
        <v>9122.5588181440507</v>
      </c>
      <c r="M9" s="15">
        <v>2682</v>
      </c>
      <c r="ZA9" s="9"/>
    </row>
    <row r="10" spans="2:677" x14ac:dyDescent="0.3">
      <c r="B10" s="18" t="s">
        <v>293</v>
      </c>
      <c r="C10" s="16" t="s">
        <v>253</v>
      </c>
      <c r="D10" s="14">
        <v>5.6116344601317598</v>
      </c>
      <c r="E10" s="14">
        <v>0.31043653859714598</v>
      </c>
      <c r="F10" s="14">
        <v>5.0329209047590799</v>
      </c>
      <c r="G10" s="14">
        <v>6.2525106008920703</v>
      </c>
      <c r="H10" s="14">
        <v>5.5320163991910496</v>
      </c>
      <c r="I10" s="15">
        <v>769</v>
      </c>
      <c r="J10" s="15">
        <v>13040</v>
      </c>
      <c r="K10" s="14">
        <v>2.3723682919120601</v>
      </c>
      <c r="L10" s="15">
        <v>5496.6170490713102</v>
      </c>
      <c r="M10" s="15">
        <v>1689</v>
      </c>
      <c r="ZA10" s="9"/>
    </row>
    <row r="11" spans="2:677" x14ac:dyDescent="0.3">
      <c r="B11" s="18"/>
      <c r="C11" s="16" t="s">
        <v>254</v>
      </c>
      <c r="D11" s="14">
        <v>5.43681635971656</v>
      </c>
      <c r="E11" s="14">
        <v>0.37161734148188302</v>
      </c>
      <c r="F11" s="14">
        <v>4.75200532302547</v>
      </c>
      <c r="G11" s="14">
        <v>6.2138771470909697</v>
      </c>
      <c r="H11" s="14">
        <v>6.83520128131119</v>
      </c>
      <c r="I11" s="15">
        <v>444</v>
      </c>
      <c r="J11" s="15">
        <v>8467</v>
      </c>
      <c r="K11" s="14">
        <v>2.2740680643478699</v>
      </c>
      <c r="L11" s="15">
        <v>3723.2834552065401</v>
      </c>
      <c r="M11" s="15">
        <v>993</v>
      </c>
      <c r="ZA11" s="9"/>
    </row>
    <row r="12" spans="2:677" x14ac:dyDescent="0.3">
      <c r="B12" s="18" t="s">
        <v>294</v>
      </c>
      <c r="C12" s="16" t="s">
        <v>255</v>
      </c>
      <c r="D12" s="14">
        <v>5.1276332915661502</v>
      </c>
      <c r="E12" s="14">
        <v>0.27502864081886003</v>
      </c>
      <c r="F12" s="14">
        <v>4.6141902076434498</v>
      </c>
      <c r="G12" s="14">
        <v>5.6947986352581701</v>
      </c>
      <c r="H12" s="14">
        <v>5.3636565873620903</v>
      </c>
      <c r="I12" s="15">
        <v>586</v>
      </c>
      <c r="J12" s="15">
        <v>10736</v>
      </c>
      <c r="K12" s="14">
        <v>1.6691724226828699</v>
      </c>
      <c r="L12" s="15">
        <v>6431.92989178671</v>
      </c>
      <c r="M12" s="15">
        <v>1374</v>
      </c>
      <c r="ZA12" s="9"/>
    </row>
    <row r="13" spans="2:677" x14ac:dyDescent="0.3">
      <c r="B13" s="18"/>
      <c r="C13" s="16" t="s">
        <v>256</v>
      </c>
      <c r="D13" s="14">
        <v>6.0152819840795599</v>
      </c>
      <c r="E13" s="14">
        <v>0.39538098166390201</v>
      </c>
      <c r="F13" s="14">
        <v>5.2844454015935796</v>
      </c>
      <c r="G13" s="14">
        <v>6.8398938613349403</v>
      </c>
      <c r="H13" s="14">
        <v>6.57294176250329</v>
      </c>
      <c r="I13" s="15">
        <v>401</v>
      </c>
      <c r="J13" s="15">
        <v>6416</v>
      </c>
      <c r="K13" s="14">
        <v>1.7738421798822701</v>
      </c>
      <c r="L13" s="15">
        <v>3617.0072359119599</v>
      </c>
      <c r="M13" s="15">
        <v>794</v>
      </c>
      <c r="ZA13" s="9"/>
    </row>
    <row r="14" spans="2:677" x14ac:dyDescent="0.3">
      <c r="B14" s="18"/>
      <c r="C14" s="16" t="s">
        <v>257</v>
      </c>
      <c r="D14" s="14">
        <v>4.42367013401297</v>
      </c>
      <c r="E14" s="14">
        <v>0.36039416380762801</v>
      </c>
      <c r="F14" s="14">
        <v>3.7672747430968299</v>
      </c>
      <c r="G14" s="14">
        <v>5.1882673238714201</v>
      </c>
      <c r="H14" s="14">
        <v>8.1469493178663708</v>
      </c>
      <c r="I14" s="15">
        <v>226</v>
      </c>
      <c r="J14" s="15">
        <v>4355</v>
      </c>
      <c r="K14" s="14">
        <v>1.3375525211827901</v>
      </c>
      <c r="L14" s="15">
        <v>3255.94691126513</v>
      </c>
      <c r="M14" s="15">
        <v>514</v>
      </c>
      <c r="ZA14" s="9"/>
    </row>
    <row r="15" spans="2:677" x14ac:dyDescent="0.3">
      <c r="B15" s="18" t="s">
        <v>295</v>
      </c>
      <c r="C15" s="16" t="s">
        <v>258</v>
      </c>
      <c r="D15" s="14">
        <v>5.8746498234498903</v>
      </c>
      <c r="E15" s="14">
        <v>0.93132393926239998</v>
      </c>
      <c r="F15" s="14">
        <v>4.28162331964075</v>
      </c>
      <c r="G15" s="14">
        <v>8.0107758888398095</v>
      </c>
      <c r="H15" s="14">
        <v>15.8532672967983</v>
      </c>
      <c r="I15" s="15">
        <v>60</v>
      </c>
      <c r="J15" s="15">
        <v>1045</v>
      </c>
      <c r="K15" s="14">
        <v>1.6376211642202301</v>
      </c>
      <c r="L15" s="15">
        <v>638.12072219864604</v>
      </c>
      <c r="M15" s="15">
        <v>135</v>
      </c>
      <c r="ZA15" s="9"/>
    </row>
    <row r="16" spans="2:677" x14ac:dyDescent="0.3">
      <c r="B16" s="18"/>
      <c r="C16" s="16" t="s">
        <v>259</v>
      </c>
      <c r="D16" s="14">
        <v>5.8606396509259699</v>
      </c>
      <c r="E16" s="14">
        <v>0.85593126806451003</v>
      </c>
      <c r="F16" s="14">
        <v>4.3762203064262497</v>
      </c>
      <c r="G16" s="14">
        <v>7.8074648625334699</v>
      </c>
      <c r="H16" s="14">
        <v>14.6047414454031</v>
      </c>
      <c r="I16" s="15">
        <v>50</v>
      </c>
      <c r="J16" s="15">
        <v>826</v>
      </c>
      <c r="K16" s="14">
        <v>1.0955077904714301</v>
      </c>
      <c r="L16" s="15">
        <v>753.98824835791095</v>
      </c>
      <c r="M16" s="15">
        <v>102</v>
      </c>
      <c r="ZA16" s="9"/>
    </row>
    <row r="17" spans="2:677" x14ac:dyDescent="0.3">
      <c r="B17" s="18"/>
      <c r="C17" s="16" t="s">
        <v>260</v>
      </c>
      <c r="D17" s="14">
        <v>6.0213694358092997</v>
      </c>
      <c r="E17" s="14">
        <v>0.95963625648605799</v>
      </c>
      <c r="F17" s="14">
        <v>4.3767073440788398</v>
      </c>
      <c r="G17" s="14">
        <v>8.2308592383760004</v>
      </c>
      <c r="H17" s="14">
        <v>15.937176197478699</v>
      </c>
      <c r="I17" s="15">
        <v>49</v>
      </c>
      <c r="J17" s="15">
        <v>832</v>
      </c>
      <c r="K17" s="14">
        <v>1.3523525789116</v>
      </c>
      <c r="L17" s="15">
        <v>615.22417524401101</v>
      </c>
      <c r="M17" s="15">
        <v>102</v>
      </c>
      <c r="ZA17" s="9"/>
    </row>
    <row r="18" spans="2:677" x14ac:dyDescent="0.3">
      <c r="B18" s="18"/>
      <c r="C18" s="16" t="s">
        <v>261</v>
      </c>
      <c r="D18" s="14">
        <v>7.6761952990355002</v>
      </c>
      <c r="E18" s="14">
        <v>1.1987651394251699</v>
      </c>
      <c r="F18" s="14">
        <v>5.6044572799010401</v>
      </c>
      <c r="G18" s="14">
        <v>10.429157534599801</v>
      </c>
      <c r="H18" s="14">
        <v>15.6166576373558</v>
      </c>
      <c r="I18" s="15">
        <v>48</v>
      </c>
      <c r="J18" s="15">
        <v>647</v>
      </c>
      <c r="K18" s="14">
        <v>1.3099086763801999</v>
      </c>
      <c r="L18" s="15">
        <v>493.92756278851499</v>
      </c>
      <c r="M18" s="15">
        <v>78</v>
      </c>
      <c r="ZA18" s="9"/>
    </row>
    <row r="19" spans="2:677" x14ac:dyDescent="0.3">
      <c r="B19" s="18"/>
      <c r="C19" s="16" t="s">
        <v>262</v>
      </c>
      <c r="D19" s="14">
        <v>3.5390956940270599</v>
      </c>
      <c r="E19" s="14">
        <v>0.88523191081814601</v>
      </c>
      <c r="F19" s="14">
        <v>2.1394625872208</v>
      </c>
      <c r="G19" s="14">
        <v>5.8000976578778403</v>
      </c>
      <c r="H19" s="14">
        <v>25.0129408004466</v>
      </c>
      <c r="I19" s="15">
        <v>21</v>
      </c>
      <c r="J19" s="15">
        <v>536</v>
      </c>
      <c r="K19" s="14">
        <v>1.22807324309377</v>
      </c>
      <c r="L19" s="15">
        <v>436.45605261271299</v>
      </c>
      <c r="M19" s="15">
        <v>66</v>
      </c>
      <c r="ZA19" s="9"/>
    </row>
    <row r="20" spans="2:677" x14ac:dyDescent="0.3">
      <c r="B20" s="18"/>
      <c r="C20" s="16" t="s">
        <v>263</v>
      </c>
      <c r="D20" s="14">
        <v>5.1372693797059803</v>
      </c>
      <c r="E20" s="14">
        <v>0.86108404997369203</v>
      </c>
      <c r="F20" s="14">
        <v>3.6742822880533899</v>
      </c>
      <c r="G20" s="14">
        <v>7.1395975347184697</v>
      </c>
      <c r="H20" s="14">
        <v>16.761512514318898</v>
      </c>
      <c r="I20" s="15">
        <v>44</v>
      </c>
      <c r="J20" s="15">
        <v>799</v>
      </c>
      <c r="K20" s="14">
        <v>1.2141323215238899</v>
      </c>
      <c r="L20" s="15">
        <v>658.08313133214006</v>
      </c>
      <c r="M20" s="15">
        <v>102</v>
      </c>
      <c r="ZA20" s="9"/>
    </row>
    <row r="21" spans="2:677" x14ac:dyDescent="0.3">
      <c r="B21" s="18"/>
      <c r="C21" s="16" t="s">
        <v>264</v>
      </c>
      <c r="D21" s="14">
        <v>8.54853111970227</v>
      </c>
      <c r="E21" s="14">
        <v>0.81028367856272099</v>
      </c>
      <c r="F21" s="14">
        <v>7.0794745566378001</v>
      </c>
      <c r="G21" s="14">
        <v>10.288676637516501</v>
      </c>
      <c r="H21" s="14">
        <v>9.4786305064178293</v>
      </c>
      <c r="I21" s="15">
        <v>116</v>
      </c>
      <c r="J21" s="15">
        <v>1440</v>
      </c>
      <c r="K21" s="14">
        <v>1.20851708253247</v>
      </c>
      <c r="L21" s="15">
        <v>1191.5429420182099</v>
      </c>
      <c r="M21" s="15">
        <v>183</v>
      </c>
      <c r="ZA21" s="9"/>
    </row>
    <row r="22" spans="2:677" x14ac:dyDescent="0.3">
      <c r="B22" s="18"/>
      <c r="C22" s="16" t="s">
        <v>265</v>
      </c>
      <c r="D22" s="14">
        <v>4.6010702853958696</v>
      </c>
      <c r="E22" s="14">
        <v>0.64478368798133601</v>
      </c>
      <c r="F22" s="14">
        <v>3.4814221381847101</v>
      </c>
      <c r="G22" s="14">
        <v>6.05820299666295</v>
      </c>
      <c r="H22" s="14">
        <v>14.0137760996159</v>
      </c>
      <c r="I22" s="15">
        <v>54</v>
      </c>
      <c r="J22" s="15">
        <v>1125</v>
      </c>
      <c r="K22" s="14">
        <v>1.0646136477452299</v>
      </c>
      <c r="L22" s="15">
        <v>1056.7213771706499</v>
      </c>
      <c r="M22" s="15">
        <v>135</v>
      </c>
      <c r="ZA22" s="9"/>
    </row>
    <row r="23" spans="2:677" x14ac:dyDescent="0.3">
      <c r="B23" s="18"/>
      <c r="C23" s="16" t="s">
        <v>266</v>
      </c>
      <c r="D23" s="14">
        <v>6.2999874280591603</v>
      </c>
      <c r="E23" s="14">
        <v>0.73495599678241996</v>
      </c>
      <c r="F23" s="14">
        <v>4.9943595792815998</v>
      </c>
      <c r="G23" s="14">
        <v>7.9184851293607599</v>
      </c>
      <c r="H23" s="14">
        <v>11.6659914829201</v>
      </c>
      <c r="I23" s="15">
        <v>80</v>
      </c>
      <c r="J23" s="15">
        <v>1128</v>
      </c>
      <c r="K23" s="14">
        <v>1.0312578317121099</v>
      </c>
      <c r="L23" s="15">
        <v>1093.80987500214</v>
      </c>
      <c r="M23" s="15">
        <v>144</v>
      </c>
      <c r="ZA23" s="9"/>
    </row>
    <row r="24" spans="2:677" x14ac:dyDescent="0.3">
      <c r="B24" s="18"/>
      <c r="C24" s="16" t="s">
        <v>267</v>
      </c>
      <c r="D24" s="14">
        <v>9.87693110485076</v>
      </c>
      <c r="E24" s="14">
        <v>1.325699111122</v>
      </c>
      <c r="F24" s="14">
        <v>7.5335852426504397</v>
      </c>
      <c r="G24" s="14">
        <v>12.847903237042299</v>
      </c>
      <c r="H24" s="14">
        <v>13.422176352641801</v>
      </c>
      <c r="I24" s="15">
        <v>58</v>
      </c>
      <c r="J24" s="15">
        <v>629</v>
      </c>
      <c r="K24" s="14">
        <v>1.23991404290358</v>
      </c>
      <c r="L24" s="15">
        <v>507.29323020411402</v>
      </c>
      <c r="M24" s="15">
        <v>78</v>
      </c>
      <c r="ZA24" s="9"/>
    </row>
    <row r="25" spans="2:677" x14ac:dyDescent="0.3">
      <c r="B25" s="18"/>
      <c r="C25" s="16" t="s">
        <v>268</v>
      </c>
      <c r="D25" s="14">
        <v>6.26832491241246</v>
      </c>
      <c r="E25" s="14">
        <v>0.96155237972812702</v>
      </c>
      <c r="F25" s="14">
        <v>4.6083975563159703</v>
      </c>
      <c r="G25" s="14">
        <v>8.4730441120948008</v>
      </c>
      <c r="H25" s="14">
        <v>15.3398618157791</v>
      </c>
      <c r="I25" s="15">
        <v>49</v>
      </c>
      <c r="J25" s="15">
        <v>724</v>
      </c>
      <c r="K25" s="14">
        <v>1.1377486093649001</v>
      </c>
      <c r="L25" s="15">
        <v>636.34443851717003</v>
      </c>
      <c r="M25" s="15">
        <v>89</v>
      </c>
      <c r="ZA25" s="9"/>
    </row>
    <row r="26" spans="2:677" x14ac:dyDescent="0.3">
      <c r="B26" s="18"/>
      <c r="C26" s="16" t="s">
        <v>269</v>
      </c>
      <c r="D26" s="14">
        <v>5.9026448609193496</v>
      </c>
      <c r="E26" s="14">
        <v>0.97559997209702198</v>
      </c>
      <c r="F26" s="14">
        <v>4.2398043018307598</v>
      </c>
      <c r="G26" s="14">
        <v>8.16206068386197</v>
      </c>
      <c r="H26" s="14">
        <v>16.528183468335399</v>
      </c>
      <c r="I26" s="15">
        <v>50</v>
      </c>
      <c r="J26" s="15">
        <v>817</v>
      </c>
      <c r="K26" s="14">
        <v>1.3983299075158999</v>
      </c>
      <c r="L26" s="15">
        <v>584.26841592152198</v>
      </c>
      <c r="M26" s="15">
        <v>102</v>
      </c>
      <c r="ZA26" s="9"/>
    </row>
    <row r="27" spans="2:677" x14ac:dyDescent="0.3">
      <c r="B27" s="18"/>
      <c r="C27" s="16" t="s">
        <v>270</v>
      </c>
      <c r="D27" s="14">
        <v>5.1604901063847599</v>
      </c>
      <c r="E27" s="14">
        <v>0.67540347409227997</v>
      </c>
      <c r="F27" s="14">
        <v>3.97787088375039</v>
      </c>
      <c r="G27" s="14">
        <v>6.6702777735918701</v>
      </c>
      <c r="H27" s="14">
        <v>13.087971494347901</v>
      </c>
      <c r="I27" s="15">
        <v>58</v>
      </c>
      <c r="J27" s="15">
        <v>1182</v>
      </c>
      <c r="K27" s="14">
        <v>1.1007690946887301</v>
      </c>
      <c r="L27" s="15">
        <v>1073.7946820120701</v>
      </c>
      <c r="M27" s="15">
        <v>150</v>
      </c>
      <c r="ZA27" s="9"/>
    </row>
    <row r="28" spans="2:677" x14ac:dyDescent="0.3">
      <c r="B28" s="18"/>
      <c r="C28" s="16" t="s">
        <v>271</v>
      </c>
      <c r="D28" s="14">
        <v>5.4228276983404502</v>
      </c>
      <c r="E28" s="14">
        <v>1.13975356393838</v>
      </c>
      <c r="F28" s="14">
        <v>3.5485821389691798</v>
      </c>
      <c r="G28" s="14">
        <v>8.2028004623570698</v>
      </c>
      <c r="H28" s="14">
        <v>21.017698281049601</v>
      </c>
      <c r="I28" s="15">
        <v>33</v>
      </c>
      <c r="J28" s="15">
        <v>527</v>
      </c>
      <c r="K28" s="14">
        <v>1.3322800702279001</v>
      </c>
      <c r="L28" s="15">
        <v>395.56247351943802</v>
      </c>
      <c r="M28" s="15">
        <v>66</v>
      </c>
      <c r="ZA28" s="9"/>
    </row>
    <row r="29" spans="2:677" x14ac:dyDescent="0.3">
      <c r="B29" s="18"/>
      <c r="C29" s="16" t="s">
        <v>272</v>
      </c>
      <c r="D29" s="14">
        <v>2.5621700930802298</v>
      </c>
      <c r="E29" s="14">
        <v>0.62777111846855105</v>
      </c>
      <c r="F29" s="14">
        <v>1.5707611457253401</v>
      </c>
      <c r="G29" s="14">
        <v>4.15292006724074</v>
      </c>
      <c r="H29" s="14">
        <v>24.501539541188201</v>
      </c>
      <c r="I29" s="15">
        <v>27</v>
      </c>
      <c r="J29" s="15">
        <v>789</v>
      </c>
      <c r="K29" s="14">
        <v>1.2439224900050501</v>
      </c>
      <c r="L29" s="15">
        <v>634.283893361232</v>
      </c>
      <c r="M29" s="15">
        <v>92</v>
      </c>
      <c r="ZA29" s="9"/>
    </row>
    <row r="30" spans="2:677" x14ac:dyDescent="0.3">
      <c r="B30" s="18"/>
      <c r="C30" s="16" t="s">
        <v>273</v>
      </c>
      <c r="D30" s="14">
        <v>3.1424162776016802</v>
      </c>
      <c r="E30" s="14">
        <v>0.65946086852716801</v>
      </c>
      <c r="F30" s="14">
        <v>2.0639608823419402</v>
      </c>
      <c r="G30" s="14">
        <v>4.7570120908190203</v>
      </c>
      <c r="H30" s="14">
        <v>20.9857896048856</v>
      </c>
      <c r="I30" s="15">
        <v>28</v>
      </c>
      <c r="J30" s="15">
        <v>687</v>
      </c>
      <c r="K30" s="14">
        <v>0.98017772736918796</v>
      </c>
      <c r="L30" s="15">
        <v>687</v>
      </c>
      <c r="M30" s="15">
        <v>77</v>
      </c>
      <c r="ZA30" s="9"/>
    </row>
    <row r="31" spans="2:677" x14ac:dyDescent="0.3">
      <c r="B31" s="18"/>
      <c r="C31" s="16" t="s">
        <v>274</v>
      </c>
      <c r="D31" s="14">
        <v>4.3498362520012597</v>
      </c>
      <c r="E31" s="14">
        <v>0.51365642256397204</v>
      </c>
      <c r="F31" s="14">
        <v>3.4439220945923599</v>
      </c>
      <c r="G31" s="14">
        <v>5.4805228107142296</v>
      </c>
      <c r="H31" s="14">
        <v>11.8086381373011</v>
      </c>
      <c r="I31" s="15">
        <v>105</v>
      </c>
      <c r="J31" s="15">
        <v>2137</v>
      </c>
      <c r="K31" s="14">
        <v>1.3545282751146299</v>
      </c>
      <c r="L31" s="15">
        <v>1577.67101599939</v>
      </c>
      <c r="M31" s="15">
        <v>298</v>
      </c>
      <c r="ZA31" s="9"/>
    </row>
    <row r="32" spans="2:677" x14ac:dyDescent="0.3">
      <c r="B32" s="18"/>
      <c r="C32" s="16" t="s">
        <v>275</v>
      </c>
      <c r="D32" s="14">
        <v>3.98669180937648</v>
      </c>
      <c r="E32" s="14">
        <v>0.68964391949108605</v>
      </c>
      <c r="F32" s="14">
        <v>2.8269588487380299</v>
      </c>
      <c r="G32" s="14">
        <v>5.5948014436558102</v>
      </c>
      <c r="H32" s="14">
        <v>17.2986514249504</v>
      </c>
      <c r="I32" s="15">
        <v>51</v>
      </c>
      <c r="J32" s="15">
        <v>1305</v>
      </c>
      <c r="K32" s="14">
        <v>1.6202547994693599</v>
      </c>
      <c r="L32" s="15">
        <v>805.42887478400905</v>
      </c>
      <c r="M32" s="15">
        <v>163</v>
      </c>
      <c r="ZA32" s="9"/>
    </row>
    <row r="33" spans="2:677" x14ac:dyDescent="0.3">
      <c r="B33" s="18"/>
      <c r="C33" s="16" t="s">
        <v>276</v>
      </c>
      <c r="D33" s="14">
        <v>7.4209150373660897</v>
      </c>
      <c r="E33" s="14">
        <v>1.0863757433261201</v>
      </c>
      <c r="F33" s="14">
        <v>5.5335891237602404</v>
      </c>
      <c r="G33" s="14">
        <v>9.8845912272704393</v>
      </c>
      <c r="H33" s="14">
        <v>14.6393771907637</v>
      </c>
      <c r="I33" s="15">
        <v>68</v>
      </c>
      <c r="J33" s="15">
        <v>853</v>
      </c>
      <c r="K33" s="14">
        <v>1.4636234922672899</v>
      </c>
      <c r="L33" s="15">
        <v>582.80015626056002</v>
      </c>
      <c r="M33" s="15">
        <v>102</v>
      </c>
      <c r="ZA33" s="9"/>
    </row>
    <row r="34" spans="2:677" x14ac:dyDescent="0.3">
      <c r="B34" s="18"/>
      <c r="C34" s="16" t="s">
        <v>277</v>
      </c>
      <c r="D34" s="14">
        <v>4.6990811537653201</v>
      </c>
      <c r="E34" s="14">
        <v>0.75941765837776898</v>
      </c>
      <c r="F34" s="14">
        <v>3.4037228254207399</v>
      </c>
      <c r="G34" s="14">
        <v>6.4544751479446196</v>
      </c>
      <c r="H34" s="14">
        <v>16.1609819777055</v>
      </c>
      <c r="I34" s="15">
        <v>45</v>
      </c>
      <c r="J34" s="15">
        <v>912</v>
      </c>
      <c r="K34" s="14">
        <v>1.17319372065842</v>
      </c>
      <c r="L34" s="15">
        <v>777.36522446451897</v>
      </c>
      <c r="M34" s="15">
        <v>112</v>
      </c>
      <c r="ZA34" s="9"/>
    </row>
    <row r="35" spans="2:677" x14ac:dyDescent="0.3">
      <c r="B35" s="18"/>
      <c r="C35" s="16" t="s">
        <v>278</v>
      </c>
      <c r="D35" s="14">
        <v>3.5964562915112102</v>
      </c>
      <c r="E35" s="14">
        <v>0.66758545615917897</v>
      </c>
      <c r="F35" s="14">
        <v>2.4767612518801099</v>
      </c>
      <c r="G35" s="14">
        <v>5.1953769490076702</v>
      </c>
      <c r="H35" s="14">
        <v>18.562312511204301</v>
      </c>
      <c r="I35" s="15">
        <v>25</v>
      </c>
      <c r="J35" s="15">
        <v>587</v>
      </c>
      <c r="K35" s="14">
        <v>0.75325767307302105</v>
      </c>
      <c r="L35" s="15">
        <v>587</v>
      </c>
      <c r="M35" s="15">
        <v>65</v>
      </c>
      <c r="ZA35" s="9"/>
    </row>
    <row r="36" spans="2:677" x14ac:dyDescent="0.3">
      <c r="B36" s="18"/>
      <c r="C36" s="16" t="s">
        <v>279</v>
      </c>
      <c r="D36" s="14">
        <v>4.0093240700095896</v>
      </c>
      <c r="E36" s="14">
        <v>0.81022626566605804</v>
      </c>
      <c r="F36" s="14">
        <v>2.6821148104760799</v>
      </c>
      <c r="G36" s="14">
        <v>5.9531106777960101</v>
      </c>
      <c r="H36" s="14">
        <v>20.208550157536202</v>
      </c>
      <c r="I36" s="15">
        <v>51</v>
      </c>
      <c r="J36" s="15">
        <v>1256</v>
      </c>
      <c r="K36" s="14">
        <v>2.1407016829908101</v>
      </c>
      <c r="L36" s="15">
        <v>586.72350752077898</v>
      </c>
      <c r="M36" s="15">
        <v>161</v>
      </c>
      <c r="ZA36" s="9"/>
    </row>
    <row r="37" spans="2:677" x14ac:dyDescent="0.3">
      <c r="B37" s="18"/>
      <c r="C37" s="16" t="s">
        <v>280</v>
      </c>
      <c r="D37" s="14">
        <v>5.5166656561325302</v>
      </c>
      <c r="E37" s="14">
        <v>0.90420453910816501</v>
      </c>
      <c r="F37" s="14">
        <v>3.9700767183059198</v>
      </c>
      <c r="G37" s="14">
        <v>7.6179510567669304</v>
      </c>
      <c r="H37" s="14">
        <v>16.3904176085607</v>
      </c>
      <c r="I37" s="15">
        <v>43</v>
      </c>
      <c r="J37" s="15">
        <v>724</v>
      </c>
      <c r="K37" s="14">
        <v>1.13406980699374</v>
      </c>
      <c r="L37" s="15">
        <v>638.408672495411</v>
      </c>
      <c r="M37" s="15">
        <v>80</v>
      </c>
      <c r="ZA37" s="9"/>
    </row>
    <row r="38" spans="2:677" x14ac:dyDescent="0.3">
      <c r="B38" s="18" t="s">
        <v>296</v>
      </c>
      <c r="C38" s="16" t="s">
        <v>281</v>
      </c>
      <c r="D38" s="14">
        <v>5.4838119540692203</v>
      </c>
      <c r="E38" s="14">
        <v>0.32851171679437902</v>
      </c>
      <c r="F38" s="14">
        <v>4.8738861099838102</v>
      </c>
      <c r="G38" s="14">
        <v>6.1651181320839301</v>
      </c>
      <c r="H38" s="14">
        <v>5.9905722432843396</v>
      </c>
      <c r="I38" s="15">
        <v>596</v>
      </c>
      <c r="J38" s="15">
        <v>11148</v>
      </c>
      <c r="K38" s="14">
        <v>2.3209777505696598</v>
      </c>
      <c r="L38" s="15">
        <v>4803.1481548083902</v>
      </c>
      <c r="M38" s="15">
        <v>1298</v>
      </c>
      <c r="ZA38" s="9"/>
    </row>
    <row r="39" spans="2:677" x14ac:dyDescent="0.3">
      <c r="B39" s="18"/>
      <c r="C39" s="16" t="s">
        <v>282</v>
      </c>
      <c r="D39" s="14">
        <v>5.6046554155628199</v>
      </c>
      <c r="E39" s="14">
        <v>0.344986858071128</v>
      </c>
      <c r="F39" s="14">
        <v>4.9650542077685396</v>
      </c>
      <c r="G39" s="14">
        <v>6.3211700726087603</v>
      </c>
      <c r="H39" s="14">
        <v>6.1553625065544697</v>
      </c>
      <c r="I39" s="15">
        <v>617</v>
      </c>
      <c r="J39" s="15">
        <v>10359</v>
      </c>
      <c r="K39" s="14">
        <v>2.3301373256479101</v>
      </c>
      <c r="L39" s="15">
        <v>4445.6607282232299</v>
      </c>
      <c r="M39" s="15">
        <v>1285</v>
      </c>
      <c r="ZA39" s="9"/>
    </row>
    <row r="40" spans="2:677" x14ac:dyDescent="0.3">
      <c r="B40" s="18" t="s">
        <v>321</v>
      </c>
      <c r="C40" s="16" t="s">
        <v>314</v>
      </c>
      <c r="D40" s="14">
        <v>6.36090082327435</v>
      </c>
      <c r="E40" s="14">
        <v>0.36077275393002001</v>
      </c>
      <c r="F40" s="14">
        <v>5.68908932554206</v>
      </c>
      <c r="G40" s="14">
        <v>7.1060674996044604</v>
      </c>
      <c r="H40" s="14">
        <v>5.6717242408490796</v>
      </c>
      <c r="I40" s="15">
        <v>690</v>
      </c>
      <c r="J40" s="15">
        <v>10866</v>
      </c>
      <c r="K40" s="14">
        <v>2.3742220958934701</v>
      </c>
      <c r="L40" s="15">
        <v>4576.6569264072596</v>
      </c>
      <c r="M40" s="15">
        <v>2646</v>
      </c>
      <c r="ZA40" s="9"/>
    </row>
    <row r="41" spans="2:677" x14ac:dyDescent="0.3">
      <c r="B41" s="18"/>
      <c r="C41" s="16" t="s">
        <v>315</v>
      </c>
      <c r="D41" s="14">
        <v>4.7361072559977897</v>
      </c>
      <c r="E41" s="14">
        <v>0.32379270725093601</v>
      </c>
      <c r="F41" s="14">
        <v>4.1401426854373904</v>
      </c>
      <c r="G41" s="14">
        <v>5.4130153685837996</v>
      </c>
      <c r="H41" s="14">
        <v>6.8366844277203898</v>
      </c>
      <c r="I41" s="15">
        <v>523</v>
      </c>
      <c r="J41" s="15">
        <v>10641</v>
      </c>
      <c r="K41" s="14">
        <v>2.4724407977684901</v>
      </c>
      <c r="L41" s="15">
        <v>4303.8442051288303</v>
      </c>
      <c r="M41" s="15">
        <v>2636</v>
      </c>
      <c r="ZA41" s="9"/>
    </row>
    <row r="42" spans="2:677" x14ac:dyDescent="0.3">
      <c r="B42" s="18" t="s">
        <v>322</v>
      </c>
      <c r="C42" s="16" t="s">
        <v>316</v>
      </c>
      <c r="D42" s="14">
        <v>4.24812541469956</v>
      </c>
      <c r="E42" s="14">
        <v>0.49382475168581103</v>
      </c>
      <c r="F42" s="14">
        <v>3.3778682758045599</v>
      </c>
      <c r="G42" s="14">
        <v>5.3302226442598499</v>
      </c>
      <c r="H42" s="14">
        <v>11.6245332582945</v>
      </c>
      <c r="I42" s="15">
        <v>117</v>
      </c>
      <c r="J42" s="15">
        <v>2557</v>
      </c>
      <c r="K42" s="14">
        <v>1.53236403322717</v>
      </c>
      <c r="L42" s="15">
        <v>1668.6635450552501</v>
      </c>
      <c r="M42" s="15">
        <v>639</v>
      </c>
      <c r="ZA42" s="9"/>
    </row>
    <row r="43" spans="2:677" x14ac:dyDescent="0.3">
      <c r="B43" s="18"/>
      <c r="C43" s="16" t="s">
        <v>317</v>
      </c>
      <c r="D43" s="14">
        <v>5.0558725901034602</v>
      </c>
      <c r="E43" s="14">
        <v>1.0714308324555</v>
      </c>
      <c r="F43" s="14">
        <v>3.3209728074046501</v>
      </c>
      <c r="G43" s="14">
        <v>7.6256095580149497</v>
      </c>
      <c r="H43" s="14">
        <v>21.191808404206199</v>
      </c>
      <c r="I43" s="15">
        <v>36</v>
      </c>
      <c r="J43" s="15">
        <v>851</v>
      </c>
      <c r="K43" s="14">
        <v>2.0327453542746401</v>
      </c>
      <c r="L43" s="15">
        <v>418.645649938612</v>
      </c>
      <c r="M43" s="15">
        <v>304</v>
      </c>
      <c r="ZA43" s="9"/>
    </row>
    <row r="44" spans="2:677" x14ac:dyDescent="0.3">
      <c r="B44" s="18"/>
      <c r="C44" s="16" t="s">
        <v>318</v>
      </c>
      <c r="D44" s="14">
        <v>5.4627705756101896</v>
      </c>
      <c r="E44" s="14">
        <v>1.22398075898502</v>
      </c>
      <c r="F44" s="14">
        <v>3.4987680596213999</v>
      </c>
      <c r="G44" s="14">
        <v>8.4329070441186609</v>
      </c>
      <c r="H44" s="14">
        <v>22.4058605801563</v>
      </c>
      <c r="I44" s="15">
        <v>34</v>
      </c>
      <c r="J44" s="15">
        <v>623</v>
      </c>
      <c r="K44" s="14">
        <v>1.8043622580123599</v>
      </c>
      <c r="L44" s="15">
        <v>345.274346785707</v>
      </c>
      <c r="M44" s="15">
        <v>231</v>
      </c>
      <c r="ZA44" s="9"/>
    </row>
    <row r="45" spans="2:677" x14ac:dyDescent="0.3">
      <c r="B45" s="18"/>
      <c r="C45" s="16" t="s">
        <v>319</v>
      </c>
      <c r="D45" s="14">
        <v>5.6886575223914297</v>
      </c>
      <c r="E45" s="14">
        <v>0.28300522835640501</v>
      </c>
      <c r="F45" s="14">
        <v>5.1584901802289398</v>
      </c>
      <c r="G45" s="14">
        <v>6.2697111021446004</v>
      </c>
      <c r="H45" s="14">
        <v>4.9749036084955502</v>
      </c>
      <c r="I45" s="15">
        <v>1005</v>
      </c>
      <c r="J45" s="15">
        <v>17118</v>
      </c>
      <c r="K45" s="14">
        <v>2.5553056381440098</v>
      </c>
      <c r="L45" s="15">
        <v>6699.0029468386001</v>
      </c>
      <c r="M45" s="15">
        <v>2567</v>
      </c>
      <c r="ZA45" s="9"/>
    </row>
    <row r="46" spans="2:677" x14ac:dyDescent="0.3">
      <c r="B46" s="18"/>
      <c r="C46" s="16" t="s">
        <v>320</v>
      </c>
      <c r="D46" s="14">
        <v>6.78624073837035</v>
      </c>
      <c r="E46" s="14">
        <v>1.8964830914866599</v>
      </c>
      <c r="F46" s="14">
        <v>3.8818697069394501</v>
      </c>
      <c r="G46" s="14">
        <v>11.6013486021216</v>
      </c>
      <c r="H46" s="14">
        <v>27.946003753796699</v>
      </c>
      <c r="I46" s="15">
        <v>21</v>
      </c>
      <c r="J46" s="15">
        <v>358</v>
      </c>
      <c r="K46" s="14">
        <v>2.0298169790412901</v>
      </c>
      <c r="L46" s="15">
        <v>176.37058104080299</v>
      </c>
      <c r="M46" s="15">
        <v>206</v>
      </c>
      <c r="ZA46" s="9"/>
    </row>
    <row r="47" spans="2:677" x14ac:dyDescent="0.3">
      <c r="B47" s="18" t="s">
        <v>298</v>
      </c>
      <c r="C47" s="16" t="s">
        <v>283</v>
      </c>
      <c r="D47" s="14">
        <v>5.1242949024794298</v>
      </c>
      <c r="E47" s="14">
        <v>0.71442443260122401</v>
      </c>
      <c r="F47" s="14">
        <v>3.8910229486604999</v>
      </c>
      <c r="G47" s="14">
        <v>6.7211204875385802</v>
      </c>
      <c r="H47" s="14">
        <v>13.9419070564331</v>
      </c>
      <c r="I47" s="15">
        <v>209</v>
      </c>
      <c r="J47" s="15">
        <v>4351</v>
      </c>
      <c r="K47" s="14">
        <v>4.5668076754125098</v>
      </c>
      <c r="L47" s="15">
        <v>952.74430395341403</v>
      </c>
      <c r="M47" s="15">
        <v>1567</v>
      </c>
      <c r="ZA47" s="9"/>
    </row>
    <row r="48" spans="2:677" x14ac:dyDescent="0.3">
      <c r="B48" s="18"/>
      <c r="C48" s="16" t="s">
        <v>284</v>
      </c>
      <c r="D48" s="14">
        <v>5.0199053628119499</v>
      </c>
      <c r="E48" s="14">
        <v>0.54765350679402303</v>
      </c>
      <c r="F48" s="14">
        <v>4.0483221999302996</v>
      </c>
      <c r="G48" s="14">
        <v>6.20957491328695</v>
      </c>
      <c r="H48" s="14">
        <v>10.9096380750742</v>
      </c>
      <c r="I48" s="15">
        <v>193</v>
      </c>
      <c r="J48" s="15">
        <v>3770</v>
      </c>
      <c r="K48" s="14">
        <v>2.3708809974478502</v>
      </c>
      <c r="L48" s="15">
        <v>1590.12620374378</v>
      </c>
      <c r="M48" s="15">
        <v>1688</v>
      </c>
      <c r="ZA48" s="9"/>
    </row>
    <row r="49" spans="2:677" x14ac:dyDescent="0.3">
      <c r="B49" s="18"/>
      <c r="C49" s="16" t="s">
        <v>285</v>
      </c>
      <c r="D49" s="14">
        <v>4.6772345027579396</v>
      </c>
      <c r="E49" s="14">
        <v>0.48823769263069899</v>
      </c>
      <c r="F49" s="14">
        <v>3.8076673046959399</v>
      </c>
      <c r="G49" s="14">
        <v>5.7335503991849697</v>
      </c>
      <c r="H49" s="14">
        <v>10.438597687219</v>
      </c>
      <c r="I49" s="15">
        <v>204</v>
      </c>
      <c r="J49" s="15">
        <v>3963</v>
      </c>
      <c r="K49" s="14">
        <v>2.1183187127243102</v>
      </c>
      <c r="L49" s="15">
        <v>1870.8232978328799</v>
      </c>
      <c r="M49" s="15">
        <v>1839</v>
      </c>
      <c r="ZA49" s="9"/>
    </row>
    <row r="50" spans="2:677" x14ac:dyDescent="0.3">
      <c r="B50" s="18"/>
      <c r="C50" s="16" t="s">
        <v>286</v>
      </c>
      <c r="D50" s="14">
        <v>5.68841457920926</v>
      </c>
      <c r="E50" s="14">
        <v>0.562044509219644</v>
      </c>
      <c r="F50" s="14">
        <v>4.6813570724987503</v>
      </c>
      <c r="G50" s="14">
        <v>6.8964370123754097</v>
      </c>
      <c r="H50" s="14">
        <v>9.8805124238636903</v>
      </c>
      <c r="I50" s="15">
        <v>243</v>
      </c>
      <c r="J50" s="15">
        <v>4152</v>
      </c>
      <c r="K50" s="14">
        <v>2.4442063372559999</v>
      </c>
      <c r="L50" s="15">
        <v>1698.7109217060899</v>
      </c>
      <c r="M50" s="15">
        <v>1888</v>
      </c>
      <c r="ZA50" s="9"/>
    </row>
    <row r="51" spans="2:677" x14ac:dyDescent="0.3">
      <c r="B51" s="18"/>
      <c r="C51" s="16" t="s">
        <v>287</v>
      </c>
      <c r="D51" s="14">
        <v>7.1828566016774396</v>
      </c>
      <c r="E51" s="14">
        <v>0.55135874889370995</v>
      </c>
      <c r="F51" s="14">
        <v>6.17382159257388</v>
      </c>
      <c r="G51" s="14">
        <v>8.3421433058590306</v>
      </c>
      <c r="H51" s="14">
        <v>7.6760372574464197</v>
      </c>
      <c r="I51" s="15">
        <v>358</v>
      </c>
      <c r="J51" s="15">
        <v>5167</v>
      </c>
      <c r="K51" s="14">
        <v>2.3555783169707398</v>
      </c>
      <c r="L51" s="15">
        <v>2193.5165401949898</v>
      </c>
      <c r="M51" s="15">
        <v>1901</v>
      </c>
      <c r="ZA51" s="9"/>
    </row>
    <row r="52" spans="2:677" x14ac:dyDescent="0.3">
      <c r="B52" s="18" t="s">
        <v>297</v>
      </c>
      <c r="C52" s="16" t="s">
        <v>288</v>
      </c>
      <c r="D52" s="14">
        <v>5.93807917913671</v>
      </c>
      <c r="E52" s="14">
        <v>0.30590930598420601</v>
      </c>
      <c r="F52" s="14">
        <v>5.3658593833499397</v>
      </c>
      <c r="G52" s="14">
        <v>6.5670863894028697</v>
      </c>
      <c r="H52" s="14">
        <v>5.15165420931082</v>
      </c>
      <c r="I52" s="15">
        <v>851</v>
      </c>
      <c r="J52" s="15">
        <v>14177</v>
      </c>
      <c r="K52" s="14">
        <v>2.3750855347880502</v>
      </c>
      <c r="L52" s="15">
        <v>5969.0481847278597</v>
      </c>
      <c r="M52" s="15">
        <v>2625</v>
      </c>
      <c r="ZA52" s="9"/>
    </row>
    <row r="53" spans="2:677" x14ac:dyDescent="0.3">
      <c r="B53" s="18"/>
      <c r="C53" s="16" t="s">
        <v>289</v>
      </c>
      <c r="D53" s="14">
        <v>4.8143399542546703</v>
      </c>
      <c r="E53" s="14">
        <v>0.47680359405252098</v>
      </c>
      <c r="F53" s="14">
        <v>3.96092562567789</v>
      </c>
      <c r="G53" s="14">
        <v>5.8404474416890899</v>
      </c>
      <c r="H53" s="14">
        <v>9.9038206396527197</v>
      </c>
      <c r="I53" s="15">
        <v>356</v>
      </c>
      <c r="J53" s="15">
        <v>7226</v>
      </c>
      <c r="K53" s="14">
        <v>3.5843351649918902</v>
      </c>
      <c r="L53" s="15">
        <v>2015.99450592014</v>
      </c>
      <c r="M53" s="15">
        <v>2078</v>
      </c>
      <c r="ZA53" s="9"/>
    </row>
    <row r="54" spans="2:677" x14ac:dyDescent="0.3">
      <c r="B54" s="18" t="s">
        <v>291</v>
      </c>
      <c r="C54" s="16" t="s">
        <v>290</v>
      </c>
      <c r="D54" s="14">
        <v>5.9996469663629401</v>
      </c>
      <c r="E54" s="14">
        <v>0.298802395520952</v>
      </c>
      <c r="F54" s="14">
        <v>5.4398125805968496</v>
      </c>
      <c r="G54" s="14">
        <v>6.6130670020702498</v>
      </c>
      <c r="H54" s="14">
        <v>4.9803329628591504</v>
      </c>
      <c r="I54" s="15">
        <v>862</v>
      </c>
      <c r="J54" s="15">
        <v>13806</v>
      </c>
      <c r="K54" s="14">
        <v>2.1854927994895701</v>
      </c>
      <c r="L54" s="15">
        <v>6317.1107235971904</v>
      </c>
      <c r="M54" s="15">
        <v>2460</v>
      </c>
      <c r="ZA54" s="9"/>
    </row>
    <row r="55" spans="2:677" x14ac:dyDescent="0.3">
      <c r="B55" s="18"/>
      <c r="C55" s="16" t="s">
        <v>291</v>
      </c>
      <c r="D55" s="14">
        <v>4.8822263617198196</v>
      </c>
      <c r="E55" s="14">
        <v>0.45036289206337898</v>
      </c>
      <c r="F55" s="14">
        <v>4.0710492641615303</v>
      </c>
      <c r="G55" s="14">
        <v>5.8451860063770802</v>
      </c>
      <c r="H55" s="14">
        <v>9.2245393534914495</v>
      </c>
      <c r="I55" s="15">
        <v>351</v>
      </c>
      <c r="J55" s="15">
        <v>7701</v>
      </c>
      <c r="K55" s="14">
        <v>3.3630733243438198</v>
      </c>
      <c r="L55" s="15">
        <v>2289.8697879275601</v>
      </c>
      <c r="M55" s="15">
        <v>1992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329</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67" priority="1">
      <formula>ZA9 = 3</formula>
    </cfRule>
    <cfRule type="expression" dxfId="366" priority="48">
      <formula>I9 = J9</formula>
    </cfRule>
    <cfRule type="expression" dxfId="365" priority="95">
      <formula>ZA9 = 2</formula>
    </cfRule>
    <cfRule type="expression" dxfId="364" priority="142">
      <formula>ZA9 = 1</formula>
    </cfRule>
  </conditionalFormatting>
  <pageMargins left="0.7" right="0.7" top="0.75" bottom="0.75" header="0.3" footer="0.3"/>
  <pageSetup paperSize="9"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45</v>
      </c>
      <c r="M2" s="12" t="str">
        <f>HYPERLINK("#'INDICE'!A1", "Índice")</f>
        <v>Índice</v>
      </c>
    </row>
    <row r="3" spans="2:677" x14ac:dyDescent="0.3">
      <c r="B3" s="10" t="s">
        <v>7</v>
      </c>
      <c r="C3" s="11" t="s">
        <v>44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5.7037728089785196</v>
      </c>
      <c r="E9" s="14">
        <v>0.241471793950432</v>
      </c>
      <c r="F9" s="14">
        <v>5.2483375450707399</v>
      </c>
      <c r="G9" s="14">
        <v>6.1961449638247599</v>
      </c>
      <c r="H9" s="14">
        <v>4.23354509440352</v>
      </c>
      <c r="I9" s="15">
        <v>1207</v>
      </c>
      <c r="J9" s="15">
        <v>21499</v>
      </c>
      <c r="K9" s="14">
        <v>2.3306354091938601</v>
      </c>
      <c r="L9" s="15">
        <v>9224.5230271500295</v>
      </c>
      <c r="M9" s="15">
        <v>2682</v>
      </c>
      <c r="ZA9" s="9"/>
    </row>
    <row r="10" spans="2:677" x14ac:dyDescent="0.3">
      <c r="B10" s="18" t="s">
        <v>293</v>
      </c>
      <c r="C10" s="16" t="s">
        <v>253</v>
      </c>
      <c r="D10" s="14">
        <v>5.7404299557828598</v>
      </c>
      <c r="E10" s="14">
        <v>0.29717626443482498</v>
      </c>
      <c r="F10" s="14">
        <v>5.1845959630768004</v>
      </c>
      <c r="G10" s="14">
        <v>6.3518621460385702</v>
      </c>
      <c r="H10" s="14">
        <v>5.1768990602429001</v>
      </c>
      <c r="I10" s="15">
        <v>787</v>
      </c>
      <c r="J10" s="15">
        <v>13034</v>
      </c>
      <c r="K10" s="14">
        <v>2.1271727321026801</v>
      </c>
      <c r="L10" s="15">
        <v>6127.3820425086296</v>
      </c>
      <c r="M10" s="15">
        <v>1689</v>
      </c>
      <c r="ZA10" s="9"/>
    </row>
    <row r="11" spans="2:677" x14ac:dyDescent="0.3">
      <c r="B11" s="18"/>
      <c r="C11" s="16" t="s">
        <v>254</v>
      </c>
      <c r="D11" s="14">
        <v>5.63745304931573</v>
      </c>
      <c r="E11" s="14">
        <v>0.414102866992276</v>
      </c>
      <c r="F11" s="14">
        <v>4.8777926144934201</v>
      </c>
      <c r="G11" s="14">
        <v>6.5073284099205599</v>
      </c>
      <c r="H11" s="14">
        <v>7.3455665771360996</v>
      </c>
      <c r="I11" s="15">
        <v>420</v>
      </c>
      <c r="J11" s="15">
        <v>8465</v>
      </c>
      <c r="K11" s="14">
        <v>2.7284093986535698</v>
      </c>
      <c r="L11" s="15">
        <v>3102.54025813624</v>
      </c>
      <c r="M11" s="15">
        <v>993</v>
      </c>
      <c r="ZA11" s="9"/>
    </row>
    <row r="12" spans="2:677" x14ac:dyDescent="0.3">
      <c r="B12" s="18" t="s">
        <v>294</v>
      </c>
      <c r="C12" s="16" t="s">
        <v>255</v>
      </c>
      <c r="D12" s="14">
        <v>4.8433103880372901</v>
      </c>
      <c r="E12" s="14">
        <v>0.27085352521974099</v>
      </c>
      <c r="F12" s="14">
        <v>4.3388029397574899</v>
      </c>
      <c r="G12" s="14">
        <v>5.4031675368768104</v>
      </c>
      <c r="H12" s="14">
        <v>5.5923222655466001</v>
      </c>
      <c r="I12" s="15">
        <v>546</v>
      </c>
      <c r="J12" s="15">
        <v>10732</v>
      </c>
      <c r="K12" s="14">
        <v>1.70815608843281</v>
      </c>
      <c r="L12" s="15">
        <v>6282.7982013320097</v>
      </c>
      <c r="M12" s="15">
        <v>1374</v>
      </c>
      <c r="ZA12" s="9"/>
    </row>
    <row r="13" spans="2:677" x14ac:dyDescent="0.3">
      <c r="B13" s="18"/>
      <c r="C13" s="16" t="s">
        <v>256</v>
      </c>
      <c r="D13" s="14">
        <v>6.4813176407925601</v>
      </c>
      <c r="E13" s="14">
        <v>0.400872311530724</v>
      </c>
      <c r="F13" s="14">
        <v>5.7374930705486404</v>
      </c>
      <c r="G13" s="14">
        <v>7.3140913099608102</v>
      </c>
      <c r="H13" s="14">
        <v>6.1850434394340903</v>
      </c>
      <c r="I13" s="15">
        <v>448</v>
      </c>
      <c r="J13" s="15">
        <v>6413</v>
      </c>
      <c r="K13" s="14">
        <v>1.6999805362934901</v>
      </c>
      <c r="L13" s="15">
        <v>3772.39613224185</v>
      </c>
      <c r="M13" s="15">
        <v>794</v>
      </c>
      <c r="ZA13" s="9"/>
    </row>
    <row r="14" spans="2:677" x14ac:dyDescent="0.3">
      <c r="B14" s="18"/>
      <c r="C14" s="16" t="s">
        <v>257</v>
      </c>
      <c r="D14" s="14">
        <v>4.6443557316900703</v>
      </c>
      <c r="E14" s="14">
        <v>0.41796009434861697</v>
      </c>
      <c r="F14" s="14">
        <v>3.8889257053613102</v>
      </c>
      <c r="G14" s="14">
        <v>5.5380736523054104</v>
      </c>
      <c r="H14" s="14">
        <v>8.9993126817725795</v>
      </c>
      <c r="I14" s="15">
        <v>213</v>
      </c>
      <c r="J14" s="15">
        <v>4354</v>
      </c>
      <c r="K14" s="14">
        <v>1.7170637698044899</v>
      </c>
      <c r="L14" s="15">
        <v>2535.7241102907701</v>
      </c>
      <c r="M14" s="15">
        <v>514</v>
      </c>
      <c r="ZA14" s="9"/>
    </row>
    <row r="15" spans="2:677" x14ac:dyDescent="0.3">
      <c r="B15" s="18" t="s">
        <v>295</v>
      </c>
      <c r="C15" s="16" t="s">
        <v>258</v>
      </c>
      <c r="D15" s="14">
        <v>5.53015493393056</v>
      </c>
      <c r="E15" s="14">
        <v>0.93895983837666597</v>
      </c>
      <c r="F15" s="14">
        <v>3.9410602896701001</v>
      </c>
      <c r="G15" s="14">
        <v>7.7085774688206099</v>
      </c>
      <c r="H15" s="14">
        <v>16.978906551344998</v>
      </c>
      <c r="I15" s="15">
        <v>57</v>
      </c>
      <c r="J15" s="15">
        <v>1044</v>
      </c>
      <c r="K15" s="14">
        <v>1.7601425442224801</v>
      </c>
      <c r="L15" s="15">
        <v>593.13377966281496</v>
      </c>
      <c r="M15" s="15">
        <v>135</v>
      </c>
      <c r="ZA15" s="9"/>
    </row>
    <row r="16" spans="2:677" x14ac:dyDescent="0.3">
      <c r="B16" s="18"/>
      <c r="C16" s="16" t="s">
        <v>259</v>
      </c>
      <c r="D16" s="14">
        <v>3.8650248155359801</v>
      </c>
      <c r="E16" s="14">
        <v>0.73119261105855204</v>
      </c>
      <c r="F16" s="14">
        <v>2.6490724813969599</v>
      </c>
      <c r="G16" s="14">
        <v>5.6069661414311396</v>
      </c>
      <c r="H16" s="14">
        <v>18.918186711749598</v>
      </c>
      <c r="I16" s="15">
        <v>36</v>
      </c>
      <c r="J16" s="15">
        <v>826</v>
      </c>
      <c r="K16" s="14">
        <v>1.1870905055277801</v>
      </c>
      <c r="L16" s="15">
        <v>695.81889178092797</v>
      </c>
      <c r="M16" s="15">
        <v>102</v>
      </c>
      <c r="ZA16" s="9"/>
    </row>
    <row r="17" spans="2:677" x14ac:dyDescent="0.3">
      <c r="B17" s="18"/>
      <c r="C17" s="16" t="s">
        <v>260</v>
      </c>
      <c r="D17" s="14">
        <v>5.5845044128492498</v>
      </c>
      <c r="E17" s="14">
        <v>0.92969677924827399</v>
      </c>
      <c r="F17" s="14">
        <v>4.0023234704395403</v>
      </c>
      <c r="G17" s="14">
        <v>7.7417060638766397</v>
      </c>
      <c r="H17" s="14">
        <v>16.647793797228601</v>
      </c>
      <c r="I17" s="15">
        <v>45</v>
      </c>
      <c r="J17" s="15">
        <v>832</v>
      </c>
      <c r="K17" s="14">
        <v>1.3622466899253001</v>
      </c>
      <c r="L17" s="15">
        <v>610.75575088798496</v>
      </c>
      <c r="M17" s="15">
        <v>102</v>
      </c>
      <c r="ZA17" s="9"/>
    </row>
    <row r="18" spans="2:677" x14ac:dyDescent="0.3">
      <c r="B18" s="18"/>
      <c r="C18" s="16" t="s">
        <v>261</v>
      </c>
      <c r="D18" s="14">
        <v>7.7518895058749697</v>
      </c>
      <c r="E18" s="14">
        <v>1.1873928799297899</v>
      </c>
      <c r="F18" s="14">
        <v>5.6940736517377397</v>
      </c>
      <c r="G18" s="14">
        <v>10.4708201466115</v>
      </c>
      <c r="H18" s="14">
        <v>15.317463942563901</v>
      </c>
      <c r="I18" s="15">
        <v>47</v>
      </c>
      <c r="J18" s="15">
        <v>647</v>
      </c>
      <c r="K18" s="14">
        <v>1.2736683171242</v>
      </c>
      <c r="L18" s="15">
        <v>507.981545353076</v>
      </c>
      <c r="M18" s="15">
        <v>78</v>
      </c>
      <c r="ZA18" s="9"/>
    </row>
    <row r="19" spans="2:677" x14ac:dyDescent="0.3">
      <c r="B19" s="18"/>
      <c r="C19" s="16" t="s">
        <v>262</v>
      </c>
      <c r="D19" s="14">
        <v>2.7522408883701299</v>
      </c>
      <c r="E19" s="14">
        <v>0.74497703683298699</v>
      </c>
      <c r="F19" s="14">
        <v>1.5975856949108</v>
      </c>
      <c r="G19" s="14">
        <v>4.7015505030402398</v>
      </c>
      <c r="H19" s="14">
        <v>27.068017192134601</v>
      </c>
      <c r="I19" s="15">
        <v>18</v>
      </c>
      <c r="J19" s="15">
        <v>536</v>
      </c>
      <c r="K19" s="14">
        <v>1.1093625716905799</v>
      </c>
      <c r="L19" s="15">
        <v>483.16034241463399</v>
      </c>
      <c r="M19" s="15">
        <v>66</v>
      </c>
      <c r="ZA19" s="9"/>
    </row>
    <row r="20" spans="2:677" x14ac:dyDescent="0.3">
      <c r="B20" s="18"/>
      <c r="C20" s="16" t="s">
        <v>263</v>
      </c>
      <c r="D20" s="14">
        <v>4.47120496451228</v>
      </c>
      <c r="E20" s="14">
        <v>0.79315666178182498</v>
      </c>
      <c r="F20" s="14">
        <v>3.13680505587755</v>
      </c>
      <c r="G20" s="14">
        <v>6.3361277777342204</v>
      </c>
      <c r="H20" s="14">
        <v>17.739215000812301</v>
      </c>
      <c r="I20" s="15">
        <v>39</v>
      </c>
      <c r="J20" s="15">
        <v>799</v>
      </c>
      <c r="K20" s="14">
        <v>1.1753358161393701</v>
      </c>
      <c r="L20" s="15">
        <v>679.80571086864495</v>
      </c>
      <c r="M20" s="15">
        <v>102</v>
      </c>
      <c r="ZA20" s="9"/>
    </row>
    <row r="21" spans="2:677" x14ac:dyDescent="0.3">
      <c r="B21" s="18"/>
      <c r="C21" s="16" t="s">
        <v>264</v>
      </c>
      <c r="D21" s="14">
        <v>8.9075163623229692</v>
      </c>
      <c r="E21" s="14">
        <v>0.84290890084865799</v>
      </c>
      <c r="F21" s="14">
        <v>7.3785691453067797</v>
      </c>
      <c r="G21" s="14">
        <v>10.716626544519199</v>
      </c>
      <c r="H21" s="14">
        <v>9.4628947796716503</v>
      </c>
      <c r="I21" s="15">
        <v>125</v>
      </c>
      <c r="J21" s="15">
        <v>1440</v>
      </c>
      <c r="K21" s="14">
        <v>1.2600358498875699</v>
      </c>
      <c r="L21" s="15">
        <v>1142.8246268774701</v>
      </c>
      <c r="M21" s="15">
        <v>183</v>
      </c>
      <c r="ZA21" s="9"/>
    </row>
    <row r="22" spans="2:677" x14ac:dyDescent="0.3">
      <c r="B22" s="18"/>
      <c r="C22" s="16" t="s">
        <v>265</v>
      </c>
      <c r="D22" s="14">
        <v>5.9143782720742903</v>
      </c>
      <c r="E22" s="14">
        <v>0.73995074084217605</v>
      </c>
      <c r="F22" s="14">
        <v>4.6097499365603198</v>
      </c>
      <c r="G22" s="14">
        <v>7.5589772654952299</v>
      </c>
      <c r="H22" s="14">
        <v>12.511048614120201</v>
      </c>
      <c r="I22" s="15">
        <v>71</v>
      </c>
      <c r="J22" s="15">
        <v>1124</v>
      </c>
      <c r="K22" s="14">
        <v>1.10497643983855</v>
      </c>
      <c r="L22" s="15">
        <v>1017.21625862378</v>
      </c>
      <c r="M22" s="15">
        <v>135</v>
      </c>
      <c r="ZA22" s="9"/>
    </row>
    <row r="23" spans="2:677" x14ac:dyDescent="0.3">
      <c r="B23" s="18"/>
      <c r="C23" s="16" t="s">
        <v>266</v>
      </c>
      <c r="D23" s="14">
        <v>6.1740879853910604</v>
      </c>
      <c r="E23" s="14">
        <v>0.68885105112991396</v>
      </c>
      <c r="F23" s="14">
        <v>4.9448678052005297</v>
      </c>
      <c r="G23" s="14">
        <v>7.68417225461197</v>
      </c>
      <c r="H23" s="14">
        <v>11.1571304581317</v>
      </c>
      <c r="I23" s="15">
        <v>80</v>
      </c>
      <c r="J23" s="15">
        <v>1126</v>
      </c>
      <c r="K23" s="14">
        <v>0.92152593977459996</v>
      </c>
      <c r="L23" s="15">
        <v>1126</v>
      </c>
      <c r="M23" s="15">
        <v>144</v>
      </c>
      <c r="ZA23" s="9"/>
    </row>
    <row r="24" spans="2:677" x14ac:dyDescent="0.3">
      <c r="B24" s="18"/>
      <c r="C24" s="16" t="s">
        <v>267</v>
      </c>
      <c r="D24" s="14">
        <v>8.5005944663151798</v>
      </c>
      <c r="E24" s="14">
        <v>1.28261900414338</v>
      </c>
      <c r="F24" s="14">
        <v>6.2708684001608299</v>
      </c>
      <c r="G24" s="14">
        <v>11.4264892754427</v>
      </c>
      <c r="H24" s="14">
        <v>15.0885800896154</v>
      </c>
      <c r="I24" s="15">
        <v>51</v>
      </c>
      <c r="J24" s="15">
        <v>629</v>
      </c>
      <c r="K24" s="14">
        <v>1.3282732120627201</v>
      </c>
      <c r="L24" s="15">
        <v>473.54715452192602</v>
      </c>
      <c r="M24" s="15">
        <v>78</v>
      </c>
      <c r="ZA24" s="9"/>
    </row>
    <row r="25" spans="2:677" x14ac:dyDescent="0.3">
      <c r="B25" s="18"/>
      <c r="C25" s="16" t="s">
        <v>268</v>
      </c>
      <c r="D25" s="14">
        <v>5.3407375574275404</v>
      </c>
      <c r="E25" s="14">
        <v>0.88411775393028602</v>
      </c>
      <c r="F25" s="14">
        <v>3.8331149360857002</v>
      </c>
      <c r="G25" s="14">
        <v>7.3957286486784097</v>
      </c>
      <c r="H25" s="14">
        <v>16.5542257866746</v>
      </c>
      <c r="I25" s="15">
        <v>42</v>
      </c>
      <c r="J25" s="15">
        <v>724</v>
      </c>
      <c r="K25" s="14">
        <v>1.1178773774352999</v>
      </c>
      <c r="L25" s="15">
        <v>647.65600826545199</v>
      </c>
      <c r="M25" s="15">
        <v>89</v>
      </c>
      <c r="ZA25" s="9"/>
    </row>
    <row r="26" spans="2:677" x14ac:dyDescent="0.3">
      <c r="B26" s="18"/>
      <c r="C26" s="16" t="s">
        <v>269</v>
      </c>
      <c r="D26" s="14">
        <v>6.4025635690297404</v>
      </c>
      <c r="E26" s="14">
        <v>0.95258643379213104</v>
      </c>
      <c r="F26" s="14">
        <v>4.7534415980934197</v>
      </c>
      <c r="G26" s="14">
        <v>8.5723262266758908</v>
      </c>
      <c r="H26" s="14">
        <v>14.8782034496299</v>
      </c>
      <c r="I26" s="15">
        <v>53</v>
      </c>
      <c r="J26" s="15">
        <v>817</v>
      </c>
      <c r="K26" s="14">
        <v>1.2356090775197599</v>
      </c>
      <c r="L26" s="15">
        <v>661.21236470677798</v>
      </c>
      <c r="M26" s="15">
        <v>102</v>
      </c>
      <c r="ZA26" s="9"/>
    </row>
    <row r="27" spans="2:677" x14ac:dyDescent="0.3">
      <c r="B27" s="18"/>
      <c r="C27" s="16" t="s">
        <v>270</v>
      </c>
      <c r="D27" s="14">
        <v>6.77594779480886</v>
      </c>
      <c r="E27" s="14">
        <v>0.96701564971350795</v>
      </c>
      <c r="F27" s="14">
        <v>5.0974510242095299</v>
      </c>
      <c r="G27" s="14">
        <v>8.9549901409824209</v>
      </c>
      <c r="H27" s="14">
        <v>14.271297226557</v>
      </c>
      <c r="I27" s="15">
        <v>75</v>
      </c>
      <c r="J27" s="15">
        <v>1182</v>
      </c>
      <c r="K27" s="14">
        <v>1.7483117434649</v>
      </c>
      <c r="L27" s="15">
        <v>676.08079875814701</v>
      </c>
      <c r="M27" s="15">
        <v>150</v>
      </c>
      <c r="ZA27" s="9"/>
    </row>
    <row r="28" spans="2:677" x14ac:dyDescent="0.3">
      <c r="B28" s="18"/>
      <c r="C28" s="16" t="s">
        <v>271</v>
      </c>
      <c r="D28" s="14">
        <v>6.4094010997704398</v>
      </c>
      <c r="E28" s="14">
        <v>1.2349643282129801</v>
      </c>
      <c r="F28" s="14">
        <v>4.3429819472104096</v>
      </c>
      <c r="G28" s="14">
        <v>9.3627999362403305</v>
      </c>
      <c r="H28" s="14">
        <v>19.2680144211478</v>
      </c>
      <c r="I28" s="15">
        <v>36</v>
      </c>
      <c r="J28" s="15">
        <v>527</v>
      </c>
      <c r="K28" s="14">
        <v>1.3373494199882701</v>
      </c>
      <c r="L28" s="15">
        <v>394.06305646329997</v>
      </c>
      <c r="M28" s="15">
        <v>66</v>
      </c>
      <c r="ZA28" s="9"/>
    </row>
    <row r="29" spans="2:677" x14ac:dyDescent="0.3">
      <c r="B29" s="18"/>
      <c r="C29" s="16" t="s">
        <v>272</v>
      </c>
      <c r="D29" s="14">
        <v>1.93218364515846</v>
      </c>
      <c r="E29" s="14">
        <v>0.44713724852997699</v>
      </c>
      <c r="F29" s="14">
        <v>1.2180362304560499</v>
      </c>
      <c r="G29" s="14">
        <v>3.05210606121633</v>
      </c>
      <c r="H29" s="14">
        <v>23.141550217050298</v>
      </c>
      <c r="I29" s="15">
        <v>21</v>
      </c>
      <c r="J29" s="15">
        <v>789</v>
      </c>
      <c r="K29" s="14">
        <v>0.831444019275829</v>
      </c>
      <c r="L29" s="15">
        <v>789</v>
      </c>
      <c r="M29" s="15">
        <v>92</v>
      </c>
      <c r="ZA29" s="9"/>
    </row>
    <row r="30" spans="2:677" x14ac:dyDescent="0.3">
      <c r="B30" s="18"/>
      <c r="C30" s="16" t="s">
        <v>273</v>
      </c>
      <c r="D30" s="14">
        <v>2.7909637729060699</v>
      </c>
      <c r="E30" s="14">
        <v>0.61463884355602705</v>
      </c>
      <c r="F30" s="14">
        <v>1.7958142635282699</v>
      </c>
      <c r="G30" s="14">
        <v>4.3133533897285199</v>
      </c>
      <c r="H30" s="14">
        <v>22.022458676202699</v>
      </c>
      <c r="I30" s="15">
        <v>25</v>
      </c>
      <c r="J30" s="15">
        <v>687</v>
      </c>
      <c r="K30" s="14">
        <v>0.95521973204475596</v>
      </c>
      <c r="L30" s="15">
        <v>687</v>
      </c>
      <c r="M30" s="15">
        <v>77</v>
      </c>
      <c r="ZA30" s="9"/>
    </row>
    <row r="31" spans="2:677" x14ac:dyDescent="0.3">
      <c r="B31" s="18"/>
      <c r="C31" s="16" t="s">
        <v>274</v>
      </c>
      <c r="D31" s="14">
        <v>4.4498664319161296</v>
      </c>
      <c r="E31" s="14">
        <v>0.52360587011557802</v>
      </c>
      <c r="F31" s="14">
        <v>3.5259540693912101</v>
      </c>
      <c r="G31" s="14">
        <v>5.6018159416248396</v>
      </c>
      <c r="H31" s="14">
        <v>11.766777230886699</v>
      </c>
      <c r="I31" s="15">
        <v>100</v>
      </c>
      <c r="J31" s="15">
        <v>2137</v>
      </c>
      <c r="K31" s="14">
        <v>1.3773109274851301</v>
      </c>
      <c r="L31" s="15">
        <v>1551.5741270578701</v>
      </c>
      <c r="M31" s="15">
        <v>298</v>
      </c>
      <c r="ZA31" s="9"/>
    </row>
    <row r="32" spans="2:677" x14ac:dyDescent="0.3">
      <c r="B32" s="18"/>
      <c r="C32" s="16" t="s">
        <v>275</v>
      </c>
      <c r="D32" s="14">
        <v>3.82170447501474</v>
      </c>
      <c r="E32" s="14">
        <v>0.72493294437411804</v>
      </c>
      <c r="F32" s="14">
        <v>2.6212567828270901</v>
      </c>
      <c r="G32" s="14">
        <v>5.54063654022851</v>
      </c>
      <c r="H32" s="14">
        <v>18.968838357689101</v>
      </c>
      <c r="I32" s="15">
        <v>51</v>
      </c>
      <c r="J32" s="15">
        <v>1304</v>
      </c>
      <c r="K32" s="14">
        <v>1.8629702163380799</v>
      </c>
      <c r="L32" s="15">
        <v>699.95751331075303</v>
      </c>
      <c r="M32" s="15">
        <v>163</v>
      </c>
      <c r="ZA32" s="9"/>
    </row>
    <row r="33" spans="2:677" x14ac:dyDescent="0.3">
      <c r="B33" s="18"/>
      <c r="C33" s="16" t="s">
        <v>276</v>
      </c>
      <c r="D33" s="14">
        <v>5.7530288974574004</v>
      </c>
      <c r="E33" s="14">
        <v>0.95795788761899603</v>
      </c>
      <c r="F33" s="14">
        <v>4.1224185286361399</v>
      </c>
      <c r="G33" s="14">
        <v>7.9749734806409496</v>
      </c>
      <c r="H33" s="14">
        <v>16.651365823008</v>
      </c>
      <c r="I33" s="15">
        <v>56</v>
      </c>
      <c r="J33" s="15">
        <v>853</v>
      </c>
      <c r="K33" s="14">
        <v>1.4420106666121699</v>
      </c>
      <c r="L33" s="15">
        <v>591.53515279052897</v>
      </c>
      <c r="M33" s="15">
        <v>102</v>
      </c>
      <c r="ZA33" s="9"/>
    </row>
    <row r="34" spans="2:677" x14ac:dyDescent="0.3">
      <c r="B34" s="18"/>
      <c r="C34" s="16" t="s">
        <v>277</v>
      </c>
      <c r="D34" s="14">
        <v>6.0750354440044703</v>
      </c>
      <c r="E34" s="14">
        <v>0.95973465974807703</v>
      </c>
      <c r="F34" s="14">
        <v>4.4295251319440299</v>
      </c>
      <c r="G34" s="14">
        <v>8.2788780403269602</v>
      </c>
      <c r="H34" s="14">
        <v>15.798009223061401</v>
      </c>
      <c r="I34" s="15">
        <v>49</v>
      </c>
      <c r="J34" s="15">
        <v>911</v>
      </c>
      <c r="K34" s="14">
        <v>1.4689732747554201</v>
      </c>
      <c r="L34" s="15">
        <v>620.16104421755404</v>
      </c>
      <c r="M34" s="15">
        <v>112</v>
      </c>
      <c r="ZA34" s="9"/>
    </row>
    <row r="35" spans="2:677" x14ac:dyDescent="0.3">
      <c r="B35" s="18"/>
      <c r="C35" s="16" t="s">
        <v>278</v>
      </c>
      <c r="D35" s="14">
        <v>3.8601301968570501</v>
      </c>
      <c r="E35" s="14">
        <v>0.96338605690643597</v>
      </c>
      <c r="F35" s="14">
        <v>2.3349609673027998</v>
      </c>
      <c r="G35" s="14">
        <v>6.3170853377265104</v>
      </c>
      <c r="H35" s="14">
        <v>24.957346197566999</v>
      </c>
      <c r="I35" s="15">
        <v>26</v>
      </c>
      <c r="J35" s="15">
        <v>587</v>
      </c>
      <c r="K35" s="14">
        <v>1.4655237004695301</v>
      </c>
      <c r="L35" s="15">
        <v>400.53941114151502</v>
      </c>
      <c r="M35" s="15">
        <v>65</v>
      </c>
      <c r="ZA35" s="9"/>
    </row>
    <row r="36" spans="2:677" x14ac:dyDescent="0.3">
      <c r="B36" s="18"/>
      <c r="C36" s="16" t="s">
        <v>279</v>
      </c>
      <c r="D36" s="14">
        <v>5.0103518259498001</v>
      </c>
      <c r="E36" s="14">
        <v>0.83004636519547303</v>
      </c>
      <c r="F36" s="14">
        <v>3.60310739176676</v>
      </c>
      <c r="G36" s="14">
        <v>6.9277161742454396</v>
      </c>
      <c r="H36" s="14">
        <v>16.566628333293199</v>
      </c>
      <c r="I36" s="15">
        <v>60</v>
      </c>
      <c r="J36" s="15">
        <v>1254</v>
      </c>
      <c r="K36" s="14">
        <v>1.8138913672927</v>
      </c>
      <c r="L36" s="15">
        <v>691.33136780491998</v>
      </c>
      <c r="M36" s="15">
        <v>161</v>
      </c>
      <c r="ZA36" s="9"/>
    </row>
    <row r="37" spans="2:677" x14ac:dyDescent="0.3">
      <c r="B37" s="18"/>
      <c r="C37" s="16" t="s">
        <v>280</v>
      </c>
      <c r="D37" s="14">
        <v>5.5550123758434804</v>
      </c>
      <c r="E37" s="14">
        <v>0.92801030825581199</v>
      </c>
      <c r="F37" s="14">
        <v>3.9721623814561302</v>
      </c>
      <c r="G37" s="14">
        <v>7.7179116544574002</v>
      </c>
      <c r="H37" s="14">
        <v>16.7058189157482</v>
      </c>
      <c r="I37" s="15">
        <v>44</v>
      </c>
      <c r="J37" s="15">
        <v>724</v>
      </c>
      <c r="K37" s="14">
        <v>1.18680660133845</v>
      </c>
      <c r="L37" s="15">
        <v>610.04042207339501</v>
      </c>
      <c r="M37" s="15">
        <v>80</v>
      </c>
      <c r="ZA37" s="9"/>
    </row>
    <row r="38" spans="2:677" x14ac:dyDescent="0.3">
      <c r="B38" s="18" t="s">
        <v>296</v>
      </c>
      <c r="C38" s="16" t="s">
        <v>281</v>
      </c>
      <c r="D38" s="14">
        <v>5.4351880915441804</v>
      </c>
      <c r="E38" s="14">
        <v>0.32985345615501599</v>
      </c>
      <c r="F38" s="14">
        <v>4.8232276102054703</v>
      </c>
      <c r="G38" s="14">
        <v>6.1198003012108897</v>
      </c>
      <c r="H38" s="14">
        <v>6.0688508033086697</v>
      </c>
      <c r="I38" s="15">
        <v>580</v>
      </c>
      <c r="J38" s="15">
        <v>11143</v>
      </c>
      <c r="K38" s="14">
        <v>2.3586369124514701</v>
      </c>
      <c r="L38" s="15">
        <v>4724.3388506196197</v>
      </c>
      <c r="M38" s="15">
        <v>1298</v>
      </c>
      <c r="ZA38" s="9"/>
    </row>
    <row r="39" spans="2:677" x14ac:dyDescent="0.3">
      <c r="B39" s="18"/>
      <c r="C39" s="16" t="s">
        <v>282</v>
      </c>
      <c r="D39" s="14">
        <v>5.9300409642496197</v>
      </c>
      <c r="E39" s="14">
        <v>0.35053177674292402</v>
      </c>
      <c r="F39" s="14">
        <v>5.2785814222707304</v>
      </c>
      <c r="G39" s="14">
        <v>6.6562509279053996</v>
      </c>
      <c r="H39" s="14">
        <v>5.9111189763472298</v>
      </c>
      <c r="I39" s="15">
        <v>627</v>
      </c>
      <c r="J39" s="15">
        <v>10356</v>
      </c>
      <c r="K39" s="14">
        <v>2.28084747049299</v>
      </c>
      <c r="L39" s="15">
        <v>4540.4176009023704</v>
      </c>
      <c r="M39" s="15">
        <v>1285</v>
      </c>
      <c r="ZA39" s="9"/>
    </row>
    <row r="40" spans="2:677" x14ac:dyDescent="0.3">
      <c r="B40" s="18" t="s">
        <v>321</v>
      </c>
      <c r="C40" s="16" t="s">
        <v>314</v>
      </c>
      <c r="D40" s="14">
        <v>6.5190653192169901</v>
      </c>
      <c r="E40" s="14">
        <v>0.36332566316558002</v>
      </c>
      <c r="F40" s="14">
        <v>5.8418343166785398</v>
      </c>
      <c r="G40" s="14">
        <v>7.2687454788005201</v>
      </c>
      <c r="H40" s="14">
        <v>5.5732784590233102</v>
      </c>
      <c r="I40" s="15">
        <v>703</v>
      </c>
      <c r="J40" s="15">
        <v>10861</v>
      </c>
      <c r="K40" s="14">
        <v>2.3524131391777598</v>
      </c>
      <c r="L40" s="15">
        <v>4616.9611192514503</v>
      </c>
      <c r="M40" s="15">
        <v>2646</v>
      </c>
      <c r="ZA40" s="9"/>
    </row>
    <row r="41" spans="2:677" x14ac:dyDescent="0.3">
      <c r="B41" s="18"/>
      <c r="C41" s="16" t="s">
        <v>315</v>
      </c>
      <c r="D41" s="14">
        <v>4.8875611742093099</v>
      </c>
      <c r="E41" s="14">
        <v>0.33055824766453401</v>
      </c>
      <c r="F41" s="14">
        <v>4.2786725722094703</v>
      </c>
      <c r="G41" s="14">
        <v>5.5780499844876203</v>
      </c>
      <c r="H41" s="14">
        <v>6.7632554536365603</v>
      </c>
      <c r="I41" s="15">
        <v>504</v>
      </c>
      <c r="J41" s="15">
        <v>10638</v>
      </c>
      <c r="K41" s="14">
        <v>2.5002626350988102</v>
      </c>
      <c r="L41" s="15">
        <v>4254.7530210079703</v>
      </c>
      <c r="M41" s="15">
        <v>2636</v>
      </c>
      <c r="ZA41" s="9"/>
    </row>
    <row r="42" spans="2:677" x14ac:dyDescent="0.3">
      <c r="B42" s="18" t="s">
        <v>322</v>
      </c>
      <c r="C42" s="16" t="s">
        <v>316</v>
      </c>
      <c r="D42" s="14">
        <v>3.9505712276127598</v>
      </c>
      <c r="E42" s="14">
        <v>0.48681255645577398</v>
      </c>
      <c r="F42" s="14">
        <v>3.0984017289356398</v>
      </c>
      <c r="G42" s="14">
        <v>5.02496340826871</v>
      </c>
      <c r="H42" s="14">
        <v>12.322586492129799</v>
      </c>
      <c r="I42" s="15">
        <v>90</v>
      </c>
      <c r="J42" s="15">
        <v>2557</v>
      </c>
      <c r="K42" s="14">
        <v>1.59635585630611</v>
      </c>
      <c r="L42" s="15">
        <v>1601.7731822757701</v>
      </c>
      <c r="M42" s="15">
        <v>639</v>
      </c>
      <c r="ZA42" s="9"/>
    </row>
    <row r="43" spans="2:677" x14ac:dyDescent="0.3">
      <c r="B43" s="18"/>
      <c r="C43" s="16" t="s">
        <v>317</v>
      </c>
      <c r="D43" s="14">
        <v>4.97017454670027</v>
      </c>
      <c r="E43" s="14">
        <v>1.0463077228626401</v>
      </c>
      <c r="F43" s="14">
        <v>3.2740756654565502</v>
      </c>
      <c r="G43" s="14">
        <v>7.4769987379652196</v>
      </c>
      <c r="H43" s="14">
        <v>21.051729934862902</v>
      </c>
      <c r="I43" s="15">
        <v>40</v>
      </c>
      <c r="J43" s="15">
        <v>850</v>
      </c>
      <c r="K43" s="14">
        <v>1.96786354234242</v>
      </c>
      <c r="L43" s="15">
        <v>431.94051910134698</v>
      </c>
      <c r="M43" s="15">
        <v>304</v>
      </c>
      <c r="ZA43" s="9"/>
    </row>
    <row r="44" spans="2:677" x14ac:dyDescent="0.3">
      <c r="B44" s="18"/>
      <c r="C44" s="16" t="s">
        <v>318</v>
      </c>
      <c r="D44" s="14">
        <v>5.6646096482938804</v>
      </c>
      <c r="E44" s="14">
        <v>1.1940296446693499</v>
      </c>
      <c r="F44" s="14">
        <v>3.72530650534011</v>
      </c>
      <c r="G44" s="14">
        <v>8.5240813754697005</v>
      </c>
      <c r="H44" s="14">
        <v>21.078763035842801</v>
      </c>
      <c r="I44" s="15">
        <v>38</v>
      </c>
      <c r="J44" s="15">
        <v>623</v>
      </c>
      <c r="K44" s="14">
        <v>1.6594950633304599</v>
      </c>
      <c r="L44" s="15">
        <v>375.41539819328699</v>
      </c>
      <c r="M44" s="15">
        <v>231</v>
      </c>
      <c r="ZA44" s="9"/>
    </row>
    <row r="45" spans="2:677" x14ac:dyDescent="0.3">
      <c r="B45" s="18"/>
      <c r="C45" s="16" t="s">
        <v>319</v>
      </c>
      <c r="D45" s="14">
        <v>5.9133606134927099</v>
      </c>
      <c r="E45" s="14">
        <v>0.27584756995501197</v>
      </c>
      <c r="F45" s="14">
        <v>5.3950787257228798</v>
      </c>
      <c r="G45" s="14">
        <v>6.4780223189520498</v>
      </c>
      <c r="H45" s="14">
        <v>4.6648190087646899</v>
      </c>
      <c r="I45" s="15">
        <v>1020</v>
      </c>
      <c r="J45" s="15">
        <v>17111</v>
      </c>
      <c r="K45" s="14">
        <v>2.3400547225269501</v>
      </c>
      <c r="L45" s="15">
        <v>7312.2221609938997</v>
      </c>
      <c r="M45" s="15">
        <v>2567</v>
      </c>
      <c r="ZA45" s="9"/>
    </row>
    <row r="46" spans="2:677" x14ac:dyDescent="0.3">
      <c r="B46" s="18"/>
      <c r="C46" s="16" t="s">
        <v>320</v>
      </c>
      <c r="D46" s="14">
        <v>6.4140281836520803</v>
      </c>
      <c r="E46" s="14">
        <v>1.8753352120370099</v>
      </c>
      <c r="F46" s="14">
        <v>3.5762177515609301</v>
      </c>
      <c r="G46" s="14">
        <v>11.2411810306664</v>
      </c>
      <c r="H46" s="14">
        <v>29.2380257513807</v>
      </c>
      <c r="I46" s="15">
        <v>19</v>
      </c>
      <c r="J46" s="15">
        <v>358</v>
      </c>
      <c r="K46" s="14">
        <v>2.0916278414760701</v>
      </c>
      <c r="L46" s="15">
        <v>171.158555504481</v>
      </c>
      <c r="M46" s="15">
        <v>206</v>
      </c>
      <c r="ZA46" s="9"/>
    </row>
    <row r="47" spans="2:677" x14ac:dyDescent="0.3">
      <c r="B47" s="18" t="s">
        <v>298</v>
      </c>
      <c r="C47" s="16" t="s">
        <v>283</v>
      </c>
      <c r="D47" s="14">
        <v>5.2602806423950099</v>
      </c>
      <c r="E47" s="14">
        <v>0.53374620738864897</v>
      </c>
      <c r="F47" s="14">
        <v>4.3065030980982097</v>
      </c>
      <c r="G47" s="14">
        <v>6.4111427594399704</v>
      </c>
      <c r="H47" s="14">
        <v>10.1467249311176</v>
      </c>
      <c r="I47" s="15">
        <v>211</v>
      </c>
      <c r="J47" s="15">
        <v>4347</v>
      </c>
      <c r="K47" s="14">
        <v>2.4843816763668598</v>
      </c>
      <c r="L47" s="15">
        <v>1749.73114692949</v>
      </c>
      <c r="M47" s="15">
        <v>1567</v>
      </c>
      <c r="ZA47" s="9"/>
    </row>
    <row r="48" spans="2:677" x14ac:dyDescent="0.3">
      <c r="B48" s="18"/>
      <c r="C48" s="16" t="s">
        <v>284</v>
      </c>
      <c r="D48" s="14">
        <v>5.18463800554433</v>
      </c>
      <c r="E48" s="14">
        <v>0.54722829049447597</v>
      </c>
      <c r="F48" s="14">
        <v>4.2105123546688601</v>
      </c>
      <c r="G48" s="14">
        <v>6.36914802916339</v>
      </c>
      <c r="H48" s="14">
        <v>10.554802281456899</v>
      </c>
      <c r="I48" s="15">
        <v>190</v>
      </c>
      <c r="J48" s="15">
        <v>3770</v>
      </c>
      <c r="K48" s="14">
        <v>2.2959692841817101</v>
      </c>
      <c r="L48" s="15">
        <v>1642.00802945134</v>
      </c>
      <c r="M48" s="15">
        <v>1687</v>
      </c>
      <c r="ZA48" s="9"/>
    </row>
    <row r="49" spans="2:677" x14ac:dyDescent="0.3">
      <c r="B49" s="18"/>
      <c r="C49" s="16" t="s">
        <v>285</v>
      </c>
      <c r="D49" s="14">
        <v>4.6492588674045701</v>
      </c>
      <c r="E49" s="14">
        <v>0.473767617134012</v>
      </c>
      <c r="F49" s="14">
        <v>3.8035676116346999</v>
      </c>
      <c r="G49" s="14">
        <v>5.6718957706378301</v>
      </c>
      <c r="H49" s="14">
        <v>10.190175050383701</v>
      </c>
      <c r="I49" s="15">
        <v>202</v>
      </c>
      <c r="J49" s="15">
        <v>3964</v>
      </c>
      <c r="K49" s="14">
        <v>2.00653628320772</v>
      </c>
      <c r="L49" s="15">
        <v>1975.5436436280199</v>
      </c>
      <c r="M49" s="15">
        <v>1840</v>
      </c>
      <c r="ZA49" s="9"/>
    </row>
    <row r="50" spans="2:677" x14ac:dyDescent="0.3">
      <c r="B50" s="18"/>
      <c r="C50" s="16" t="s">
        <v>286</v>
      </c>
      <c r="D50" s="14">
        <v>6.3094216560490901</v>
      </c>
      <c r="E50" s="14">
        <v>0.61711122642721905</v>
      </c>
      <c r="F50" s="14">
        <v>5.2020602980318502</v>
      </c>
      <c r="G50" s="14">
        <v>7.6335253078449501</v>
      </c>
      <c r="H50" s="14">
        <v>9.7807891129858309</v>
      </c>
      <c r="I50" s="15">
        <v>245</v>
      </c>
      <c r="J50" s="15">
        <v>4149</v>
      </c>
      <c r="K50" s="14">
        <v>2.6722689781142499</v>
      </c>
      <c r="L50" s="15">
        <v>1552.61316655625</v>
      </c>
      <c r="M50" s="15">
        <v>1888</v>
      </c>
      <c r="ZA50" s="9"/>
    </row>
    <row r="51" spans="2:677" x14ac:dyDescent="0.3">
      <c r="B51" s="18"/>
      <c r="C51" s="16" t="s">
        <v>287</v>
      </c>
      <c r="D51" s="14">
        <v>7.06190957912328</v>
      </c>
      <c r="E51" s="14">
        <v>0.54829942564953604</v>
      </c>
      <c r="F51" s="14">
        <v>6.0593611731408004</v>
      </c>
      <c r="G51" s="14">
        <v>8.2158269681983906</v>
      </c>
      <c r="H51" s="14">
        <v>7.76418077159245</v>
      </c>
      <c r="I51" s="15">
        <v>353</v>
      </c>
      <c r="J51" s="15">
        <v>5165</v>
      </c>
      <c r="K51" s="14">
        <v>2.3654072199704599</v>
      </c>
      <c r="L51" s="15">
        <v>2183.55636881184</v>
      </c>
      <c r="M51" s="15">
        <v>1901</v>
      </c>
      <c r="ZA51" s="9"/>
    </row>
    <row r="52" spans="2:677" x14ac:dyDescent="0.3">
      <c r="B52" s="18" t="s">
        <v>297</v>
      </c>
      <c r="C52" s="16" t="s">
        <v>288</v>
      </c>
      <c r="D52" s="14">
        <v>6.0918263845659899</v>
      </c>
      <c r="E52" s="14">
        <v>0.31996142569413999</v>
      </c>
      <c r="F52" s="14">
        <v>5.4938211180683298</v>
      </c>
      <c r="G52" s="14">
        <v>6.7502754344835196</v>
      </c>
      <c r="H52" s="14">
        <v>5.2523070339755797</v>
      </c>
      <c r="I52" s="15">
        <v>850</v>
      </c>
      <c r="J52" s="15">
        <v>14173</v>
      </c>
      <c r="K52" s="14">
        <v>2.5361531663599899</v>
      </c>
      <c r="L52" s="15">
        <v>5588.3848767469299</v>
      </c>
      <c r="M52" s="15">
        <v>2625</v>
      </c>
      <c r="ZA52" s="9"/>
    </row>
    <row r="53" spans="2:677" x14ac:dyDescent="0.3">
      <c r="B53" s="18"/>
      <c r="C53" s="16" t="s">
        <v>289</v>
      </c>
      <c r="D53" s="14">
        <v>4.9714248556134004</v>
      </c>
      <c r="E53" s="14">
        <v>0.39434163208897199</v>
      </c>
      <c r="F53" s="14">
        <v>4.2526664431436201</v>
      </c>
      <c r="G53" s="14">
        <v>5.8042989708574204</v>
      </c>
      <c r="H53" s="14">
        <v>7.93216519492813</v>
      </c>
      <c r="I53" s="15">
        <v>351</v>
      </c>
      <c r="J53" s="15">
        <v>7222</v>
      </c>
      <c r="K53" s="14">
        <v>2.3768813746153401</v>
      </c>
      <c r="L53" s="15">
        <v>3038.4351853355602</v>
      </c>
      <c r="M53" s="15">
        <v>2078</v>
      </c>
      <c r="ZA53" s="9"/>
    </row>
    <row r="54" spans="2:677" x14ac:dyDescent="0.3">
      <c r="B54" s="18" t="s">
        <v>291</v>
      </c>
      <c r="C54" s="16" t="s">
        <v>290</v>
      </c>
      <c r="D54" s="14">
        <v>6.0843858277805696</v>
      </c>
      <c r="E54" s="14">
        <v>0.314685896951165</v>
      </c>
      <c r="F54" s="14">
        <v>5.4957949981816299</v>
      </c>
      <c r="G54" s="14">
        <v>6.7315236633906297</v>
      </c>
      <c r="H54" s="14">
        <v>5.1720240277062501</v>
      </c>
      <c r="I54" s="15">
        <v>840</v>
      </c>
      <c r="J54" s="15">
        <v>13800</v>
      </c>
      <c r="K54" s="14">
        <v>2.3913746733151302</v>
      </c>
      <c r="L54" s="15">
        <v>5770.7393801529497</v>
      </c>
      <c r="M54" s="15">
        <v>2460</v>
      </c>
      <c r="ZA54" s="9"/>
    </row>
    <row r="55" spans="2:677" x14ac:dyDescent="0.3">
      <c r="B55" s="18"/>
      <c r="C55" s="16" t="s">
        <v>291</v>
      </c>
      <c r="D55" s="14">
        <v>5.1392308889970701</v>
      </c>
      <c r="E55" s="14">
        <v>0.403749936028589</v>
      </c>
      <c r="F55" s="14">
        <v>4.40270124872624</v>
      </c>
      <c r="G55" s="14">
        <v>5.9912528036087203</v>
      </c>
      <c r="H55" s="14">
        <v>7.8562326688416597</v>
      </c>
      <c r="I55" s="15">
        <v>367</v>
      </c>
      <c r="J55" s="15">
        <v>7699</v>
      </c>
      <c r="K55" s="14">
        <v>2.57405646147543</v>
      </c>
      <c r="L55" s="15">
        <v>2990.9988825913301</v>
      </c>
      <c r="M55" s="15">
        <v>1991</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330</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63" priority="1">
      <formula>ZA9 = 3</formula>
    </cfRule>
    <cfRule type="expression" dxfId="362" priority="48">
      <formula>I9 = J9</formula>
    </cfRule>
    <cfRule type="expression" dxfId="361" priority="95">
      <formula>ZA9 = 2</formula>
    </cfRule>
    <cfRule type="expression" dxfId="360" priority="142">
      <formula>ZA9 = 1</formula>
    </cfRule>
  </conditionalFormatting>
  <pageMargins left="0.7" right="0.7" top="0.75" bottom="0.75" header="0.3" footer="0.3"/>
  <pageSetup paperSize="9"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47</v>
      </c>
      <c r="M2" s="12" t="str">
        <f>HYPERLINK("#'INDICE'!A1", "Índice")</f>
        <v>Índice</v>
      </c>
    </row>
    <row r="3" spans="2:677" x14ac:dyDescent="0.3">
      <c r="B3" s="10" t="s">
        <v>7</v>
      </c>
      <c r="C3" s="11" t="s">
        <v>46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0.57976222145248002</v>
      </c>
      <c r="E9" s="14">
        <v>6.35627625647011E-2</v>
      </c>
      <c r="F9" s="14">
        <v>0.46755314588171698</v>
      </c>
      <c r="G9" s="14">
        <v>0.71870614046104697</v>
      </c>
      <c r="H9" s="14">
        <v>10.9635916609842</v>
      </c>
      <c r="I9" s="15">
        <v>157</v>
      </c>
      <c r="J9" s="15">
        <v>21526</v>
      </c>
      <c r="K9" s="14">
        <v>1.50877334532785</v>
      </c>
      <c r="L9" s="15">
        <v>14267.2191728854</v>
      </c>
      <c r="M9" s="15">
        <v>2682</v>
      </c>
      <c r="ZA9" s="9"/>
    </row>
    <row r="10" spans="2:677" x14ac:dyDescent="0.3">
      <c r="B10" s="18" t="s">
        <v>293</v>
      </c>
      <c r="C10" s="16" t="s">
        <v>253</v>
      </c>
      <c r="D10" s="14">
        <v>0.51450135698616095</v>
      </c>
      <c r="E10" s="14">
        <v>7.9089172559911894E-2</v>
      </c>
      <c r="F10" s="14">
        <v>0.38049895498650699</v>
      </c>
      <c r="G10" s="14">
        <v>0.69536670581666504</v>
      </c>
      <c r="H10" s="14">
        <v>15.3720046577135</v>
      </c>
      <c r="I10" s="15">
        <v>83</v>
      </c>
      <c r="J10" s="15">
        <v>13052</v>
      </c>
      <c r="K10" s="14">
        <v>1.5948929852648399</v>
      </c>
      <c r="L10" s="15">
        <v>8183.6211711926398</v>
      </c>
      <c r="M10" s="15">
        <v>1689</v>
      </c>
      <c r="ZA10" s="9"/>
    </row>
    <row r="11" spans="2:677" x14ac:dyDescent="0.3">
      <c r="B11" s="18"/>
      <c r="C11" s="16" t="s">
        <v>254</v>
      </c>
      <c r="D11" s="14">
        <v>0.69780406401543404</v>
      </c>
      <c r="E11" s="14">
        <v>0.106703202312371</v>
      </c>
      <c r="F11" s="14">
        <v>0.51676168964171498</v>
      </c>
      <c r="G11" s="14">
        <v>0.941672481679105</v>
      </c>
      <c r="H11" s="14">
        <v>15.2912841605363</v>
      </c>
      <c r="I11" s="15">
        <v>74</v>
      </c>
      <c r="J11" s="15">
        <v>8474</v>
      </c>
      <c r="K11" s="14">
        <v>1.39219403532778</v>
      </c>
      <c r="L11" s="15">
        <v>6086.7952203263603</v>
      </c>
      <c r="M11" s="15">
        <v>993</v>
      </c>
      <c r="ZA11" s="9"/>
    </row>
    <row r="12" spans="2:677" x14ac:dyDescent="0.3">
      <c r="B12" s="18" t="s">
        <v>294</v>
      </c>
      <c r="C12" s="16" t="s">
        <v>255</v>
      </c>
      <c r="D12" s="14">
        <v>0.97143374771311097</v>
      </c>
      <c r="E12" s="14">
        <v>0.12628484467482501</v>
      </c>
      <c r="F12" s="14">
        <v>0.75254641243133602</v>
      </c>
      <c r="G12" s="14">
        <v>1.25318324151996</v>
      </c>
      <c r="H12" s="14">
        <v>12.9998412112114</v>
      </c>
      <c r="I12" s="15">
        <v>103</v>
      </c>
      <c r="J12" s="15">
        <v>10742</v>
      </c>
      <c r="K12" s="14">
        <v>1.78062926682765</v>
      </c>
      <c r="L12" s="15">
        <v>6032.6987768418803</v>
      </c>
      <c r="M12" s="15">
        <v>1374</v>
      </c>
      <c r="ZA12" s="9"/>
    </row>
    <row r="13" spans="2:677" x14ac:dyDescent="0.3">
      <c r="B13" s="18"/>
      <c r="C13" s="16" t="s">
        <v>256</v>
      </c>
      <c r="D13" s="14">
        <v>0.304030887797195</v>
      </c>
      <c r="E13" s="14">
        <v>7.1917703289042803E-2</v>
      </c>
      <c r="F13" s="14">
        <v>0.19104609278647799</v>
      </c>
      <c r="G13" s="14">
        <v>0.48351127365056101</v>
      </c>
      <c r="H13" s="14">
        <v>23.654735809940401</v>
      </c>
      <c r="I13" s="15">
        <v>29</v>
      </c>
      <c r="J13" s="15">
        <v>6426</v>
      </c>
      <c r="K13" s="14">
        <v>1.09635056431227</v>
      </c>
      <c r="L13" s="15">
        <v>5861.2639142763401</v>
      </c>
      <c r="M13" s="15">
        <v>794</v>
      </c>
      <c r="ZA13" s="9"/>
    </row>
    <row r="14" spans="2:677" x14ac:dyDescent="0.3">
      <c r="B14" s="18"/>
      <c r="C14" s="16" t="s">
        <v>257</v>
      </c>
      <c r="D14" s="14">
        <v>0.50822354363889999</v>
      </c>
      <c r="E14" s="14">
        <v>0.116820620816023</v>
      </c>
      <c r="F14" s="14">
        <v>0.323399547359704</v>
      </c>
      <c r="G14" s="14">
        <v>0.79782965153079</v>
      </c>
      <c r="H14" s="14">
        <v>22.986070259473301</v>
      </c>
      <c r="I14" s="15">
        <v>25</v>
      </c>
      <c r="J14" s="15">
        <v>4358</v>
      </c>
      <c r="K14" s="14">
        <v>1.17593851333912</v>
      </c>
      <c r="L14" s="15">
        <v>3705.9760783115298</v>
      </c>
      <c r="M14" s="15">
        <v>514</v>
      </c>
      <c r="ZA14" s="9"/>
    </row>
    <row r="15" spans="2:677" x14ac:dyDescent="0.3">
      <c r="B15" s="18" t="s">
        <v>295</v>
      </c>
      <c r="C15" s="16" t="s">
        <v>258</v>
      </c>
      <c r="D15" s="14">
        <v>1.25761598652512</v>
      </c>
      <c r="E15" s="14">
        <v>0.46544766269072002</v>
      </c>
      <c r="F15" s="14">
        <v>0.60323442643520497</v>
      </c>
      <c r="G15" s="14">
        <v>2.6032710393889702</v>
      </c>
      <c r="H15" s="14">
        <v>37.0103169550814</v>
      </c>
      <c r="I15" s="15">
        <v>12</v>
      </c>
      <c r="J15" s="15">
        <v>1044</v>
      </c>
      <c r="K15" s="14">
        <v>1.81959342172673</v>
      </c>
      <c r="L15" s="15">
        <v>573.75454732589799</v>
      </c>
      <c r="M15" s="15">
        <v>135</v>
      </c>
      <c r="ZA15" s="9"/>
    </row>
    <row r="16" spans="2:677" x14ac:dyDescent="0.3">
      <c r="B16" s="18"/>
      <c r="C16" s="16" t="s">
        <v>259</v>
      </c>
      <c r="D16" s="14">
        <v>1.42837742202782</v>
      </c>
      <c r="E16" s="14">
        <v>0.41962128773975499</v>
      </c>
      <c r="F16" s="14">
        <v>0.795956923074842</v>
      </c>
      <c r="G16" s="14">
        <v>2.5503640126303599</v>
      </c>
      <c r="H16" s="14">
        <v>29.377479738095602</v>
      </c>
      <c r="I16" s="15">
        <v>12</v>
      </c>
      <c r="J16" s="15">
        <v>827</v>
      </c>
      <c r="K16" s="14">
        <v>1.0329996858253201</v>
      </c>
      <c r="L16" s="15">
        <v>800.581076013847</v>
      </c>
      <c r="M16" s="15">
        <v>102</v>
      </c>
      <c r="ZA16" s="9"/>
    </row>
    <row r="17" spans="2:677" x14ac:dyDescent="0.3">
      <c r="B17" s="18"/>
      <c r="C17" s="16" t="s">
        <v>260</v>
      </c>
      <c r="D17" s="14">
        <v>0.88820427682542602</v>
      </c>
      <c r="E17" s="14">
        <v>0.336154198053429</v>
      </c>
      <c r="F17" s="14">
        <v>0.41843415738700501</v>
      </c>
      <c r="G17" s="14">
        <v>1.87544593125199</v>
      </c>
      <c r="H17" s="14">
        <v>37.846496219866701</v>
      </c>
      <c r="I17" s="15">
        <v>8</v>
      </c>
      <c r="J17" s="15">
        <v>832</v>
      </c>
      <c r="K17" s="14">
        <v>1.06669411184666</v>
      </c>
      <c r="L17" s="15">
        <v>779.97993122850005</v>
      </c>
      <c r="M17" s="15">
        <v>102</v>
      </c>
      <c r="ZA17" s="9"/>
    </row>
    <row r="18" spans="2:677" x14ac:dyDescent="0.3">
      <c r="B18" s="18"/>
      <c r="C18" s="16" t="s">
        <v>261</v>
      </c>
      <c r="D18" s="14">
        <v>1.6629118353071299</v>
      </c>
      <c r="E18" s="14">
        <v>0.50314218346056505</v>
      </c>
      <c r="F18" s="14">
        <v>0.90816000302988498</v>
      </c>
      <c r="G18" s="14">
        <v>3.0257680337582098</v>
      </c>
      <c r="H18" s="14">
        <v>30.256696282857199</v>
      </c>
      <c r="I18" s="15">
        <v>11</v>
      </c>
      <c r="J18" s="15">
        <v>648</v>
      </c>
      <c r="K18" s="14">
        <v>1.0016112002062501</v>
      </c>
      <c r="L18" s="15">
        <v>646.95762174640799</v>
      </c>
      <c r="M18" s="15">
        <v>78</v>
      </c>
      <c r="ZA18" s="9"/>
    </row>
    <row r="19" spans="2:677" x14ac:dyDescent="0.3">
      <c r="B19" s="18"/>
      <c r="C19" s="16" t="s">
        <v>262</v>
      </c>
      <c r="D19" s="14">
        <v>1.0754870004456201</v>
      </c>
      <c r="E19" s="14">
        <v>0.533989123576874</v>
      </c>
      <c r="F19" s="14">
        <v>0.39752941927514202</v>
      </c>
      <c r="G19" s="14">
        <v>2.87626374156374</v>
      </c>
      <c r="H19" s="14">
        <v>49.650913805152399</v>
      </c>
      <c r="I19" s="15">
        <v>5</v>
      </c>
      <c r="J19" s="15">
        <v>536</v>
      </c>
      <c r="K19" s="14">
        <v>1.4338691414315701</v>
      </c>
      <c r="L19" s="15">
        <v>373.81374946451399</v>
      </c>
      <c r="M19" s="15">
        <v>66</v>
      </c>
      <c r="ZA19" s="9"/>
    </row>
    <row r="20" spans="2:677" x14ac:dyDescent="0.3">
      <c r="B20" s="18"/>
      <c r="C20" s="16" t="s">
        <v>263</v>
      </c>
      <c r="D20" s="14">
        <v>1.5845520477822499</v>
      </c>
      <c r="E20" s="14">
        <v>0.49695966605948699</v>
      </c>
      <c r="F20" s="14">
        <v>0.84845195722334199</v>
      </c>
      <c r="G20" s="14">
        <v>2.94033952603924</v>
      </c>
      <c r="H20" s="14">
        <v>31.3627858898694</v>
      </c>
      <c r="I20" s="15">
        <v>12</v>
      </c>
      <c r="J20" s="15">
        <v>801</v>
      </c>
      <c r="K20" s="14">
        <v>1.26695878964792</v>
      </c>
      <c r="L20" s="15">
        <v>632.22261571948195</v>
      </c>
      <c r="M20" s="15">
        <v>102</v>
      </c>
      <c r="ZA20" s="9"/>
    </row>
    <row r="21" spans="2:677" x14ac:dyDescent="0.3">
      <c r="B21" s="18"/>
      <c r="C21" s="16" t="s">
        <v>264</v>
      </c>
      <c r="D21" s="14">
        <v>0.60875813095821896</v>
      </c>
      <c r="E21" s="14">
        <v>0.22741197199228999</v>
      </c>
      <c r="F21" s="14">
        <v>0.29091968026237203</v>
      </c>
      <c r="G21" s="14">
        <v>1.26942368425027</v>
      </c>
      <c r="H21" s="14">
        <v>37.356703824938002</v>
      </c>
      <c r="I21" s="15">
        <v>9</v>
      </c>
      <c r="J21" s="15">
        <v>1445</v>
      </c>
      <c r="K21" s="14">
        <v>1.23424378657059</v>
      </c>
      <c r="L21" s="15">
        <v>1170.7573622995601</v>
      </c>
      <c r="M21" s="15">
        <v>183</v>
      </c>
      <c r="ZA21" s="9"/>
    </row>
    <row r="22" spans="2:677" x14ac:dyDescent="0.3">
      <c r="B22" s="18"/>
      <c r="C22" s="16" t="s">
        <v>265</v>
      </c>
      <c r="D22" s="14">
        <v>0.79392042257300099</v>
      </c>
      <c r="E22" s="14">
        <v>0.28720478044984898</v>
      </c>
      <c r="F22" s="14">
        <v>0.38757332647505599</v>
      </c>
      <c r="G22" s="14">
        <v>1.61937191506879</v>
      </c>
      <c r="H22" s="14">
        <v>36.175512341533199</v>
      </c>
      <c r="I22" s="15">
        <v>7</v>
      </c>
      <c r="J22" s="15">
        <v>1125</v>
      </c>
      <c r="K22" s="14">
        <v>1.1771569732346601</v>
      </c>
      <c r="L22" s="15">
        <v>955.69242299832001</v>
      </c>
      <c r="M22" s="15">
        <v>135</v>
      </c>
      <c r="ZA22" s="9"/>
    </row>
    <row r="23" spans="2:677" x14ac:dyDescent="0.3">
      <c r="B23" s="18"/>
      <c r="C23" s="16" t="s">
        <v>266</v>
      </c>
      <c r="D23" s="14">
        <v>0.182158661018931</v>
      </c>
      <c r="E23" s="14">
        <v>0.11648923255218099</v>
      </c>
      <c r="F23" s="14">
        <v>5.1415924073673E-2</v>
      </c>
      <c r="G23" s="14">
        <v>0.64322040087420695</v>
      </c>
      <c r="H23" s="14">
        <v>63.949324122488797</v>
      </c>
      <c r="I23" s="15">
        <v>3</v>
      </c>
      <c r="J23" s="15">
        <v>1129</v>
      </c>
      <c r="K23" s="14">
        <v>0.84182664749796698</v>
      </c>
      <c r="L23" s="15">
        <v>1129</v>
      </c>
      <c r="M23" s="15">
        <v>144</v>
      </c>
      <c r="ZA23" s="9"/>
    </row>
    <row r="24" spans="2:677" x14ac:dyDescent="0.3">
      <c r="B24" s="18"/>
      <c r="C24" s="16" t="s">
        <v>267</v>
      </c>
      <c r="D24" s="14">
        <v>0.92834467114697805</v>
      </c>
      <c r="E24" s="14">
        <v>0.43039261022188202</v>
      </c>
      <c r="F24" s="14">
        <v>0.36775403647561999</v>
      </c>
      <c r="G24" s="14">
        <v>2.3235498730647599</v>
      </c>
      <c r="H24" s="14">
        <v>46.361294850772197</v>
      </c>
      <c r="I24" s="15">
        <v>5</v>
      </c>
      <c r="J24" s="15">
        <v>628</v>
      </c>
      <c r="K24" s="14">
        <v>1.2628113730672199</v>
      </c>
      <c r="L24" s="15">
        <v>497.30309165228698</v>
      </c>
      <c r="M24" s="15">
        <v>78</v>
      </c>
      <c r="ZA24" s="9"/>
    </row>
    <row r="25" spans="2:677" x14ac:dyDescent="0.3">
      <c r="B25" s="18"/>
      <c r="C25" s="16" t="s">
        <v>268</v>
      </c>
      <c r="D25" s="14">
        <v>0.81957148321977402</v>
      </c>
      <c r="E25" s="14">
        <v>0.30135858181618402</v>
      </c>
      <c r="F25" s="14">
        <v>0.39402265633334599</v>
      </c>
      <c r="G25" s="14">
        <v>1.6968880450599899</v>
      </c>
      <c r="H25" s="14">
        <v>36.7702620193988</v>
      </c>
      <c r="I25" s="15">
        <v>7</v>
      </c>
      <c r="J25" s="15">
        <v>725</v>
      </c>
      <c r="K25" s="14">
        <v>0.80889634764922203</v>
      </c>
      <c r="L25" s="15">
        <v>725</v>
      </c>
      <c r="M25" s="15">
        <v>89</v>
      </c>
      <c r="ZA25" s="9"/>
    </row>
    <row r="26" spans="2:677" x14ac:dyDescent="0.3">
      <c r="B26" s="18"/>
      <c r="C26" s="16" t="s">
        <v>269</v>
      </c>
      <c r="D26" s="14">
        <v>0.14454819608373001</v>
      </c>
      <c r="E26" s="14">
        <v>0.103502994490694</v>
      </c>
      <c r="F26" s="14">
        <v>3.4896374298509197E-2</v>
      </c>
      <c r="G26" s="14">
        <v>0.596692719073178</v>
      </c>
      <c r="H26" s="14">
        <v>71.604487150251103</v>
      </c>
      <c r="I26" s="15">
        <v>2</v>
      </c>
      <c r="J26" s="15">
        <v>820</v>
      </c>
      <c r="K26" s="14">
        <v>0.60786239105599404</v>
      </c>
      <c r="L26" s="15">
        <v>820</v>
      </c>
      <c r="M26" s="15">
        <v>102</v>
      </c>
      <c r="ZA26" s="9"/>
    </row>
    <row r="27" spans="2:677" x14ac:dyDescent="0.3">
      <c r="B27" s="18"/>
      <c r="C27" s="16" t="s">
        <v>270</v>
      </c>
      <c r="D27" s="14">
        <v>0.24255800685850701</v>
      </c>
      <c r="E27" s="14">
        <v>0.1494772086668</v>
      </c>
      <c r="F27" s="14">
        <v>7.1688696137775093E-2</v>
      </c>
      <c r="G27" s="14">
        <v>0.81736144154815604</v>
      </c>
      <c r="H27" s="14">
        <v>61.625345047461202</v>
      </c>
      <c r="I27" s="15">
        <v>3</v>
      </c>
      <c r="J27" s="15">
        <v>1183</v>
      </c>
      <c r="K27" s="14">
        <v>1.0914567520134499</v>
      </c>
      <c r="L27" s="15">
        <v>1083.87253807142</v>
      </c>
      <c r="M27" s="15">
        <v>150</v>
      </c>
      <c r="ZA27" s="9"/>
    </row>
    <row r="28" spans="2:677" x14ac:dyDescent="0.3">
      <c r="B28" s="18"/>
      <c r="C28" s="16" t="s">
        <v>271</v>
      </c>
      <c r="D28" s="14">
        <v>0.41892248313737301</v>
      </c>
      <c r="E28" s="14">
        <v>0.25905325013759101</v>
      </c>
      <c r="F28" s="14">
        <v>0.121612261323474</v>
      </c>
      <c r="G28" s="14">
        <v>1.43265270351237</v>
      </c>
      <c r="H28" s="14">
        <v>61.837991648837402</v>
      </c>
      <c r="I28" s="15">
        <v>3</v>
      </c>
      <c r="J28" s="15">
        <v>528</v>
      </c>
      <c r="K28" s="14">
        <v>0.847770334814411</v>
      </c>
      <c r="L28" s="15">
        <v>528</v>
      </c>
      <c r="M28" s="15">
        <v>66</v>
      </c>
      <c r="ZA28" s="9"/>
    </row>
    <row r="29" spans="2:677" x14ac:dyDescent="0.3">
      <c r="B29" s="18"/>
      <c r="C29" s="16" t="s">
        <v>272</v>
      </c>
      <c r="D29" s="14">
        <v>0.233347048065628</v>
      </c>
      <c r="E29" s="14">
        <v>0.23303016629866699</v>
      </c>
      <c r="F29" s="14">
        <v>3.2024923910310803E-2</v>
      </c>
      <c r="G29" s="14">
        <v>1.67900835199979</v>
      </c>
      <c r="H29" s="14">
        <v>99.864201510330602</v>
      </c>
      <c r="I29" s="15">
        <v>2</v>
      </c>
      <c r="J29" s="15">
        <v>789</v>
      </c>
      <c r="K29" s="14">
        <v>1.83807327359006</v>
      </c>
      <c r="L29" s="15">
        <v>429.253834075371</v>
      </c>
      <c r="M29" s="15">
        <v>92</v>
      </c>
      <c r="ZA29" s="9"/>
    </row>
    <row r="30" spans="2:677" x14ac:dyDescent="0.3">
      <c r="B30" s="18"/>
      <c r="C30" s="16" t="s">
        <v>273</v>
      </c>
      <c r="D30" s="14">
        <v>0.40854479290971601</v>
      </c>
      <c r="E30" s="14">
        <v>0.24266235955323101</v>
      </c>
      <c r="F30" s="14">
        <v>0.124942393865838</v>
      </c>
      <c r="G30" s="14">
        <v>1.3273311838308499</v>
      </c>
      <c r="H30" s="14">
        <v>59.396757409378303</v>
      </c>
      <c r="I30" s="15">
        <v>3</v>
      </c>
      <c r="J30" s="15">
        <v>687</v>
      </c>
      <c r="K30" s="14">
        <v>0.99281239431937196</v>
      </c>
      <c r="L30" s="15">
        <v>687</v>
      </c>
      <c r="M30" s="15">
        <v>77</v>
      </c>
      <c r="ZA30" s="9"/>
    </row>
    <row r="31" spans="2:677" x14ac:dyDescent="0.3">
      <c r="B31" s="18"/>
      <c r="C31" s="16" t="s">
        <v>274</v>
      </c>
      <c r="D31" s="14">
        <v>0.88745289208726197</v>
      </c>
      <c r="E31" s="14">
        <v>0.24813965629871601</v>
      </c>
      <c r="F31" s="14">
        <v>0.51130484930870401</v>
      </c>
      <c r="G31" s="14">
        <v>1.5360467547456</v>
      </c>
      <c r="H31" s="14">
        <v>27.960882037929899</v>
      </c>
      <c r="I31" s="15">
        <v>18</v>
      </c>
      <c r="J31" s="15">
        <v>2137</v>
      </c>
      <c r="K31" s="14">
        <v>1.49527011989894</v>
      </c>
      <c r="L31" s="15">
        <v>1429.1732119574699</v>
      </c>
      <c r="M31" s="15">
        <v>298</v>
      </c>
      <c r="ZA31" s="9"/>
    </row>
    <row r="32" spans="2:677" x14ac:dyDescent="0.3">
      <c r="B32" s="18"/>
      <c r="C32" s="16" t="s">
        <v>275</v>
      </c>
      <c r="D32" s="14">
        <v>0.74704884685063799</v>
      </c>
      <c r="E32" s="14">
        <v>0.30653625387813899</v>
      </c>
      <c r="F32" s="14">
        <v>0.33161082221404398</v>
      </c>
      <c r="G32" s="14">
        <v>1.67420013927847</v>
      </c>
      <c r="H32" s="14">
        <v>41.0329599155952</v>
      </c>
      <c r="I32" s="15">
        <v>9</v>
      </c>
      <c r="J32" s="15">
        <v>1305</v>
      </c>
      <c r="K32" s="14">
        <v>1.6525281132645799</v>
      </c>
      <c r="L32" s="15">
        <v>789.69912192414404</v>
      </c>
      <c r="M32" s="15">
        <v>163</v>
      </c>
      <c r="ZA32" s="9"/>
    </row>
    <row r="33" spans="2:677" x14ac:dyDescent="0.3">
      <c r="B33" s="18"/>
      <c r="C33" s="16" t="s">
        <v>276</v>
      </c>
      <c r="D33" s="14">
        <v>0.78339659568473996</v>
      </c>
      <c r="E33" s="14">
        <v>0.31041271046490698</v>
      </c>
      <c r="F33" s="14">
        <v>0.35630587885848602</v>
      </c>
      <c r="G33" s="14">
        <v>1.7136211587816901</v>
      </c>
      <c r="H33" s="14">
        <v>39.623954479095701</v>
      </c>
      <c r="I33" s="15">
        <v>7</v>
      </c>
      <c r="J33" s="15">
        <v>853</v>
      </c>
      <c r="K33" s="14">
        <v>1.0562155398045501</v>
      </c>
      <c r="L33" s="15">
        <v>807.60031248720497</v>
      </c>
      <c r="M33" s="15">
        <v>102</v>
      </c>
      <c r="ZA33" s="9"/>
    </row>
    <row r="34" spans="2:677" x14ac:dyDescent="0.3">
      <c r="B34" s="18"/>
      <c r="C34" s="16" t="s">
        <v>277</v>
      </c>
      <c r="D34" s="14">
        <v>0.85541752233022195</v>
      </c>
      <c r="E34" s="14">
        <v>0.31904109188633301</v>
      </c>
      <c r="F34" s="14">
        <v>0.40778314621282402</v>
      </c>
      <c r="G34" s="14">
        <v>1.78562190929038</v>
      </c>
      <c r="H34" s="14">
        <v>37.2965345644594</v>
      </c>
      <c r="I34" s="15">
        <v>8</v>
      </c>
      <c r="J34" s="15">
        <v>913</v>
      </c>
      <c r="K34" s="14">
        <v>1.0945634813012</v>
      </c>
      <c r="L34" s="15">
        <v>834.12247493826305</v>
      </c>
      <c r="M34" s="15">
        <v>112</v>
      </c>
      <c r="ZA34" s="9"/>
    </row>
    <row r="35" spans="2:677" x14ac:dyDescent="0.3">
      <c r="B35" s="18"/>
      <c r="C35" s="16" t="s">
        <v>278</v>
      </c>
      <c r="D35" s="14">
        <v>0.37283616224373201</v>
      </c>
      <c r="E35" s="14">
        <v>0.277230163272282</v>
      </c>
      <c r="F35" s="14">
        <v>8.4222371602647894E-2</v>
      </c>
      <c r="G35" s="14">
        <v>1.6342964322339899</v>
      </c>
      <c r="H35" s="14">
        <v>74.357101415245793</v>
      </c>
      <c r="I35" s="15">
        <v>2</v>
      </c>
      <c r="J35" s="15">
        <v>588</v>
      </c>
      <c r="K35" s="14">
        <v>1.21457200490382</v>
      </c>
      <c r="L35" s="15">
        <v>484.12115348119102</v>
      </c>
      <c r="M35" s="15">
        <v>65</v>
      </c>
      <c r="ZA35" s="9"/>
    </row>
    <row r="36" spans="2:677" x14ac:dyDescent="0.3">
      <c r="B36" s="18"/>
      <c r="C36" s="16" t="s">
        <v>279</v>
      </c>
      <c r="D36" s="14">
        <v>0.33166108149606999</v>
      </c>
      <c r="E36" s="14">
        <v>0.17976204541065099</v>
      </c>
      <c r="F36" s="14">
        <v>0.11356567675422299</v>
      </c>
      <c r="G36" s="14">
        <v>0.96454985788013003</v>
      </c>
      <c r="H36" s="14">
        <v>54.2005244027347</v>
      </c>
      <c r="I36" s="15">
        <v>4</v>
      </c>
      <c r="J36" s="15">
        <v>1259</v>
      </c>
      <c r="K36" s="14">
        <v>1.2297728773925301</v>
      </c>
      <c r="L36" s="15">
        <v>1023.76627680181</v>
      </c>
      <c r="M36" s="15">
        <v>161</v>
      </c>
      <c r="ZA36" s="9"/>
    </row>
    <row r="37" spans="2:677" x14ac:dyDescent="0.3">
      <c r="B37" s="18"/>
      <c r="C37" s="16" t="s">
        <v>280</v>
      </c>
      <c r="D37" s="14">
        <v>0.58190827412414803</v>
      </c>
      <c r="E37" s="14">
        <v>0.27330522731488099</v>
      </c>
      <c r="F37" s="14">
        <v>0.22808544605189701</v>
      </c>
      <c r="G37" s="14">
        <v>1.47648436220321</v>
      </c>
      <c r="H37" s="14">
        <v>46.967063275778798</v>
      </c>
      <c r="I37" s="15">
        <v>5</v>
      </c>
      <c r="J37" s="15">
        <v>724</v>
      </c>
      <c r="K37" s="14">
        <v>0.93349977676412399</v>
      </c>
      <c r="L37" s="15">
        <v>724</v>
      </c>
      <c r="M37" s="15">
        <v>80</v>
      </c>
      <c r="ZA37" s="9"/>
    </row>
    <row r="38" spans="2:677" x14ac:dyDescent="0.3">
      <c r="B38" s="18" t="s">
        <v>296</v>
      </c>
      <c r="C38" s="16" t="s">
        <v>281</v>
      </c>
      <c r="D38" s="14">
        <v>0.62739820838017901</v>
      </c>
      <c r="E38" s="14">
        <v>8.8711287400533204E-2</v>
      </c>
      <c r="F38" s="14">
        <v>0.47531163441581897</v>
      </c>
      <c r="G38" s="14">
        <v>0.82774354598955202</v>
      </c>
      <c r="H38" s="14">
        <v>14.139550641939</v>
      </c>
      <c r="I38" s="15">
        <v>83</v>
      </c>
      <c r="J38" s="15">
        <v>11157</v>
      </c>
      <c r="K38" s="14">
        <v>1.4081740753480301</v>
      </c>
      <c r="L38" s="15">
        <v>7923.02613385532</v>
      </c>
      <c r="M38" s="15">
        <v>1298</v>
      </c>
      <c r="ZA38" s="9"/>
    </row>
    <row r="39" spans="2:677" x14ac:dyDescent="0.3">
      <c r="B39" s="18"/>
      <c r="C39" s="16" t="s">
        <v>282</v>
      </c>
      <c r="D39" s="14">
        <v>0.53962229555345598</v>
      </c>
      <c r="E39" s="14">
        <v>9.1277521679253307E-2</v>
      </c>
      <c r="F39" s="14">
        <v>0.38712962565617598</v>
      </c>
      <c r="G39" s="14">
        <v>0.75172943618882204</v>
      </c>
      <c r="H39" s="14">
        <v>16.915076050672798</v>
      </c>
      <c r="I39" s="15">
        <v>74</v>
      </c>
      <c r="J39" s="15">
        <v>10369</v>
      </c>
      <c r="K39" s="14">
        <v>1.6094692326711</v>
      </c>
      <c r="L39" s="15">
        <v>6442.4965631628902</v>
      </c>
      <c r="M39" s="15">
        <v>1285</v>
      </c>
      <c r="ZA39" s="9"/>
    </row>
    <row r="40" spans="2:677" x14ac:dyDescent="0.3">
      <c r="B40" s="18" t="s">
        <v>321</v>
      </c>
      <c r="C40" s="16" t="s">
        <v>314</v>
      </c>
      <c r="D40" s="14">
        <v>0.78193973409108297</v>
      </c>
      <c r="E40" s="14">
        <v>0.105215966322756</v>
      </c>
      <c r="F40" s="14">
        <v>0.60044957247826602</v>
      </c>
      <c r="G40" s="14">
        <v>1.0177249274515201</v>
      </c>
      <c r="H40" s="14">
        <v>13.455764138275599</v>
      </c>
      <c r="I40" s="15">
        <v>95</v>
      </c>
      <c r="J40" s="15">
        <v>10880</v>
      </c>
      <c r="K40" s="14">
        <v>1.5523450424207801</v>
      </c>
      <c r="L40" s="15">
        <v>7008.7510847674603</v>
      </c>
      <c r="M40" s="15">
        <v>2646</v>
      </c>
      <c r="ZA40" s="9"/>
    </row>
    <row r="41" spans="2:677" x14ac:dyDescent="0.3">
      <c r="B41" s="18"/>
      <c r="C41" s="16" t="s">
        <v>315</v>
      </c>
      <c r="D41" s="14">
        <v>0.37714489259394801</v>
      </c>
      <c r="E41" s="14">
        <v>7.1370558761423994E-2</v>
      </c>
      <c r="F41" s="14">
        <v>0.26016837934467701</v>
      </c>
      <c r="G41" s="14">
        <v>0.54642806639782704</v>
      </c>
      <c r="H41" s="14">
        <v>18.923909659904901</v>
      </c>
      <c r="I41" s="15">
        <v>62</v>
      </c>
      <c r="J41" s="15">
        <v>10646</v>
      </c>
      <c r="K41" s="14">
        <v>1.44316718313071</v>
      </c>
      <c r="L41" s="15">
        <v>7376.83071264502</v>
      </c>
      <c r="M41" s="15">
        <v>2636</v>
      </c>
      <c r="ZA41" s="9"/>
    </row>
    <row r="42" spans="2:677" x14ac:dyDescent="0.3">
      <c r="B42" s="18" t="s">
        <v>322</v>
      </c>
      <c r="C42" s="16" t="s">
        <v>316</v>
      </c>
      <c r="D42" s="14">
        <v>1.2145515428340801</v>
      </c>
      <c r="E42" s="14">
        <v>0.240506727199058</v>
      </c>
      <c r="F42" s="14">
        <v>0.82274667642735899</v>
      </c>
      <c r="G42" s="14">
        <v>1.7895732789374399</v>
      </c>
      <c r="H42" s="14">
        <v>19.802101328515999</v>
      </c>
      <c r="I42" s="15">
        <v>37</v>
      </c>
      <c r="J42" s="15">
        <v>2556</v>
      </c>
      <c r="K42" s="14">
        <v>1.2317893239881399</v>
      </c>
      <c r="L42" s="15">
        <v>2075.0301615900398</v>
      </c>
      <c r="M42" s="15">
        <v>639</v>
      </c>
      <c r="ZA42" s="9"/>
    </row>
    <row r="43" spans="2:677" x14ac:dyDescent="0.3">
      <c r="B43" s="18"/>
      <c r="C43" s="16" t="s">
        <v>317</v>
      </c>
      <c r="D43" s="14">
        <v>0.402721881166692</v>
      </c>
      <c r="E43" s="14">
        <v>0.210560086096963</v>
      </c>
      <c r="F43" s="14">
        <v>0.143991649396639</v>
      </c>
      <c r="G43" s="14">
        <v>1.12112982098202</v>
      </c>
      <c r="H43" s="14">
        <v>52.284242784863501</v>
      </c>
      <c r="I43" s="15">
        <v>4</v>
      </c>
      <c r="J43" s="15">
        <v>851</v>
      </c>
      <c r="K43" s="14">
        <v>0.93954660606791496</v>
      </c>
      <c r="L43" s="15">
        <v>851</v>
      </c>
      <c r="M43" s="15">
        <v>304</v>
      </c>
      <c r="ZA43" s="9"/>
    </row>
    <row r="44" spans="2:677" x14ac:dyDescent="0.3">
      <c r="B44" s="18"/>
      <c r="C44" s="16" t="s">
        <v>318</v>
      </c>
      <c r="D44" s="14">
        <v>2.6560426457140802E-10</v>
      </c>
      <c r="E44" s="14">
        <v>0</v>
      </c>
      <c r="F44" s="14">
        <v>2.2914324312461501E-10</v>
      </c>
      <c r="G44" s="14">
        <v>3.0786692374843199E-10</v>
      </c>
      <c r="H44" s="14">
        <v>0</v>
      </c>
      <c r="I44" s="15">
        <v>0</v>
      </c>
      <c r="J44" s="15">
        <v>623</v>
      </c>
      <c r="K44" s="14"/>
      <c r="L44" s="15"/>
      <c r="M44" s="15"/>
      <c r="ZA44" s="9">
        <v>2</v>
      </c>
    </row>
    <row r="45" spans="2:677" x14ac:dyDescent="0.3">
      <c r="B45" s="18"/>
      <c r="C45" s="16" t="s">
        <v>319</v>
      </c>
      <c r="D45" s="14">
        <v>0.56599571181402697</v>
      </c>
      <c r="E45" s="14">
        <v>7.4238469802064694E-2</v>
      </c>
      <c r="F45" s="14">
        <v>0.43756076643660502</v>
      </c>
      <c r="G45" s="14">
        <v>0.73185238903726602</v>
      </c>
      <c r="H45" s="14">
        <v>13.116436794923599</v>
      </c>
      <c r="I45" s="15">
        <v>114</v>
      </c>
      <c r="J45" s="15">
        <v>17136</v>
      </c>
      <c r="K45" s="14">
        <v>1.6780081354971901</v>
      </c>
      <c r="L45" s="15">
        <v>10212.1078184896</v>
      </c>
      <c r="M45" s="15">
        <v>2567</v>
      </c>
      <c r="ZA45" s="9"/>
    </row>
    <row r="46" spans="2:677" x14ac:dyDescent="0.3">
      <c r="B46" s="18"/>
      <c r="C46" s="16" t="s">
        <v>320</v>
      </c>
      <c r="D46" s="14">
        <v>0.83895532804473905</v>
      </c>
      <c r="E46" s="14">
        <v>0.649265561036246</v>
      </c>
      <c r="F46" s="14">
        <v>0.18214574814328999</v>
      </c>
      <c r="G46" s="14">
        <v>3.7746289997898099</v>
      </c>
      <c r="H46" s="14">
        <v>77.3897655015098</v>
      </c>
      <c r="I46" s="15">
        <v>2</v>
      </c>
      <c r="J46" s="15">
        <v>360</v>
      </c>
      <c r="K46" s="14">
        <v>1.8191112224735599</v>
      </c>
      <c r="L46" s="15">
        <v>197.89883958303901</v>
      </c>
      <c r="M46" s="15">
        <v>207</v>
      </c>
      <c r="ZA46" s="9"/>
    </row>
    <row r="47" spans="2:677" x14ac:dyDescent="0.3">
      <c r="B47" s="18" t="s">
        <v>298</v>
      </c>
      <c r="C47" s="16" t="s">
        <v>283</v>
      </c>
      <c r="D47" s="14">
        <v>0.80208087980598697</v>
      </c>
      <c r="E47" s="14">
        <v>0.15962152248241501</v>
      </c>
      <c r="F47" s="14">
        <v>0.54256933682891395</v>
      </c>
      <c r="G47" s="14">
        <v>1.18423914285791</v>
      </c>
      <c r="H47" s="14">
        <v>19.900926016466698</v>
      </c>
      <c r="I47" s="15">
        <v>45</v>
      </c>
      <c r="J47" s="15">
        <v>4352</v>
      </c>
      <c r="K47" s="14">
        <v>1.3933212334401299</v>
      </c>
      <c r="L47" s="15">
        <v>3123.4721007264402</v>
      </c>
      <c r="M47" s="15">
        <v>1568</v>
      </c>
      <c r="ZA47" s="9"/>
    </row>
    <row r="48" spans="2:677" x14ac:dyDescent="0.3">
      <c r="B48" s="18"/>
      <c r="C48" s="16" t="s">
        <v>284</v>
      </c>
      <c r="D48" s="14">
        <v>0.41380121934583203</v>
      </c>
      <c r="E48" s="14">
        <v>0.10350846552547099</v>
      </c>
      <c r="F48" s="14">
        <v>0.253241487559006</v>
      </c>
      <c r="G48" s="14">
        <v>0.67546939699031405</v>
      </c>
      <c r="H48" s="14">
        <v>25.014055224173902</v>
      </c>
      <c r="I48" s="15">
        <v>29</v>
      </c>
      <c r="J48" s="15">
        <v>3775</v>
      </c>
      <c r="K48" s="14">
        <v>0.98121169279567699</v>
      </c>
      <c r="L48" s="15">
        <v>3775</v>
      </c>
      <c r="M48" s="15">
        <v>1688</v>
      </c>
      <c r="ZA48" s="9"/>
    </row>
    <row r="49" spans="2:677" x14ac:dyDescent="0.3">
      <c r="B49" s="18"/>
      <c r="C49" s="16" t="s">
        <v>285</v>
      </c>
      <c r="D49" s="14">
        <v>0.63378613335296796</v>
      </c>
      <c r="E49" s="14">
        <v>0.17885179399787399</v>
      </c>
      <c r="F49" s="14">
        <v>0.36410352917766398</v>
      </c>
      <c r="G49" s="14">
        <v>1.1010087929261001</v>
      </c>
      <c r="H49" s="14">
        <v>28.219581430676001</v>
      </c>
      <c r="I49" s="15">
        <v>28</v>
      </c>
      <c r="J49" s="15">
        <v>3966</v>
      </c>
      <c r="K49" s="14">
        <v>2.01394833568737</v>
      </c>
      <c r="L49" s="15">
        <v>1969.26600832905</v>
      </c>
      <c r="M49" s="15">
        <v>1840</v>
      </c>
      <c r="ZA49" s="9"/>
    </row>
    <row r="50" spans="2:677" x14ac:dyDescent="0.3">
      <c r="B50" s="18"/>
      <c r="C50" s="16" t="s">
        <v>286</v>
      </c>
      <c r="D50" s="14">
        <v>0.37622962824731299</v>
      </c>
      <c r="E50" s="14">
        <v>0.10615207875753301</v>
      </c>
      <c r="F50" s="14">
        <v>0.216235075072016</v>
      </c>
      <c r="G50" s="14">
        <v>0.65383010281135101</v>
      </c>
      <c r="H50" s="14">
        <v>28.2147047408384</v>
      </c>
      <c r="I50" s="15">
        <v>18</v>
      </c>
      <c r="J50" s="15">
        <v>4159</v>
      </c>
      <c r="K50" s="14">
        <v>1.2500446452906799</v>
      </c>
      <c r="L50" s="15">
        <v>3327.0811691952799</v>
      </c>
      <c r="M50" s="15">
        <v>1888</v>
      </c>
      <c r="ZA50" s="9"/>
    </row>
    <row r="51" spans="2:677" x14ac:dyDescent="0.3">
      <c r="B51" s="18"/>
      <c r="C51" s="16" t="s">
        <v>287</v>
      </c>
      <c r="D51" s="14">
        <v>0.68099826668692898</v>
      </c>
      <c r="E51" s="14">
        <v>0.15793136279529099</v>
      </c>
      <c r="F51" s="14">
        <v>0.43186964136522099</v>
      </c>
      <c r="G51" s="14">
        <v>1.0722917047588101</v>
      </c>
      <c r="H51" s="14">
        <v>23.191154885552098</v>
      </c>
      <c r="I51" s="15">
        <v>37</v>
      </c>
      <c r="J51" s="15">
        <v>5170</v>
      </c>
      <c r="K51" s="14">
        <v>1.9061845645975399</v>
      </c>
      <c r="L51" s="15">
        <v>2712.2242494349298</v>
      </c>
      <c r="M51" s="15">
        <v>1903</v>
      </c>
      <c r="ZA51" s="9"/>
    </row>
    <row r="52" spans="2:677" x14ac:dyDescent="0.3">
      <c r="B52" s="18" t="s">
        <v>297</v>
      </c>
      <c r="C52" s="16" t="s">
        <v>288</v>
      </c>
      <c r="D52" s="14">
        <v>0.55034501079162901</v>
      </c>
      <c r="E52" s="14">
        <v>8.1030870973152896E-2</v>
      </c>
      <c r="F52" s="14">
        <v>0.41224767859526201</v>
      </c>
      <c r="G52" s="14">
        <v>0.73436193252188897</v>
      </c>
      <c r="H52" s="14">
        <v>14.723649598748301</v>
      </c>
      <c r="I52" s="15">
        <v>88</v>
      </c>
      <c r="J52" s="15">
        <v>14190</v>
      </c>
      <c r="K52" s="14">
        <v>1.7022152940417601</v>
      </c>
      <c r="L52" s="15">
        <v>8336.1958088785996</v>
      </c>
      <c r="M52" s="15">
        <v>2625</v>
      </c>
      <c r="ZA52" s="9"/>
    </row>
    <row r="53" spans="2:677" x14ac:dyDescent="0.3">
      <c r="B53" s="18"/>
      <c r="C53" s="16" t="s">
        <v>289</v>
      </c>
      <c r="D53" s="14">
        <v>0.64170508594686004</v>
      </c>
      <c r="E53" s="14">
        <v>0.10406505927597499</v>
      </c>
      <c r="F53" s="14">
        <v>0.46675466129825399</v>
      </c>
      <c r="G53" s="14">
        <v>0.88165011215991596</v>
      </c>
      <c r="H53" s="14">
        <v>16.2169603381627</v>
      </c>
      <c r="I53" s="15">
        <v>69</v>
      </c>
      <c r="J53" s="15">
        <v>7232</v>
      </c>
      <c r="K53" s="14">
        <v>1.2281986892050001</v>
      </c>
      <c r="L53" s="15">
        <v>5888.2980934307998</v>
      </c>
      <c r="M53" s="15">
        <v>2079</v>
      </c>
      <c r="ZA53" s="9"/>
    </row>
    <row r="54" spans="2:677" x14ac:dyDescent="0.3">
      <c r="B54" s="18" t="s">
        <v>291</v>
      </c>
      <c r="C54" s="16" t="s">
        <v>290</v>
      </c>
      <c r="D54" s="14">
        <v>0.63621878773047702</v>
      </c>
      <c r="E54" s="14">
        <v>9.1077149128945906E-2</v>
      </c>
      <c r="F54" s="14">
        <v>0.480389783842195</v>
      </c>
      <c r="G54" s="14">
        <v>0.842167904898808</v>
      </c>
      <c r="H54" s="14">
        <v>14.315381891477401</v>
      </c>
      <c r="I54" s="15">
        <v>97</v>
      </c>
      <c r="J54" s="15">
        <v>13820</v>
      </c>
      <c r="K54" s="14">
        <v>1.8132633377002101</v>
      </c>
      <c r="L54" s="15">
        <v>7621.6177279181902</v>
      </c>
      <c r="M54" s="15">
        <v>2460</v>
      </c>
      <c r="ZA54" s="9"/>
    </row>
    <row r="55" spans="2:677" x14ac:dyDescent="0.3">
      <c r="B55" s="18"/>
      <c r="C55" s="16" t="s">
        <v>291</v>
      </c>
      <c r="D55" s="14">
        <v>0.49608167571849099</v>
      </c>
      <c r="E55" s="14">
        <v>8.4199993819897095E-2</v>
      </c>
      <c r="F55" s="14">
        <v>0.35553603213131402</v>
      </c>
      <c r="G55" s="14">
        <v>0.69180017592403897</v>
      </c>
      <c r="H55" s="14">
        <v>16.973010280604999</v>
      </c>
      <c r="I55" s="15">
        <v>60</v>
      </c>
      <c r="J55" s="15">
        <v>7706</v>
      </c>
      <c r="K55" s="14">
        <v>1.1066324321575101</v>
      </c>
      <c r="L55" s="15">
        <v>6963.4684255333304</v>
      </c>
      <c r="M55" s="15">
        <v>1992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331</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59" priority="1">
      <formula>ZA9 = 3</formula>
    </cfRule>
    <cfRule type="expression" dxfId="358" priority="48">
      <formula>I9 = J9</formula>
    </cfRule>
    <cfRule type="expression" dxfId="357" priority="95">
      <formula>ZA9 = 2</formula>
    </cfRule>
    <cfRule type="expression" dxfId="356" priority="142">
      <formula>ZA9 = 1</formula>
    </cfRule>
  </conditionalFormatting>
  <pageMargins left="0.7" right="0.7" top="0.75" bottom="0.75" header="0.3" footer="0.3"/>
  <pageSetup paperSize="9"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ZA70"/>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49</v>
      </c>
      <c r="M2" s="12" t="str">
        <f>HYPERLINK("#'INDICE'!A1", "Índice")</f>
        <v>Índice</v>
      </c>
    </row>
    <row r="3" spans="2:677" x14ac:dyDescent="0.3">
      <c r="B3" s="10" t="s">
        <v>7</v>
      </c>
      <c r="C3" s="11" t="s">
        <v>48</v>
      </c>
    </row>
    <row r="4" spans="2:677" x14ac:dyDescent="0.3">
      <c r="B4" s="10" t="s">
        <v>8</v>
      </c>
      <c r="C4" s="11" t="s">
        <v>299</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38.600610087172797</v>
      </c>
      <c r="E9" s="14">
        <v>0.72349583166766496</v>
      </c>
      <c r="F9" s="14">
        <v>37.191976854964302</v>
      </c>
      <c r="G9" s="14">
        <v>40.028593023463301</v>
      </c>
      <c r="H9" s="14">
        <v>1.8743119086298701</v>
      </c>
      <c r="I9" s="15">
        <v>7592</v>
      </c>
      <c r="J9" s="15">
        <v>19343</v>
      </c>
      <c r="K9" s="14">
        <v>4.2718423897450997</v>
      </c>
      <c r="L9" s="15">
        <v>4528.0228611510602</v>
      </c>
      <c r="M9" s="15">
        <v>2677</v>
      </c>
      <c r="ZA9" s="9"/>
    </row>
    <row r="10" spans="2:677" x14ac:dyDescent="0.3">
      <c r="B10" s="18" t="s">
        <v>293</v>
      </c>
      <c r="C10" s="16" t="s">
        <v>253</v>
      </c>
      <c r="D10" s="14">
        <v>37.896642892606202</v>
      </c>
      <c r="E10" s="14">
        <v>0.92751962410543498</v>
      </c>
      <c r="F10" s="14">
        <v>36.095186322430798</v>
      </c>
      <c r="G10" s="14">
        <v>39.7321081598337</v>
      </c>
      <c r="H10" s="14">
        <v>2.44749812465948</v>
      </c>
      <c r="I10" s="15">
        <v>4387</v>
      </c>
      <c r="J10" s="15">
        <v>11678</v>
      </c>
      <c r="K10" s="14">
        <v>4.2683662528174704</v>
      </c>
      <c r="L10" s="15">
        <v>2735.9414137180802</v>
      </c>
      <c r="M10" s="15">
        <v>1685</v>
      </c>
      <c r="ZA10" s="9"/>
    </row>
    <row r="11" spans="2:677" x14ac:dyDescent="0.3">
      <c r="B11" s="18"/>
      <c r="C11" s="16" t="s">
        <v>254</v>
      </c>
      <c r="D11" s="14">
        <v>39.867496621246097</v>
      </c>
      <c r="E11" s="14">
        <v>1.17220548186403</v>
      </c>
      <c r="F11" s="14">
        <v>37.591090554501299</v>
      </c>
      <c r="G11" s="14">
        <v>42.188566569789998</v>
      </c>
      <c r="H11" s="14">
        <v>2.94025354288069</v>
      </c>
      <c r="I11" s="15">
        <v>3205</v>
      </c>
      <c r="J11" s="15">
        <v>7665</v>
      </c>
      <c r="K11" s="14">
        <v>4.39273234450663</v>
      </c>
      <c r="L11" s="15">
        <v>1744.9276210933999</v>
      </c>
      <c r="M11" s="15">
        <v>992</v>
      </c>
      <c r="ZA11" s="9"/>
    </row>
    <row r="12" spans="2:677" x14ac:dyDescent="0.3">
      <c r="B12" s="18" t="s">
        <v>294</v>
      </c>
      <c r="C12" s="16" t="s">
        <v>255</v>
      </c>
      <c r="D12" s="14">
        <v>44.051149107438398</v>
      </c>
      <c r="E12" s="14">
        <v>0.83192677563832595</v>
      </c>
      <c r="F12" s="14">
        <v>42.426160779981799</v>
      </c>
      <c r="G12" s="14">
        <v>45.688985431423703</v>
      </c>
      <c r="H12" s="14">
        <v>1.8885472740093601</v>
      </c>
      <c r="I12" s="15">
        <v>3969</v>
      </c>
      <c r="J12" s="15">
        <v>9636</v>
      </c>
      <c r="K12" s="14">
        <v>2.70566180366575</v>
      </c>
      <c r="L12" s="15">
        <v>3561.4207167151199</v>
      </c>
      <c r="M12" s="15">
        <v>1369</v>
      </c>
      <c r="ZA12" s="9"/>
    </row>
    <row r="13" spans="2:677" x14ac:dyDescent="0.3">
      <c r="B13" s="18"/>
      <c r="C13" s="16" t="s">
        <v>256</v>
      </c>
      <c r="D13" s="14">
        <v>34.409290687341702</v>
      </c>
      <c r="E13" s="14">
        <v>1.2067618334368</v>
      </c>
      <c r="F13" s="14">
        <v>32.080715745789497</v>
      </c>
      <c r="G13" s="14">
        <v>36.815268976882201</v>
      </c>
      <c r="H13" s="14">
        <v>3.5070813996196102</v>
      </c>
      <c r="I13" s="15">
        <v>2073</v>
      </c>
      <c r="J13" s="15">
        <v>5801</v>
      </c>
      <c r="K13" s="14">
        <v>3.7424247641439998</v>
      </c>
      <c r="L13" s="15">
        <v>1550.06456123824</v>
      </c>
      <c r="M13" s="15">
        <v>794</v>
      </c>
      <c r="ZA13" s="9"/>
    </row>
    <row r="14" spans="2:677" x14ac:dyDescent="0.3">
      <c r="B14" s="18"/>
      <c r="C14" s="16" t="s">
        <v>257</v>
      </c>
      <c r="D14" s="14">
        <v>40.382641005968303</v>
      </c>
      <c r="E14" s="14">
        <v>1.09018044375857</v>
      </c>
      <c r="F14" s="14">
        <v>38.260439893307499</v>
      </c>
      <c r="G14" s="14">
        <v>42.541445244201697</v>
      </c>
      <c r="H14" s="14">
        <v>2.6996264152150302</v>
      </c>
      <c r="I14" s="15">
        <v>1550</v>
      </c>
      <c r="J14" s="15">
        <v>3906</v>
      </c>
      <c r="K14" s="14">
        <v>1.92774844348958</v>
      </c>
      <c r="L14" s="15">
        <v>2026.1979788864101</v>
      </c>
      <c r="M14" s="15">
        <v>514</v>
      </c>
      <c r="ZA14" s="9"/>
    </row>
    <row r="15" spans="2:677" x14ac:dyDescent="0.3">
      <c r="B15" s="18" t="s">
        <v>295</v>
      </c>
      <c r="C15" s="16" t="s">
        <v>258</v>
      </c>
      <c r="D15" s="14">
        <v>42.7056279963424</v>
      </c>
      <c r="E15" s="14">
        <v>2.37289154143143</v>
      </c>
      <c r="F15" s="14">
        <v>38.0914681874103</v>
      </c>
      <c r="G15" s="14">
        <v>47.450321188437499</v>
      </c>
      <c r="H15" s="14">
        <v>5.5563906978130904</v>
      </c>
      <c r="I15" s="15">
        <v>406</v>
      </c>
      <c r="J15" s="15">
        <v>926</v>
      </c>
      <c r="K15" s="14">
        <v>2.1286312480074701</v>
      </c>
      <c r="L15" s="15">
        <v>435.02133160301503</v>
      </c>
      <c r="M15" s="15">
        <v>135</v>
      </c>
      <c r="ZA15" s="9"/>
    </row>
    <row r="16" spans="2:677" x14ac:dyDescent="0.3">
      <c r="B16" s="18"/>
      <c r="C16" s="16" t="s">
        <v>259</v>
      </c>
      <c r="D16" s="14">
        <v>33.024801615229102</v>
      </c>
      <c r="E16" s="14">
        <v>2.2284518369159501</v>
      </c>
      <c r="F16" s="14">
        <v>28.763409769548002</v>
      </c>
      <c r="G16" s="14">
        <v>37.584437859419197</v>
      </c>
      <c r="H16" s="14">
        <v>6.7478129403457601</v>
      </c>
      <c r="I16" s="15">
        <v>253</v>
      </c>
      <c r="J16" s="15">
        <v>740</v>
      </c>
      <c r="K16" s="14">
        <v>1.6591922737064799</v>
      </c>
      <c r="L16" s="15">
        <v>446.000148220862</v>
      </c>
      <c r="M16" s="15">
        <v>102</v>
      </c>
      <c r="ZA16" s="9"/>
    </row>
    <row r="17" spans="2:677" x14ac:dyDescent="0.3">
      <c r="B17" s="18"/>
      <c r="C17" s="16" t="s">
        <v>260</v>
      </c>
      <c r="D17" s="14">
        <v>34.803631446967202</v>
      </c>
      <c r="E17" s="14">
        <v>2.74632853275524</v>
      </c>
      <c r="F17" s="14">
        <v>29.5722525259451</v>
      </c>
      <c r="G17" s="14">
        <v>40.429199266524499</v>
      </c>
      <c r="H17" s="14">
        <v>7.8909252241106298</v>
      </c>
      <c r="I17" s="15">
        <v>247</v>
      </c>
      <c r="J17" s="15">
        <v>748</v>
      </c>
      <c r="K17" s="14">
        <v>2.4830051059001699</v>
      </c>
      <c r="L17" s="15">
        <v>301.24787026115501</v>
      </c>
      <c r="M17" s="15">
        <v>101</v>
      </c>
      <c r="ZA17" s="9"/>
    </row>
    <row r="18" spans="2:677" x14ac:dyDescent="0.3">
      <c r="B18" s="18"/>
      <c r="C18" s="16" t="s">
        <v>261</v>
      </c>
      <c r="D18" s="14">
        <v>49.540817040339803</v>
      </c>
      <c r="E18" s="14">
        <v>2.6675407729615599</v>
      </c>
      <c r="F18" s="14">
        <v>44.255172181105898</v>
      </c>
      <c r="G18" s="14">
        <v>54.836745672614001</v>
      </c>
      <c r="H18" s="14">
        <v>5.3845312457997103</v>
      </c>
      <c r="I18" s="15">
        <v>297</v>
      </c>
      <c r="J18" s="15">
        <v>601</v>
      </c>
      <c r="K18" s="14">
        <v>1.70792975220457</v>
      </c>
      <c r="L18" s="15">
        <v>351.88800899114199</v>
      </c>
      <c r="M18" s="15">
        <v>77</v>
      </c>
      <c r="ZA18" s="9"/>
    </row>
    <row r="19" spans="2:677" x14ac:dyDescent="0.3">
      <c r="B19" s="18"/>
      <c r="C19" s="16" t="s">
        <v>262</v>
      </c>
      <c r="D19" s="14">
        <v>36.121654823575398</v>
      </c>
      <c r="E19" s="14">
        <v>2.8997820109969501</v>
      </c>
      <c r="F19" s="14">
        <v>30.555072566934101</v>
      </c>
      <c r="G19" s="14">
        <v>42.087744444622501</v>
      </c>
      <c r="H19" s="14">
        <v>8.0278216077308695</v>
      </c>
      <c r="I19" s="15">
        <v>173</v>
      </c>
      <c r="J19" s="15">
        <v>479</v>
      </c>
      <c r="K19" s="14">
        <v>1.74195649448656</v>
      </c>
      <c r="L19" s="15">
        <v>274.97816479118399</v>
      </c>
      <c r="M19" s="15">
        <v>66</v>
      </c>
      <c r="ZA19" s="9"/>
    </row>
    <row r="20" spans="2:677" x14ac:dyDescent="0.3">
      <c r="B20" s="18"/>
      <c r="C20" s="16" t="s">
        <v>263</v>
      </c>
      <c r="D20" s="14">
        <v>40.134341169267103</v>
      </c>
      <c r="E20" s="14">
        <v>2.6779845824952302</v>
      </c>
      <c r="F20" s="14">
        <v>34.956574285229202</v>
      </c>
      <c r="G20" s="14">
        <v>45.542049874704901</v>
      </c>
      <c r="H20" s="14">
        <v>6.6725514969855801</v>
      </c>
      <c r="I20" s="15">
        <v>299</v>
      </c>
      <c r="J20" s="15">
        <v>723</v>
      </c>
      <c r="K20" s="14">
        <v>2.1550603563267199</v>
      </c>
      <c r="L20" s="15">
        <v>335.48944366103302</v>
      </c>
      <c r="M20" s="15">
        <v>102</v>
      </c>
      <c r="ZA20" s="9"/>
    </row>
    <row r="21" spans="2:677" x14ac:dyDescent="0.3">
      <c r="B21" s="18"/>
      <c r="C21" s="16" t="s">
        <v>264</v>
      </c>
      <c r="D21" s="14">
        <v>34.600686953375998</v>
      </c>
      <c r="E21" s="14">
        <v>2.04814751249411</v>
      </c>
      <c r="F21" s="14">
        <v>30.677962237149401</v>
      </c>
      <c r="G21" s="14">
        <v>38.744659024468802</v>
      </c>
      <c r="H21" s="14">
        <v>5.9193839568964703</v>
      </c>
      <c r="I21" s="15">
        <v>453</v>
      </c>
      <c r="J21" s="15">
        <v>1283</v>
      </c>
      <c r="K21" s="14">
        <v>2.3765807885927499</v>
      </c>
      <c r="L21" s="15">
        <v>539.85120394737703</v>
      </c>
      <c r="M21" s="15">
        <v>183</v>
      </c>
      <c r="ZA21" s="9"/>
    </row>
    <row r="22" spans="2:677" x14ac:dyDescent="0.3">
      <c r="B22" s="18"/>
      <c r="C22" s="16" t="s">
        <v>265</v>
      </c>
      <c r="D22" s="14">
        <v>52.338686655113499</v>
      </c>
      <c r="E22" s="14">
        <v>2.12710170567262</v>
      </c>
      <c r="F22" s="14">
        <v>48.125297385894399</v>
      </c>
      <c r="G22" s="14">
        <v>56.519049710169</v>
      </c>
      <c r="H22" s="14">
        <v>4.0641098231776098</v>
      </c>
      <c r="I22" s="15">
        <v>528</v>
      </c>
      <c r="J22" s="15">
        <v>1012</v>
      </c>
      <c r="K22" s="14">
        <v>1.8337445714088201</v>
      </c>
      <c r="L22" s="15">
        <v>551.876207722054</v>
      </c>
      <c r="M22" s="15">
        <v>135</v>
      </c>
      <c r="ZA22" s="9"/>
    </row>
    <row r="23" spans="2:677" x14ac:dyDescent="0.3">
      <c r="B23" s="18"/>
      <c r="C23" s="16" t="s">
        <v>266</v>
      </c>
      <c r="D23" s="14">
        <v>30.1661095304692</v>
      </c>
      <c r="E23" s="14">
        <v>2.36865732649798</v>
      </c>
      <c r="F23" s="14">
        <v>25.6997829013137</v>
      </c>
      <c r="G23" s="14">
        <v>35.0425513883796</v>
      </c>
      <c r="H23" s="14">
        <v>7.8520477561268702</v>
      </c>
      <c r="I23" s="15">
        <v>277</v>
      </c>
      <c r="J23" s="15">
        <v>1027</v>
      </c>
      <c r="K23" s="14">
        <v>2.7325385123163501</v>
      </c>
      <c r="L23" s="15">
        <v>375.84099743553799</v>
      </c>
      <c r="M23" s="15">
        <v>144</v>
      </c>
      <c r="ZA23" s="9"/>
    </row>
    <row r="24" spans="2:677" x14ac:dyDescent="0.3">
      <c r="B24" s="18"/>
      <c r="C24" s="16" t="s">
        <v>267</v>
      </c>
      <c r="D24" s="14">
        <v>55.918907837114297</v>
      </c>
      <c r="E24" s="14">
        <v>2.5961476512118198</v>
      </c>
      <c r="F24" s="14">
        <v>50.704752966329899</v>
      </c>
      <c r="G24" s="14">
        <v>61.005686786537403</v>
      </c>
      <c r="H24" s="14">
        <v>4.6427009246570297</v>
      </c>
      <c r="I24" s="15">
        <v>297</v>
      </c>
      <c r="J24" s="15">
        <v>560</v>
      </c>
      <c r="K24" s="14">
        <v>1.5284792887423599</v>
      </c>
      <c r="L24" s="15">
        <v>366.37722481720499</v>
      </c>
      <c r="M24" s="15">
        <v>78</v>
      </c>
      <c r="ZA24" s="9"/>
    </row>
    <row r="25" spans="2:677" x14ac:dyDescent="0.3">
      <c r="B25" s="18"/>
      <c r="C25" s="16" t="s">
        <v>268</v>
      </c>
      <c r="D25" s="14">
        <v>38.1326159796916</v>
      </c>
      <c r="E25" s="14">
        <v>2.71120517981901</v>
      </c>
      <c r="F25" s="14">
        <v>32.909719003707103</v>
      </c>
      <c r="G25" s="14">
        <v>43.645174830453001</v>
      </c>
      <c r="H25" s="14">
        <v>7.1099375433957297</v>
      </c>
      <c r="I25" s="15">
        <v>265</v>
      </c>
      <c r="J25" s="15">
        <v>662</v>
      </c>
      <c r="K25" s="14">
        <v>2.0595288403612502</v>
      </c>
      <c r="L25" s="15">
        <v>321.432740841775</v>
      </c>
      <c r="M25" s="15">
        <v>89</v>
      </c>
      <c r="ZA25" s="9"/>
    </row>
    <row r="26" spans="2:677" x14ac:dyDescent="0.3">
      <c r="B26" s="18"/>
      <c r="C26" s="16" t="s">
        <v>269</v>
      </c>
      <c r="D26" s="14">
        <v>34.447206220102601</v>
      </c>
      <c r="E26" s="14">
        <v>2.6159439695818101</v>
      </c>
      <c r="F26" s="14">
        <v>29.458699826176499</v>
      </c>
      <c r="G26" s="14">
        <v>39.803801374048803</v>
      </c>
      <c r="H26" s="14">
        <v>7.5940671439856997</v>
      </c>
      <c r="I26" s="15">
        <v>243</v>
      </c>
      <c r="J26" s="15">
        <v>743</v>
      </c>
      <c r="K26" s="14">
        <v>2.2486174164792598</v>
      </c>
      <c r="L26" s="15">
        <v>330.42526245453598</v>
      </c>
      <c r="M26" s="15">
        <v>102</v>
      </c>
      <c r="ZA26" s="9"/>
    </row>
    <row r="27" spans="2:677" x14ac:dyDescent="0.3">
      <c r="B27" s="18"/>
      <c r="C27" s="16" t="s">
        <v>270</v>
      </c>
      <c r="D27" s="14">
        <v>36.674848432628103</v>
      </c>
      <c r="E27" s="14">
        <v>1.90221168943589</v>
      </c>
      <c r="F27" s="14">
        <v>33.003442466374104</v>
      </c>
      <c r="G27" s="14">
        <v>40.507733294459598</v>
      </c>
      <c r="H27" s="14">
        <v>5.1866927083018899</v>
      </c>
      <c r="I27" s="15">
        <v>376</v>
      </c>
      <c r="J27" s="15">
        <v>1079</v>
      </c>
      <c r="K27" s="14">
        <v>1.6795459404261599</v>
      </c>
      <c r="L27" s="15">
        <v>642.43553809919797</v>
      </c>
      <c r="M27" s="15">
        <v>150</v>
      </c>
      <c r="ZA27" s="9"/>
    </row>
    <row r="28" spans="2:677" x14ac:dyDescent="0.3">
      <c r="B28" s="18"/>
      <c r="C28" s="16" t="s">
        <v>271</v>
      </c>
      <c r="D28" s="14">
        <v>42.850674293233801</v>
      </c>
      <c r="E28" s="14">
        <v>3.198860518084</v>
      </c>
      <c r="F28" s="14">
        <v>36.615502985700701</v>
      </c>
      <c r="G28" s="14">
        <v>49.3214205281772</v>
      </c>
      <c r="H28" s="14">
        <v>7.4651346118703001</v>
      </c>
      <c r="I28" s="15">
        <v>201</v>
      </c>
      <c r="J28" s="15">
        <v>476</v>
      </c>
      <c r="K28" s="14">
        <v>1.9847940350067499</v>
      </c>
      <c r="L28" s="15">
        <v>239.82337290648999</v>
      </c>
      <c r="M28" s="15">
        <v>66</v>
      </c>
      <c r="ZA28" s="9"/>
    </row>
    <row r="29" spans="2:677" x14ac:dyDescent="0.3">
      <c r="B29" s="18"/>
      <c r="C29" s="16" t="s">
        <v>272</v>
      </c>
      <c r="D29" s="14">
        <v>42.004239713242796</v>
      </c>
      <c r="E29" s="14">
        <v>2.46751122534774</v>
      </c>
      <c r="F29" s="14">
        <v>37.1970751783754</v>
      </c>
      <c r="G29" s="14">
        <v>46.968044758612201</v>
      </c>
      <c r="H29" s="14">
        <v>5.8744337290547399</v>
      </c>
      <c r="I29" s="15">
        <v>300</v>
      </c>
      <c r="J29" s="15">
        <v>699</v>
      </c>
      <c r="K29" s="14">
        <v>1.7445536201161</v>
      </c>
      <c r="L29" s="15">
        <v>400.67556075088299</v>
      </c>
      <c r="M29" s="15">
        <v>92</v>
      </c>
      <c r="ZA29" s="9"/>
    </row>
    <row r="30" spans="2:677" x14ac:dyDescent="0.3">
      <c r="B30" s="18"/>
      <c r="C30" s="16" t="s">
        <v>273</v>
      </c>
      <c r="D30" s="14">
        <v>37.911359558243497</v>
      </c>
      <c r="E30" s="14">
        <v>2.5235144751295402</v>
      </c>
      <c r="F30" s="14">
        <v>33.030869053236898</v>
      </c>
      <c r="G30" s="14">
        <v>43.049415914324101</v>
      </c>
      <c r="H30" s="14">
        <v>6.6563544661400096</v>
      </c>
      <c r="I30" s="15">
        <v>202</v>
      </c>
      <c r="J30" s="15">
        <v>604</v>
      </c>
      <c r="K30" s="14">
        <v>1.6313509615630399</v>
      </c>
      <c r="L30" s="15">
        <v>370.24528395857499</v>
      </c>
      <c r="M30" s="15">
        <v>77</v>
      </c>
      <c r="ZA30" s="9"/>
    </row>
    <row r="31" spans="2:677" x14ac:dyDescent="0.3">
      <c r="B31" s="18"/>
      <c r="C31" s="16" t="s">
        <v>274</v>
      </c>
      <c r="D31" s="14">
        <v>51.102050234183103</v>
      </c>
      <c r="E31" s="14">
        <v>1.6477433668439601</v>
      </c>
      <c r="F31" s="14">
        <v>47.859319028430399</v>
      </c>
      <c r="G31" s="14">
        <v>54.335532672273501</v>
      </c>
      <c r="H31" s="14">
        <v>3.2244173360812698</v>
      </c>
      <c r="I31" s="15">
        <v>927</v>
      </c>
      <c r="J31" s="15">
        <v>1903</v>
      </c>
      <c r="K31" s="14">
        <v>2.0666202571139198</v>
      </c>
      <c r="L31" s="15">
        <v>920.82712992351003</v>
      </c>
      <c r="M31" s="15">
        <v>295</v>
      </c>
      <c r="ZA31" s="9"/>
    </row>
    <row r="32" spans="2:677" x14ac:dyDescent="0.3">
      <c r="B32" s="18"/>
      <c r="C32" s="16" t="s">
        <v>275</v>
      </c>
      <c r="D32" s="14">
        <v>38.731260922339501</v>
      </c>
      <c r="E32" s="14">
        <v>1.74471026342886</v>
      </c>
      <c r="F32" s="14">
        <v>35.347414161666599</v>
      </c>
      <c r="G32" s="14">
        <v>42.227467898345999</v>
      </c>
      <c r="H32" s="14">
        <v>4.5046565019589604</v>
      </c>
      <c r="I32" s="15">
        <v>442</v>
      </c>
      <c r="J32" s="15">
        <v>1160</v>
      </c>
      <c r="K32" s="14">
        <v>1.4867210453542301</v>
      </c>
      <c r="L32" s="15">
        <v>780.24051897618597</v>
      </c>
      <c r="M32" s="15">
        <v>163</v>
      </c>
      <c r="ZA32" s="9"/>
    </row>
    <row r="33" spans="2:677" x14ac:dyDescent="0.3">
      <c r="B33" s="18"/>
      <c r="C33" s="16" t="s">
        <v>276</v>
      </c>
      <c r="D33" s="14">
        <v>42.2077870847179</v>
      </c>
      <c r="E33" s="14">
        <v>2.2169143107047802</v>
      </c>
      <c r="F33" s="14">
        <v>37.883003008807101</v>
      </c>
      <c r="G33" s="14">
        <v>46.655463994711802</v>
      </c>
      <c r="H33" s="14">
        <v>5.2523822351905496</v>
      </c>
      <c r="I33" s="15">
        <v>316</v>
      </c>
      <c r="J33" s="15">
        <v>762</v>
      </c>
      <c r="K33" s="14">
        <v>1.5332767953739801</v>
      </c>
      <c r="L33" s="15">
        <v>496.97484648500301</v>
      </c>
      <c r="M33" s="15">
        <v>102</v>
      </c>
      <c r="ZA33" s="9"/>
    </row>
    <row r="34" spans="2:677" x14ac:dyDescent="0.3">
      <c r="B34" s="18"/>
      <c r="C34" s="16" t="s">
        <v>277</v>
      </c>
      <c r="D34" s="14">
        <v>44.801111046519502</v>
      </c>
      <c r="E34" s="14">
        <v>1.9432942000679101</v>
      </c>
      <c r="F34" s="14">
        <v>40.989275490441898</v>
      </c>
      <c r="G34" s="14">
        <v>48.675034449889203</v>
      </c>
      <c r="H34" s="14">
        <v>4.3376026948306601</v>
      </c>
      <c r="I34" s="15">
        <v>365</v>
      </c>
      <c r="J34" s="15">
        <v>836</v>
      </c>
      <c r="K34" s="14">
        <v>1.2751006399331</v>
      </c>
      <c r="L34" s="15">
        <v>655.63452312584695</v>
      </c>
      <c r="M34" s="15">
        <v>112</v>
      </c>
      <c r="ZA34" s="9"/>
    </row>
    <row r="35" spans="2:677" x14ac:dyDescent="0.3">
      <c r="B35" s="18"/>
      <c r="C35" s="16" t="s">
        <v>278</v>
      </c>
      <c r="D35" s="14">
        <v>33.571054490727299</v>
      </c>
      <c r="E35" s="14">
        <v>2.5686375182036101</v>
      </c>
      <c r="F35" s="14">
        <v>28.648836606968199</v>
      </c>
      <c r="G35" s="14">
        <v>38.878161864067799</v>
      </c>
      <c r="H35" s="14">
        <v>7.651345950164</v>
      </c>
      <c r="I35" s="15">
        <v>166</v>
      </c>
      <c r="J35" s="15">
        <v>529</v>
      </c>
      <c r="K35" s="14">
        <v>1.5621301853052501</v>
      </c>
      <c r="L35" s="15">
        <v>338.64014982632898</v>
      </c>
      <c r="M35" s="15">
        <v>65</v>
      </c>
      <c r="ZA35" s="9"/>
    </row>
    <row r="36" spans="2:677" x14ac:dyDescent="0.3">
      <c r="B36" s="18"/>
      <c r="C36" s="16" t="s">
        <v>279</v>
      </c>
      <c r="D36" s="14">
        <v>32.023953423949401</v>
      </c>
      <c r="E36" s="14">
        <v>2.20066311688739</v>
      </c>
      <c r="F36" s="14">
        <v>27.8420249740076</v>
      </c>
      <c r="G36" s="14">
        <v>36.516143492224202</v>
      </c>
      <c r="H36" s="14">
        <v>6.87192829615348</v>
      </c>
      <c r="I36" s="15">
        <v>363</v>
      </c>
      <c r="J36" s="15">
        <v>1134</v>
      </c>
      <c r="K36" s="14">
        <v>2.5206131118736601</v>
      </c>
      <c r="L36" s="15">
        <v>449.89054236770897</v>
      </c>
      <c r="M36" s="15">
        <v>161</v>
      </c>
      <c r="ZA36" s="9"/>
    </row>
    <row r="37" spans="2:677" x14ac:dyDescent="0.3">
      <c r="B37" s="18"/>
      <c r="C37" s="16" t="s">
        <v>280</v>
      </c>
      <c r="D37" s="14">
        <v>30.022044569630399</v>
      </c>
      <c r="E37" s="14">
        <v>1.90099195854601</v>
      </c>
      <c r="F37" s="14">
        <v>26.379814554642302</v>
      </c>
      <c r="G37" s="14">
        <v>33.935350337616399</v>
      </c>
      <c r="H37" s="14">
        <v>6.3319869975444796</v>
      </c>
      <c r="I37" s="15">
        <v>196</v>
      </c>
      <c r="J37" s="15">
        <v>657</v>
      </c>
      <c r="K37" s="14">
        <v>1.1283994975559499</v>
      </c>
      <c r="L37" s="15">
        <v>582.24059955984205</v>
      </c>
      <c r="M37" s="15">
        <v>80</v>
      </c>
      <c r="ZA37" s="9"/>
    </row>
    <row r="38" spans="2:677" x14ac:dyDescent="0.3">
      <c r="B38" s="18" t="s">
        <v>296</v>
      </c>
      <c r="C38" s="16" t="s">
        <v>281</v>
      </c>
      <c r="D38" s="14">
        <v>39.4872311197527</v>
      </c>
      <c r="E38" s="14">
        <v>0.974741733665348</v>
      </c>
      <c r="F38" s="14">
        <v>37.591945955445198</v>
      </c>
      <c r="G38" s="14">
        <v>41.414660018742303</v>
      </c>
      <c r="H38" s="14">
        <v>2.4684985652938201</v>
      </c>
      <c r="I38" s="15">
        <v>3998</v>
      </c>
      <c r="J38" s="15">
        <v>10040</v>
      </c>
      <c r="K38" s="14">
        <v>3.9917732987766699</v>
      </c>
      <c r="L38" s="15">
        <v>2515.17289398095</v>
      </c>
      <c r="M38" s="15">
        <v>1296</v>
      </c>
      <c r="ZA38" s="9"/>
    </row>
    <row r="39" spans="2:677" x14ac:dyDescent="0.3">
      <c r="B39" s="18"/>
      <c r="C39" s="16" t="s">
        <v>282</v>
      </c>
      <c r="D39" s="14">
        <v>37.857710041988298</v>
      </c>
      <c r="E39" s="14">
        <v>1.0759857871799099</v>
      </c>
      <c r="F39" s="14">
        <v>35.7709661349664</v>
      </c>
      <c r="G39" s="14">
        <v>39.990393263244499</v>
      </c>
      <c r="H39" s="14">
        <v>2.8421840253584398</v>
      </c>
      <c r="I39" s="15">
        <v>3594</v>
      </c>
      <c r="J39" s="15">
        <v>9303</v>
      </c>
      <c r="K39" s="14">
        <v>4.5777050935398096</v>
      </c>
      <c r="L39" s="15">
        <v>2032.2410050242599</v>
      </c>
      <c r="M39" s="15">
        <v>1282</v>
      </c>
      <c r="ZA39" s="9"/>
    </row>
    <row r="40" spans="2:677" x14ac:dyDescent="0.3">
      <c r="B40" s="18" t="s">
        <v>298</v>
      </c>
      <c r="C40" s="16" t="s">
        <v>283</v>
      </c>
      <c r="D40" s="14">
        <v>43.078537406405701</v>
      </c>
      <c r="E40" s="14">
        <v>1.21215642715674</v>
      </c>
      <c r="F40" s="14">
        <v>40.718619648760701</v>
      </c>
      <c r="G40" s="14">
        <v>45.470319832945897</v>
      </c>
      <c r="H40" s="14">
        <v>2.8138291133730302</v>
      </c>
      <c r="I40" s="15">
        <v>1751</v>
      </c>
      <c r="J40" s="15">
        <v>3892</v>
      </c>
      <c r="K40" s="14">
        <v>2.3315330036781399</v>
      </c>
      <c r="L40" s="15">
        <v>1669.28797227409</v>
      </c>
      <c r="M40" s="15">
        <v>1504</v>
      </c>
      <c r="ZA40" s="9"/>
    </row>
    <row r="41" spans="2:677" x14ac:dyDescent="0.3">
      <c r="B41" s="18"/>
      <c r="C41" s="16" t="s">
        <v>284</v>
      </c>
      <c r="D41" s="14">
        <v>40.899854723671602</v>
      </c>
      <c r="E41" s="14">
        <v>1.50443283781115</v>
      </c>
      <c r="F41" s="14">
        <v>37.985124903524202</v>
      </c>
      <c r="G41" s="14">
        <v>43.879988200109203</v>
      </c>
      <c r="H41" s="14">
        <v>3.6783329622450598</v>
      </c>
      <c r="I41" s="15">
        <v>1425</v>
      </c>
      <c r="J41" s="15">
        <v>3423</v>
      </c>
      <c r="K41" s="14">
        <v>3.2041681570028602</v>
      </c>
      <c r="L41" s="15">
        <v>1068.29599205612</v>
      </c>
      <c r="M41" s="15">
        <v>1636</v>
      </c>
      <c r="ZA41" s="9"/>
    </row>
    <row r="42" spans="2:677" x14ac:dyDescent="0.3">
      <c r="B42" s="18"/>
      <c r="C42" s="16" t="s">
        <v>285</v>
      </c>
      <c r="D42" s="14">
        <v>40.275413122640799</v>
      </c>
      <c r="E42" s="14">
        <v>1.4839912854077699</v>
      </c>
      <c r="F42" s="14">
        <v>37.402261485009497</v>
      </c>
      <c r="G42" s="14">
        <v>43.216898185907198</v>
      </c>
      <c r="H42" s="14">
        <v>3.6846084753716499</v>
      </c>
      <c r="I42" s="15">
        <v>1437</v>
      </c>
      <c r="J42" s="15">
        <v>3588</v>
      </c>
      <c r="K42" s="14">
        <v>3.2839831465597999</v>
      </c>
      <c r="L42" s="15">
        <v>1092.5756436230999</v>
      </c>
      <c r="M42" s="15">
        <v>1742</v>
      </c>
      <c r="ZA42" s="9"/>
    </row>
    <row r="43" spans="2:677" x14ac:dyDescent="0.3">
      <c r="B43" s="18"/>
      <c r="C43" s="16" t="s">
        <v>286</v>
      </c>
      <c r="D43" s="14">
        <v>36.013848247025699</v>
      </c>
      <c r="E43" s="14">
        <v>1.31736862741783</v>
      </c>
      <c r="F43" s="14">
        <v>33.472725474661303</v>
      </c>
      <c r="G43" s="14">
        <v>38.635849167370203</v>
      </c>
      <c r="H43" s="14">
        <v>3.6579501817793898</v>
      </c>
      <c r="I43" s="15">
        <v>1425</v>
      </c>
      <c r="J43" s="15">
        <v>3806</v>
      </c>
      <c r="K43" s="14">
        <v>2.8655881499711802</v>
      </c>
      <c r="L43" s="15">
        <v>1328.1741132403399</v>
      </c>
      <c r="M43" s="15">
        <v>1807</v>
      </c>
      <c r="ZA43" s="9"/>
    </row>
    <row r="44" spans="2:677" x14ac:dyDescent="0.3">
      <c r="B44" s="18"/>
      <c r="C44" s="16" t="s">
        <v>287</v>
      </c>
      <c r="D44" s="14">
        <v>32.874393960083502</v>
      </c>
      <c r="E44" s="14">
        <v>1.1569284156119799</v>
      </c>
      <c r="F44" s="14">
        <v>30.6466277178904</v>
      </c>
      <c r="G44" s="14">
        <v>35.181950852803901</v>
      </c>
      <c r="H44" s="14">
        <v>3.5192387638133802</v>
      </c>
      <c r="I44" s="15">
        <v>1523</v>
      </c>
      <c r="J44" s="15">
        <v>4549</v>
      </c>
      <c r="K44" s="14">
        <v>2.7585919020236802</v>
      </c>
      <c r="L44" s="15">
        <v>1649.0297084766</v>
      </c>
      <c r="M44" s="15">
        <v>1833</v>
      </c>
      <c r="ZA44" s="9"/>
    </row>
    <row r="45" spans="2:677" x14ac:dyDescent="0.3">
      <c r="B45" s="18" t="s">
        <v>297</v>
      </c>
      <c r="C45" s="16" t="s">
        <v>288</v>
      </c>
      <c r="D45" s="14">
        <v>36.314025009292401</v>
      </c>
      <c r="E45" s="14">
        <v>0.80601985775353102</v>
      </c>
      <c r="F45" s="14">
        <v>34.748777219988803</v>
      </c>
      <c r="G45" s="14">
        <v>37.908817168923299</v>
      </c>
      <c r="H45" s="14">
        <v>2.2195828128313502</v>
      </c>
      <c r="I45" s="15">
        <v>4698</v>
      </c>
      <c r="J45" s="15">
        <v>12753</v>
      </c>
      <c r="K45" s="14">
        <v>3.5822145775618899</v>
      </c>
      <c r="L45" s="15">
        <v>3560.0882425864802</v>
      </c>
      <c r="M45" s="15">
        <v>2611</v>
      </c>
      <c r="ZA45" s="9"/>
    </row>
    <row r="46" spans="2:677" x14ac:dyDescent="0.3">
      <c r="B46" s="18"/>
      <c r="C46" s="16" t="s">
        <v>289</v>
      </c>
      <c r="D46" s="14">
        <v>42.887871832457897</v>
      </c>
      <c r="E46" s="14">
        <v>1.07440934103684</v>
      </c>
      <c r="F46" s="14">
        <v>40.794945748672603</v>
      </c>
      <c r="G46" s="14">
        <v>45.0065483935077</v>
      </c>
      <c r="H46" s="14">
        <v>2.5051589065413098</v>
      </c>
      <c r="I46" s="15">
        <v>2863</v>
      </c>
      <c r="J46" s="15">
        <v>6505</v>
      </c>
      <c r="K46" s="14">
        <v>3.06518889746041</v>
      </c>
      <c r="L46" s="15">
        <v>2122.2183094130201</v>
      </c>
      <c r="M46" s="15">
        <v>2033</v>
      </c>
      <c r="ZA46" s="9"/>
    </row>
    <row r="47" spans="2:677" x14ac:dyDescent="0.3">
      <c r="B47" s="18" t="s">
        <v>291</v>
      </c>
      <c r="C47" s="16" t="s">
        <v>290</v>
      </c>
      <c r="D47" s="14">
        <v>36.934914606477697</v>
      </c>
      <c r="E47" s="14">
        <v>0.85269107920119502</v>
      </c>
      <c r="F47" s="14">
        <v>35.279089137717499</v>
      </c>
      <c r="G47" s="14">
        <v>38.622079296224001</v>
      </c>
      <c r="H47" s="14">
        <v>2.30863151650999</v>
      </c>
      <c r="I47" s="15">
        <v>4660</v>
      </c>
      <c r="J47" s="15">
        <v>12396</v>
      </c>
      <c r="K47" s="14">
        <v>3.8690459057422899</v>
      </c>
      <c r="L47" s="15">
        <v>3203.8906495274</v>
      </c>
      <c r="M47" s="15">
        <v>2443</v>
      </c>
      <c r="ZA47" s="9"/>
    </row>
    <row r="48" spans="2:677" x14ac:dyDescent="0.3">
      <c r="B48" s="18"/>
      <c r="C48" s="16" t="s">
        <v>291</v>
      </c>
      <c r="D48" s="14">
        <v>41.054456711567198</v>
      </c>
      <c r="E48" s="14">
        <v>1.0505175417657799</v>
      </c>
      <c r="F48" s="14">
        <v>39.011031986545397</v>
      </c>
      <c r="G48" s="14">
        <v>43.129225389050298</v>
      </c>
      <c r="H48" s="14">
        <v>2.5588392245604701</v>
      </c>
      <c r="I48" s="15">
        <v>2932</v>
      </c>
      <c r="J48" s="15">
        <v>6947</v>
      </c>
      <c r="K48" s="14">
        <v>3.1675983807264401</v>
      </c>
      <c r="L48" s="15">
        <v>2193.1441947532498</v>
      </c>
      <c r="M48" s="15">
        <v>1951</v>
      </c>
      <c r="ZA48" s="9"/>
    </row>
    <row r="50" spans="2:9" x14ac:dyDescent="0.3">
      <c r="B50" s="7"/>
      <c r="C50" s="7"/>
      <c r="D50" s="7"/>
    </row>
    <row r="51" spans="2:9" x14ac:dyDescent="0.3">
      <c r="B51" s="7" t="s">
        <v>301</v>
      </c>
      <c r="C51" s="7"/>
      <c r="D51" s="7"/>
    </row>
    <row r="52" spans="2:9" x14ac:dyDescent="0.3">
      <c r="B52" s="7" t="s">
        <v>302</v>
      </c>
      <c r="C52" s="7"/>
      <c r="D52" s="7"/>
    </row>
    <row r="53" spans="2:9" x14ac:dyDescent="0.3">
      <c r="B53" s="7" t="s">
        <v>303</v>
      </c>
      <c r="C53" s="7"/>
      <c r="D53" s="7"/>
    </row>
    <row r="54" spans="2:9" x14ac:dyDescent="0.3">
      <c r="B54" s="7" t="s">
        <v>304</v>
      </c>
      <c r="C54" s="7"/>
      <c r="D54" s="7"/>
    </row>
    <row r="55" spans="2:9" x14ac:dyDescent="0.3">
      <c r="B55" s="7" t="s">
        <v>305</v>
      </c>
      <c r="C55" s="7"/>
      <c r="D55" s="7"/>
    </row>
    <row r="56" spans="2:9" x14ac:dyDescent="0.3">
      <c r="B56" s="7" t="s">
        <v>306</v>
      </c>
      <c r="C56" s="7"/>
      <c r="D56" s="7"/>
    </row>
    <row r="57" spans="2:9" x14ac:dyDescent="0.3">
      <c r="B57" s="7" t="s">
        <v>307</v>
      </c>
      <c r="C57" s="7"/>
      <c r="D57" s="7"/>
    </row>
    <row r="58" spans="2:9" x14ac:dyDescent="0.3">
      <c r="B58" s="7" t="s">
        <v>9</v>
      </c>
      <c r="C58" s="8" t="str">
        <f>HYPERLINK("https://www.cdc.gov/nchs/data/series/sr_02/sr02_175.pdf", "Link to Vital and Health Statistics")</f>
        <v>Link to Vital and Health Statistics</v>
      </c>
      <c r="D58" s="7"/>
    </row>
    <row r="59" spans="2:9" x14ac:dyDescent="0.3">
      <c r="B59" s="7" t="s">
        <v>308</v>
      </c>
      <c r="C59" s="7"/>
      <c r="D59" s="7"/>
    </row>
    <row r="60" spans="2:9" x14ac:dyDescent="0.3">
      <c r="B60" s="7" t="s">
        <v>309</v>
      </c>
      <c r="C60" s="7"/>
      <c r="D60" s="7"/>
    </row>
    <row r="61" spans="2:9" x14ac:dyDescent="0.3">
      <c r="B61" s="7"/>
      <c r="C61" s="7"/>
      <c r="D61" s="7"/>
    </row>
    <row r="62" spans="2:9" ht="90" customHeight="1" x14ac:dyDescent="0.3">
      <c r="B62" s="19" t="s">
        <v>332</v>
      </c>
      <c r="C62" s="20"/>
      <c r="D62" s="20"/>
      <c r="E62" s="21"/>
      <c r="F62" s="21"/>
      <c r="G62" s="21"/>
      <c r="H62" s="21"/>
      <c r="I62" s="21"/>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sheetData>
  <mergeCells count="10">
    <mergeCell ref="B8:C8"/>
    <mergeCell ref="B9:C9"/>
    <mergeCell ref="B10:B11"/>
    <mergeCell ref="B12:B14"/>
    <mergeCell ref="B15:B37"/>
    <mergeCell ref="B38:B39"/>
    <mergeCell ref="B45:B46"/>
    <mergeCell ref="B47:B48"/>
    <mergeCell ref="B40:B44"/>
    <mergeCell ref="B62:I62"/>
  </mergeCells>
  <conditionalFormatting sqref="D9:D48">
    <cfRule type="expression" dxfId="355" priority="1">
      <formula>ZA9 = 3</formula>
    </cfRule>
    <cfRule type="expression" dxfId="354" priority="41">
      <formula>I9 = J9</formula>
    </cfRule>
    <cfRule type="expression" dxfId="353" priority="81">
      <formula>ZA9 = 2</formula>
    </cfRule>
    <cfRule type="expression" dxfId="352" priority="121">
      <formula>ZA9 = 1</formula>
    </cfRule>
  </conditionalFormatting>
  <pageMargins left="0.7" right="0.7" top="0.75" bottom="0.75" header="0.3" footer="0.3"/>
  <pageSetup paperSize="9"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ZA70"/>
  <sheetViews>
    <sheetView showGridLines="0" workbookViewId="0">
      <selection activeCell="M2" sqref="M2"/>
    </sheetView>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51</v>
      </c>
      <c r="M2" s="12" t="str">
        <f>HYPERLINK("#'INDICE'!A1", "Índice")</f>
        <v>Índice</v>
      </c>
    </row>
    <row r="3" spans="2:677" x14ac:dyDescent="0.3">
      <c r="B3" s="10" t="s">
        <v>7</v>
      </c>
      <c r="C3" s="11" t="s">
        <v>50</v>
      </c>
    </row>
    <row r="4" spans="2:677" x14ac:dyDescent="0.3">
      <c r="B4" s="10" t="s">
        <v>8</v>
      </c>
      <c r="C4" s="11" t="s">
        <v>299</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42.894894226096497</v>
      </c>
      <c r="E9" s="14">
        <v>0.94774738264840797</v>
      </c>
      <c r="F9" s="14">
        <v>41.047350674543601</v>
      </c>
      <c r="G9" s="14">
        <v>44.762454329878203</v>
      </c>
      <c r="H9" s="14">
        <v>2.2094643191165999</v>
      </c>
      <c r="I9" s="15">
        <v>2733</v>
      </c>
      <c r="J9" s="15">
        <v>6186</v>
      </c>
      <c r="K9" s="14">
        <v>2.2680067873720899</v>
      </c>
      <c r="L9" s="15">
        <v>2727.5050649948098</v>
      </c>
      <c r="M9" s="15">
        <v>2405</v>
      </c>
      <c r="ZA9" s="9"/>
    </row>
    <row r="10" spans="2:677" x14ac:dyDescent="0.3">
      <c r="B10" s="18" t="s">
        <v>293</v>
      </c>
      <c r="C10" s="16" t="s">
        <v>253</v>
      </c>
      <c r="D10" s="14">
        <v>41.312710516539298</v>
      </c>
      <c r="E10" s="14">
        <v>1.1885315657294</v>
      </c>
      <c r="F10" s="14">
        <v>39.002637583761597</v>
      </c>
      <c r="G10" s="14">
        <v>43.661668938673003</v>
      </c>
      <c r="H10" s="14">
        <v>2.87691499993345</v>
      </c>
      <c r="I10" s="15">
        <v>1515</v>
      </c>
      <c r="J10" s="15">
        <v>3612</v>
      </c>
      <c r="K10" s="14">
        <v>2.1038810784217699</v>
      </c>
      <c r="L10" s="15">
        <v>1716.82707594364</v>
      </c>
      <c r="M10" s="15">
        <v>1491</v>
      </c>
      <c r="ZA10" s="9"/>
    </row>
    <row r="11" spans="2:677" x14ac:dyDescent="0.3">
      <c r="B11" s="18"/>
      <c r="C11" s="16" t="s">
        <v>254</v>
      </c>
      <c r="D11" s="14">
        <v>45.5963300296075</v>
      </c>
      <c r="E11" s="14">
        <v>1.5908036413923701</v>
      </c>
      <c r="F11" s="14">
        <v>42.495880023555102</v>
      </c>
      <c r="G11" s="14">
        <v>48.731289911265897</v>
      </c>
      <c r="H11" s="14">
        <v>3.4888852685279699</v>
      </c>
      <c r="I11" s="15">
        <v>1218</v>
      </c>
      <c r="J11" s="15">
        <v>2574</v>
      </c>
      <c r="K11" s="14">
        <v>2.62491263423387</v>
      </c>
      <c r="L11" s="15">
        <v>980.60406522873495</v>
      </c>
      <c r="M11" s="15">
        <v>914</v>
      </c>
      <c r="ZA11" s="9"/>
    </row>
    <row r="12" spans="2:677" x14ac:dyDescent="0.3">
      <c r="B12" s="18" t="s">
        <v>294</v>
      </c>
      <c r="C12" s="16" t="s">
        <v>255</v>
      </c>
      <c r="D12" s="14">
        <v>49.384906357496199</v>
      </c>
      <c r="E12" s="14">
        <v>1.2419121531859301</v>
      </c>
      <c r="F12" s="14">
        <v>46.952042834783299</v>
      </c>
      <c r="G12" s="14">
        <v>51.820686318251902</v>
      </c>
      <c r="H12" s="14">
        <v>2.5147605711667498</v>
      </c>
      <c r="I12" s="15">
        <v>1411</v>
      </c>
      <c r="J12" s="15">
        <v>3021</v>
      </c>
      <c r="K12" s="14">
        <v>1.86343572689709</v>
      </c>
      <c r="L12" s="15">
        <v>1621.1989264746201</v>
      </c>
      <c r="M12" s="15">
        <v>1205</v>
      </c>
      <c r="ZA12" s="9"/>
    </row>
    <row r="13" spans="2:677" x14ac:dyDescent="0.3">
      <c r="B13" s="18"/>
      <c r="C13" s="16" t="s">
        <v>256</v>
      </c>
      <c r="D13" s="14">
        <v>37.8625645505766</v>
      </c>
      <c r="E13" s="14">
        <v>1.48572719762077</v>
      </c>
      <c r="F13" s="14">
        <v>34.9930009346308</v>
      </c>
      <c r="G13" s="14">
        <v>40.8196825904676</v>
      </c>
      <c r="H13" s="14">
        <v>3.92400043487849</v>
      </c>
      <c r="I13" s="15">
        <v>756</v>
      </c>
      <c r="J13" s="15">
        <v>1862</v>
      </c>
      <c r="K13" s="14">
        <v>1.7460680620476501</v>
      </c>
      <c r="L13" s="15">
        <v>1066.3960016635299</v>
      </c>
      <c r="M13" s="15">
        <v>728</v>
      </c>
      <c r="ZA13" s="9"/>
    </row>
    <row r="14" spans="2:677" x14ac:dyDescent="0.3">
      <c r="B14" s="18"/>
      <c r="C14" s="16" t="s">
        <v>257</v>
      </c>
      <c r="D14" s="14">
        <v>45.233979796064602</v>
      </c>
      <c r="E14" s="14">
        <v>2.0071964821018602</v>
      </c>
      <c r="F14" s="14">
        <v>41.328533203740001</v>
      </c>
      <c r="G14" s="14">
        <v>49.199010037845397</v>
      </c>
      <c r="H14" s="14">
        <v>4.4373643246762997</v>
      </c>
      <c r="I14" s="15">
        <v>566</v>
      </c>
      <c r="J14" s="15">
        <v>1303</v>
      </c>
      <c r="K14" s="14">
        <v>2.1174578619963702</v>
      </c>
      <c r="L14" s="15">
        <v>615.36053367858301</v>
      </c>
      <c r="M14" s="15">
        <v>472</v>
      </c>
      <c r="ZA14" s="9"/>
    </row>
    <row r="15" spans="2:677" x14ac:dyDescent="0.3">
      <c r="B15" s="18" t="s">
        <v>295</v>
      </c>
      <c r="C15" s="16" t="s">
        <v>258</v>
      </c>
      <c r="D15" s="14">
        <v>51.066200066255597</v>
      </c>
      <c r="E15" s="14">
        <v>3.5937335516373499</v>
      </c>
      <c r="F15" s="14">
        <v>43.985099050297102</v>
      </c>
      <c r="G15" s="14">
        <v>58.104769513011298</v>
      </c>
      <c r="H15" s="14">
        <v>7.03740154343709</v>
      </c>
      <c r="I15" s="15">
        <v>164</v>
      </c>
      <c r="J15" s="15">
        <v>301</v>
      </c>
      <c r="K15" s="14">
        <v>1.55049553134499</v>
      </c>
      <c r="L15" s="15">
        <v>194.13148500911501</v>
      </c>
      <c r="M15" s="15">
        <v>113</v>
      </c>
      <c r="ZA15" s="9"/>
    </row>
    <row r="16" spans="2:677" x14ac:dyDescent="0.3">
      <c r="B16" s="18"/>
      <c r="C16" s="16" t="s">
        <v>259</v>
      </c>
      <c r="D16" s="14">
        <v>36.260996275991403</v>
      </c>
      <c r="E16" s="14">
        <v>3.4703041159419898</v>
      </c>
      <c r="F16" s="14">
        <v>29.694798555406301</v>
      </c>
      <c r="G16" s="14">
        <v>43.383184865254997</v>
      </c>
      <c r="H16" s="14">
        <v>9.5703496107184893</v>
      </c>
      <c r="I16" s="15">
        <v>84</v>
      </c>
      <c r="J16" s="15">
        <v>228</v>
      </c>
      <c r="K16" s="14">
        <v>1.1828125522761399</v>
      </c>
      <c r="L16" s="15">
        <v>192.76088976334401</v>
      </c>
      <c r="M16" s="15">
        <v>93</v>
      </c>
      <c r="ZA16" s="9"/>
    </row>
    <row r="17" spans="2:677" x14ac:dyDescent="0.3">
      <c r="B17" s="18"/>
      <c r="C17" s="16" t="s">
        <v>260</v>
      </c>
      <c r="D17" s="14">
        <v>42.322677651691599</v>
      </c>
      <c r="E17" s="14">
        <v>3.5030405082818801</v>
      </c>
      <c r="F17" s="14">
        <v>35.567578631218403</v>
      </c>
      <c r="G17" s="14">
        <v>49.377542383951997</v>
      </c>
      <c r="H17" s="14">
        <v>8.2769822295066096</v>
      </c>
      <c r="I17" s="15">
        <v>101</v>
      </c>
      <c r="J17" s="15">
        <v>243</v>
      </c>
      <c r="K17" s="14">
        <v>1.2165429827704499</v>
      </c>
      <c r="L17" s="15">
        <v>199.74633320938</v>
      </c>
      <c r="M17" s="15">
        <v>97</v>
      </c>
      <c r="ZA17" s="9"/>
    </row>
    <row r="18" spans="2:677" x14ac:dyDescent="0.3">
      <c r="B18" s="18"/>
      <c r="C18" s="16" t="s">
        <v>261</v>
      </c>
      <c r="D18" s="14">
        <v>56.1602952065832</v>
      </c>
      <c r="E18" s="14">
        <v>4.0651022147578404</v>
      </c>
      <c r="F18" s="14">
        <v>47.975121135196403</v>
      </c>
      <c r="G18" s="14">
        <v>64.023394869970403</v>
      </c>
      <c r="H18" s="14">
        <v>7.2383918207775402</v>
      </c>
      <c r="I18" s="15">
        <v>97</v>
      </c>
      <c r="J18" s="15">
        <v>170</v>
      </c>
      <c r="K18" s="14">
        <v>1.13431230154486</v>
      </c>
      <c r="L18" s="15">
        <v>149.87054250268801</v>
      </c>
      <c r="M18" s="15">
        <v>70</v>
      </c>
      <c r="ZA18" s="9"/>
    </row>
    <row r="19" spans="2:677" x14ac:dyDescent="0.3">
      <c r="B19" s="18"/>
      <c r="C19" s="16" t="s">
        <v>262</v>
      </c>
      <c r="D19" s="14">
        <v>37.755840167506904</v>
      </c>
      <c r="E19" s="14">
        <v>4.25808778255033</v>
      </c>
      <c r="F19" s="14">
        <v>29.698844797819099</v>
      </c>
      <c r="G19" s="14">
        <v>46.551259722486897</v>
      </c>
      <c r="H19" s="14">
        <v>11.277957962685999</v>
      </c>
      <c r="I19" s="15">
        <v>57</v>
      </c>
      <c r="J19" s="15">
        <v>155</v>
      </c>
      <c r="K19" s="14">
        <v>1.18813884096256</v>
      </c>
      <c r="L19" s="15">
        <v>130.456134128591</v>
      </c>
      <c r="M19" s="15">
        <v>58</v>
      </c>
      <c r="ZA19" s="9"/>
    </row>
    <row r="20" spans="2:677" x14ac:dyDescent="0.3">
      <c r="B20" s="18"/>
      <c r="C20" s="16" t="s">
        <v>263</v>
      </c>
      <c r="D20" s="14">
        <v>46.912831471713602</v>
      </c>
      <c r="E20" s="14">
        <v>3.89902371194992</v>
      </c>
      <c r="F20" s="14">
        <v>39.3129667997677</v>
      </c>
      <c r="G20" s="14">
        <v>54.658638604054097</v>
      </c>
      <c r="H20" s="14">
        <v>8.3112095126913506</v>
      </c>
      <c r="I20" s="15">
        <v>118</v>
      </c>
      <c r="J20" s="15">
        <v>242</v>
      </c>
      <c r="K20" s="14">
        <v>1.4711182629683599</v>
      </c>
      <c r="L20" s="15">
        <v>164.50071084815701</v>
      </c>
      <c r="M20" s="15">
        <v>88</v>
      </c>
      <c r="ZA20" s="9"/>
    </row>
    <row r="21" spans="2:677" x14ac:dyDescent="0.3">
      <c r="B21" s="18"/>
      <c r="C21" s="16" t="s">
        <v>264</v>
      </c>
      <c r="D21" s="14">
        <v>36.296994191396202</v>
      </c>
      <c r="E21" s="14">
        <v>4.0549846601583397</v>
      </c>
      <c r="F21" s="14">
        <v>28.7305537365303</v>
      </c>
      <c r="G21" s="14">
        <v>44.608862323633403</v>
      </c>
      <c r="H21" s="14">
        <v>11.1716817066894</v>
      </c>
      <c r="I21" s="15">
        <v>153</v>
      </c>
      <c r="J21" s="15">
        <v>398</v>
      </c>
      <c r="K21" s="14">
        <v>2.8231785859752501</v>
      </c>
      <c r="L21" s="15">
        <v>140.97584969549999</v>
      </c>
      <c r="M21" s="15">
        <v>166</v>
      </c>
      <c r="ZA21" s="9"/>
    </row>
    <row r="22" spans="2:677" x14ac:dyDescent="0.3">
      <c r="B22" s="18"/>
      <c r="C22" s="16" t="s">
        <v>265</v>
      </c>
      <c r="D22" s="14">
        <v>57.853198546330397</v>
      </c>
      <c r="E22" s="14">
        <v>3.67987383868702</v>
      </c>
      <c r="F22" s="14">
        <v>50.457003693582102</v>
      </c>
      <c r="G22" s="14">
        <v>64.913045878430793</v>
      </c>
      <c r="H22" s="14">
        <v>6.3607094009505403</v>
      </c>
      <c r="I22" s="15">
        <v>199</v>
      </c>
      <c r="J22" s="15">
        <v>340</v>
      </c>
      <c r="K22" s="14">
        <v>1.8826672200543899</v>
      </c>
      <c r="L22" s="15">
        <v>180.594847766127</v>
      </c>
      <c r="M22" s="15">
        <v>126</v>
      </c>
      <c r="ZA22" s="9"/>
    </row>
    <row r="23" spans="2:677" x14ac:dyDescent="0.3">
      <c r="B23" s="18"/>
      <c r="C23" s="16" t="s">
        <v>266</v>
      </c>
      <c r="D23" s="14">
        <v>32.185475900563802</v>
      </c>
      <c r="E23" s="14">
        <v>2.6384125454803899</v>
      </c>
      <c r="F23" s="14">
        <v>27.206344303878598</v>
      </c>
      <c r="G23" s="14">
        <v>37.605106421094</v>
      </c>
      <c r="H23" s="14">
        <v>8.1975253484885702</v>
      </c>
      <c r="I23" s="15">
        <v>98</v>
      </c>
      <c r="J23" s="15">
        <v>339</v>
      </c>
      <c r="K23" s="14">
        <v>1.0780017193821601</v>
      </c>
      <c r="L23" s="15">
        <v>314.47074146995999</v>
      </c>
      <c r="M23" s="15">
        <v>130</v>
      </c>
      <c r="ZA23" s="9"/>
    </row>
    <row r="24" spans="2:677" x14ac:dyDescent="0.3">
      <c r="B24" s="18"/>
      <c r="C24" s="16" t="s">
        <v>267</v>
      </c>
      <c r="D24" s="14">
        <v>59.928642698948003</v>
      </c>
      <c r="E24" s="14">
        <v>3.64407039263918</v>
      </c>
      <c r="F24" s="14">
        <v>52.507619039095601</v>
      </c>
      <c r="G24" s="14">
        <v>66.9206097719822</v>
      </c>
      <c r="H24" s="14">
        <v>6.0806823390698099</v>
      </c>
      <c r="I24" s="15">
        <v>100</v>
      </c>
      <c r="J24" s="15">
        <v>173</v>
      </c>
      <c r="K24" s="14">
        <v>0.95111595590045905</v>
      </c>
      <c r="L24" s="15">
        <v>173</v>
      </c>
      <c r="M24" s="15">
        <v>68</v>
      </c>
      <c r="ZA24" s="9"/>
    </row>
    <row r="25" spans="2:677" x14ac:dyDescent="0.3">
      <c r="B25" s="18"/>
      <c r="C25" s="16" t="s">
        <v>268</v>
      </c>
      <c r="D25" s="14">
        <v>50.242473666326397</v>
      </c>
      <c r="E25" s="14">
        <v>4.00883180776282</v>
      </c>
      <c r="F25" s="14">
        <v>42.337666586010798</v>
      </c>
      <c r="G25" s="14">
        <v>58.135178057114103</v>
      </c>
      <c r="H25" s="14">
        <v>7.9789698142383099</v>
      </c>
      <c r="I25" s="15">
        <v>97</v>
      </c>
      <c r="J25" s="15">
        <v>197</v>
      </c>
      <c r="K25" s="14">
        <v>1.2599750564205201</v>
      </c>
      <c r="L25" s="15">
        <v>156.352301576239</v>
      </c>
      <c r="M25" s="15">
        <v>82</v>
      </c>
      <c r="ZA25" s="9"/>
    </row>
    <row r="26" spans="2:677" x14ac:dyDescent="0.3">
      <c r="B26" s="18"/>
      <c r="C26" s="16" t="s">
        <v>269</v>
      </c>
      <c r="D26" s="14">
        <v>38.435573284589303</v>
      </c>
      <c r="E26" s="14">
        <v>3.9599589943031401</v>
      </c>
      <c r="F26" s="14">
        <v>30.937559198114499</v>
      </c>
      <c r="G26" s="14">
        <v>46.526565884611102</v>
      </c>
      <c r="H26" s="14">
        <v>10.302848782772999</v>
      </c>
      <c r="I26" s="15">
        <v>89</v>
      </c>
      <c r="J26" s="15">
        <v>242</v>
      </c>
      <c r="K26" s="14">
        <v>1.5971114281929899</v>
      </c>
      <c r="L26" s="15">
        <v>151.52355416666501</v>
      </c>
      <c r="M26" s="15">
        <v>92</v>
      </c>
      <c r="ZA26" s="9"/>
    </row>
    <row r="27" spans="2:677" x14ac:dyDescent="0.3">
      <c r="B27" s="18"/>
      <c r="C27" s="16" t="s">
        <v>270</v>
      </c>
      <c r="D27" s="14">
        <v>40.388286530290401</v>
      </c>
      <c r="E27" s="14">
        <v>2.8953334882496602</v>
      </c>
      <c r="F27" s="14">
        <v>34.820711613349999</v>
      </c>
      <c r="G27" s="14">
        <v>46.214876063051598</v>
      </c>
      <c r="H27" s="14">
        <v>7.1687455373434004</v>
      </c>
      <c r="I27" s="15">
        <v>134</v>
      </c>
      <c r="J27" s="15">
        <v>340</v>
      </c>
      <c r="K27" s="14">
        <v>1.18034740980494</v>
      </c>
      <c r="L27" s="15">
        <v>288.05078672234902</v>
      </c>
      <c r="M27" s="15">
        <v>139</v>
      </c>
      <c r="ZA27" s="9"/>
    </row>
    <row r="28" spans="2:677" x14ac:dyDescent="0.3">
      <c r="B28" s="18"/>
      <c r="C28" s="16" t="s">
        <v>271</v>
      </c>
      <c r="D28" s="14">
        <v>53.041308236588598</v>
      </c>
      <c r="E28" s="14">
        <v>5.5846069176572</v>
      </c>
      <c r="F28" s="14">
        <v>41.924958942797403</v>
      </c>
      <c r="G28" s="14">
        <v>63.863857409832903</v>
      </c>
      <c r="H28" s="14">
        <v>10.5287880395923</v>
      </c>
      <c r="I28" s="15">
        <v>76</v>
      </c>
      <c r="J28" s="15">
        <v>154</v>
      </c>
      <c r="K28" s="14">
        <v>1.91578352543438</v>
      </c>
      <c r="L28" s="15">
        <v>80.384864968020196</v>
      </c>
      <c r="M28" s="15">
        <v>59</v>
      </c>
      <c r="ZA28" s="9"/>
    </row>
    <row r="29" spans="2:677" x14ac:dyDescent="0.3">
      <c r="B29" s="18"/>
      <c r="C29" s="16" t="s">
        <v>272</v>
      </c>
      <c r="D29" s="14">
        <v>45.453959795579202</v>
      </c>
      <c r="E29" s="14">
        <v>3.4676804981320601</v>
      </c>
      <c r="F29" s="14">
        <v>38.695593577451803</v>
      </c>
      <c r="G29" s="14">
        <v>52.384081613849901</v>
      </c>
      <c r="H29" s="14">
        <v>7.62899539166074</v>
      </c>
      <c r="I29" s="15">
        <v>104</v>
      </c>
      <c r="J29" s="15">
        <v>236</v>
      </c>
      <c r="K29" s="14">
        <v>1.1397538362173001</v>
      </c>
      <c r="L29" s="15">
        <v>207.062255463209</v>
      </c>
      <c r="M29" s="15">
        <v>87</v>
      </c>
      <c r="ZA29" s="9"/>
    </row>
    <row r="30" spans="2:677" x14ac:dyDescent="0.3">
      <c r="B30" s="18"/>
      <c r="C30" s="16" t="s">
        <v>273</v>
      </c>
      <c r="D30" s="14">
        <v>42.386372975460098</v>
      </c>
      <c r="E30" s="14">
        <v>3.5345305863231902</v>
      </c>
      <c r="F30" s="14">
        <v>35.5456174281925</v>
      </c>
      <c r="G30" s="14">
        <v>49.531925025596102</v>
      </c>
      <c r="H30" s="14">
        <v>8.3388370794772495</v>
      </c>
      <c r="I30" s="15">
        <v>84</v>
      </c>
      <c r="J30" s="15">
        <v>201</v>
      </c>
      <c r="K30" s="14">
        <v>1.02315636886475</v>
      </c>
      <c r="L30" s="15">
        <v>196.45091025824399</v>
      </c>
      <c r="M30" s="15">
        <v>67</v>
      </c>
      <c r="ZA30" s="9"/>
    </row>
    <row r="31" spans="2:677" x14ac:dyDescent="0.3">
      <c r="B31" s="18"/>
      <c r="C31" s="16" t="s">
        <v>274</v>
      </c>
      <c r="D31" s="14">
        <v>54.794698982915499</v>
      </c>
      <c r="E31" s="14">
        <v>2.5436740359738201</v>
      </c>
      <c r="F31" s="14">
        <v>49.757249143332899</v>
      </c>
      <c r="G31" s="14">
        <v>59.735788795241803</v>
      </c>
      <c r="H31" s="14">
        <v>4.6421899986473401</v>
      </c>
      <c r="I31" s="15">
        <v>304</v>
      </c>
      <c r="J31" s="15">
        <v>591</v>
      </c>
      <c r="K31" s="14">
        <v>1.54115746678711</v>
      </c>
      <c r="L31" s="15">
        <v>383.47801099914398</v>
      </c>
      <c r="M31" s="15">
        <v>242</v>
      </c>
      <c r="ZA31" s="9"/>
    </row>
    <row r="32" spans="2:677" x14ac:dyDescent="0.3">
      <c r="B32" s="18"/>
      <c r="C32" s="16" t="s">
        <v>275</v>
      </c>
      <c r="D32" s="14">
        <v>44.6593680362935</v>
      </c>
      <c r="E32" s="14">
        <v>2.94281158139168</v>
      </c>
      <c r="F32" s="14">
        <v>38.946450508305396</v>
      </c>
      <c r="G32" s="14">
        <v>50.516909195776499</v>
      </c>
      <c r="H32" s="14">
        <v>6.5894608696660004</v>
      </c>
      <c r="I32" s="15">
        <v>161</v>
      </c>
      <c r="J32" s="15">
        <v>369</v>
      </c>
      <c r="K32" s="14">
        <v>1.28948425692644</v>
      </c>
      <c r="L32" s="15">
        <v>286.16091900147097</v>
      </c>
      <c r="M32" s="15">
        <v>144</v>
      </c>
      <c r="ZA32" s="9"/>
    </row>
    <row r="33" spans="2:677" x14ac:dyDescent="0.3">
      <c r="B33" s="18"/>
      <c r="C33" s="16" t="s">
        <v>276</v>
      </c>
      <c r="D33" s="14">
        <v>47.067985275933303</v>
      </c>
      <c r="E33" s="14">
        <v>3.6178558510457099</v>
      </c>
      <c r="F33" s="14">
        <v>40.000464833433703</v>
      </c>
      <c r="G33" s="14">
        <v>54.2550617380547</v>
      </c>
      <c r="H33" s="14">
        <v>7.68644723124698</v>
      </c>
      <c r="I33" s="15">
        <v>119</v>
      </c>
      <c r="J33" s="15">
        <v>257</v>
      </c>
      <c r="K33" s="14">
        <v>1.3449261865429101</v>
      </c>
      <c r="L33" s="15">
        <v>191.088553834029</v>
      </c>
      <c r="M33" s="15">
        <v>97</v>
      </c>
      <c r="ZA33" s="9"/>
    </row>
    <row r="34" spans="2:677" x14ac:dyDescent="0.3">
      <c r="B34" s="18"/>
      <c r="C34" s="16" t="s">
        <v>277</v>
      </c>
      <c r="D34" s="14">
        <v>50.027674515019498</v>
      </c>
      <c r="E34" s="14">
        <v>3.98553853723981</v>
      </c>
      <c r="F34" s="14">
        <v>42.195172722984502</v>
      </c>
      <c r="G34" s="14">
        <v>57.858818319340401</v>
      </c>
      <c r="H34" s="14">
        <v>7.9666676012359003</v>
      </c>
      <c r="I34" s="15">
        <v>126</v>
      </c>
      <c r="J34" s="15">
        <v>272</v>
      </c>
      <c r="K34" s="14">
        <v>1.7218822171109001</v>
      </c>
      <c r="L34" s="15">
        <v>157.96667001787199</v>
      </c>
      <c r="M34" s="15">
        <v>103</v>
      </c>
      <c r="ZA34" s="9"/>
    </row>
    <row r="35" spans="2:677" x14ac:dyDescent="0.3">
      <c r="B35" s="18"/>
      <c r="C35" s="16" t="s">
        <v>278</v>
      </c>
      <c r="D35" s="14">
        <v>34.669595129463097</v>
      </c>
      <c r="E35" s="14">
        <v>5.0528137671606599</v>
      </c>
      <c r="F35" s="14">
        <v>25.367168611105001</v>
      </c>
      <c r="G35" s="14">
        <v>45.312203843012497</v>
      </c>
      <c r="H35" s="14">
        <v>14.5741931750067</v>
      </c>
      <c r="I35" s="15">
        <v>57</v>
      </c>
      <c r="J35" s="15">
        <v>183</v>
      </c>
      <c r="K35" s="14">
        <v>2.0515110077748901</v>
      </c>
      <c r="L35" s="15">
        <v>89.202543543008304</v>
      </c>
      <c r="M35" s="15">
        <v>59</v>
      </c>
      <c r="ZA35" s="9"/>
    </row>
    <row r="36" spans="2:677" x14ac:dyDescent="0.3">
      <c r="B36" s="18"/>
      <c r="C36" s="16" t="s">
        <v>279</v>
      </c>
      <c r="D36" s="14">
        <v>37.034553140215102</v>
      </c>
      <c r="E36" s="14">
        <v>3.4192492508038401</v>
      </c>
      <c r="F36" s="14">
        <v>30.570000392359798</v>
      </c>
      <c r="G36" s="14">
        <v>43.999813165978601</v>
      </c>
      <c r="H36" s="14">
        <v>9.2325921629413301</v>
      </c>
      <c r="I36" s="15">
        <v>128</v>
      </c>
      <c r="J36" s="15">
        <v>352</v>
      </c>
      <c r="K36" s="14">
        <v>1.75978348905409</v>
      </c>
      <c r="L36" s="15">
        <v>200.02460654361801</v>
      </c>
      <c r="M36" s="15">
        <v>150</v>
      </c>
      <c r="ZA36" s="9"/>
    </row>
    <row r="37" spans="2:677" x14ac:dyDescent="0.3">
      <c r="B37" s="18"/>
      <c r="C37" s="16" t="s">
        <v>280</v>
      </c>
      <c r="D37" s="14">
        <v>41.345402620744203</v>
      </c>
      <c r="E37" s="14">
        <v>3.3539055112354501</v>
      </c>
      <c r="F37" s="14">
        <v>34.866101129429801</v>
      </c>
      <c r="G37" s="14">
        <v>48.138876247208501</v>
      </c>
      <c r="H37" s="14">
        <v>8.1119188558891793</v>
      </c>
      <c r="I37" s="15">
        <v>83</v>
      </c>
      <c r="J37" s="15">
        <v>203</v>
      </c>
      <c r="K37" s="14">
        <v>0.93696578542211195</v>
      </c>
      <c r="L37" s="15">
        <v>203</v>
      </c>
      <c r="M37" s="15">
        <v>75</v>
      </c>
      <c r="ZA37" s="9"/>
    </row>
    <row r="38" spans="2:677" x14ac:dyDescent="0.3">
      <c r="B38" s="18" t="s">
        <v>296</v>
      </c>
      <c r="C38" s="16" t="s">
        <v>281</v>
      </c>
      <c r="D38" s="14">
        <v>46.114532586376797</v>
      </c>
      <c r="E38" s="14">
        <v>1.3141494097375901</v>
      </c>
      <c r="F38" s="14">
        <v>43.549085663324803</v>
      </c>
      <c r="G38" s="14">
        <v>48.700728080169398</v>
      </c>
      <c r="H38" s="14">
        <v>2.8497511218964799</v>
      </c>
      <c r="I38" s="15">
        <v>1486</v>
      </c>
      <c r="J38" s="15">
        <v>3275</v>
      </c>
      <c r="K38" s="14">
        <v>2.2754049489642099</v>
      </c>
      <c r="L38" s="15">
        <v>1439.3042440603001</v>
      </c>
      <c r="M38" s="15">
        <v>1191</v>
      </c>
      <c r="ZA38" s="9"/>
    </row>
    <row r="39" spans="2:677" x14ac:dyDescent="0.3">
      <c r="B39" s="18"/>
      <c r="C39" s="16" t="s">
        <v>282</v>
      </c>
      <c r="D39" s="14">
        <v>40.194525024581303</v>
      </c>
      <c r="E39" s="14">
        <v>1.3501583581968699</v>
      </c>
      <c r="F39" s="14">
        <v>37.576704481631403</v>
      </c>
      <c r="G39" s="14">
        <v>42.869473173684597</v>
      </c>
      <c r="H39" s="14">
        <v>3.3590603630001099</v>
      </c>
      <c r="I39" s="15">
        <v>1247</v>
      </c>
      <c r="J39" s="15">
        <v>2911</v>
      </c>
      <c r="K39" s="14">
        <v>2.20675725283854</v>
      </c>
      <c r="L39" s="15">
        <v>1319.1301382404399</v>
      </c>
      <c r="M39" s="15">
        <v>1116</v>
      </c>
      <c r="ZA39" s="9"/>
    </row>
    <row r="40" spans="2:677" x14ac:dyDescent="0.3">
      <c r="B40" s="18" t="s">
        <v>298</v>
      </c>
      <c r="C40" s="16" t="s">
        <v>283</v>
      </c>
      <c r="D40" s="14">
        <v>50.327755804337997</v>
      </c>
      <c r="E40" s="14">
        <v>2.0712675856698102</v>
      </c>
      <c r="F40" s="14">
        <v>46.271796323584397</v>
      </c>
      <c r="G40" s="14">
        <v>54.379406204537197</v>
      </c>
      <c r="H40" s="14">
        <v>4.1155572160268497</v>
      </c>
      <c r="I40" s="15">
        <v>714</v>
      </c>
      <c r="J40" s="15">
        <v>1347</v>
      </c>
      <c r="K40" s="14">
        <v>2.30991569915563</v>
      </c>
      <c r="L40" s="15">
        <v>583.13816408641401</v>
      </c>
      <c r="M40" s="15">
        <v>822</v>
      </c>
      <c r="ZA40" s="9"/>
    </row>
    <row r="41" spans="2:677" x14ac:dyDescent="0.3">
      <c r="B41" s="18"/>
      <c r="C41" s="16" t="s">
        <v>284</v>
      </c>
      <c r="D41" s="14">
        <v>48.8585045587973</v>
      </c>
      <c r="E41" s="14">
        <v>2.4022662702571198</v>
      </c>
      <c r="F41" s="14">
        <v>44.170778588866803</v>
      </c>
      <c r="G41" s="14">
        <v>53.566394641355998</v>
      </c>
      <c r="H41" s="14">
        <v>4.9167822305453202</v>
      </c>
      <c r="I41" s="15">
        <v>581</v>
      </c>
      <c r="J41" s="15">
        <v>1196</v>
      </c>
      <c r="K41" s="14">
        <v>2.7599206692033098</v>
      </c>
      <c r="L41" s="15">
        <v>433.34578900966898</v>
      </c>
      <c r="M41" s="15">
        <v>824</v>
      </c>
      <c r="ZA41" s="9"/>
    </row>
    <row r="42" spans="2:677" x14ac:dyDescent="0.3">
      <c r="B42" s="18"/>
      <c r="C42" s="16" t="s">
        <v>285</v>
      </c>
      <c r="D42" s="14">
        <v>43.769360117551898</v>
      </c>
      <c r="E42" s="14">
        <v>2.2186156017785201</v>
      </c>
      <c r="F42" s="14">
        <v>39.476585894930103</v>
      </c>
      <c r="G42" s="14">
        <v>48.157510307138701</v>
      </c>
      <c r="H42" s="14">
        <v>5.0688783108091098</v>
      </c>
      <c r="I42" s="15">
        <v>512</v>
      </c>
      <c r="J42" s="15">
        <v>1160</v>
      </c>
      <c r="K42" s="14">
        <v>2.3179514660638598</v>
      </c>
      <c r="L42" s="15">
        <v>500.441884561893</v>
      </c>
      <c r="M42" s="15">
        <v>802</v>
      </c>
      <c r="ZA42" s="9"/>
    </row>
    <row r="43" spans="2:677" x14ac:dyDescent="0.3">
      <c r="B43" s="18"/>
      <c r="C43" s="16" t="s">
        <v>286</v>
      </c>
      <c r="D43" s="14">
        <v>36.759081516080002</v>
      </c>
      <c r="E43" s="14">
        <v>2.22387714342059</v>
      </c>
      <c r="F43" s="14">
        <v>32.515461352861102</v>
      </c>
      <c r="G43" s="14">
        <v>41.218266183607398</v>
      </c>
      <c r="H43" s="14">
        <v>6.0498713561375999</v>
      </c>
      <c r="I43" s="15">
        <v>471</v>
      </c>
      <c r="J43" s="15">
        <v>1183</v>
      </c>
      <c r="K43" s="14">
        <v>2.5146424285679698</v>
      </c>
      <c r="L43" s="15">
        <v>470.44461930664698</v>
      </c>
      <c r="M43" s="15">
        <v>800</v>
      </c>
      <c r="ZA43" s="9"/>
    </row>
    <row r="44" spans="2:677" x14ac:dyDescent="0.3">
      <c r="B44" s="18"/>
      <c r="C44" s="16" t="s">
        <v>287</v>
      </c>
      <c r="D44" s="14">
        <v>33.302120035461598</v>
      </c>
      <c r="E44" s="14">
        <v>2.0165479393011698</v>
      </c>
      <c r="F44" s="14">
        <v>29.471294578197401</v>
      </c>
      <c r="G44" s="14">
        <v>37.367074640067997</v>
      </c>
      <c r="H44" s="14">
        <v>6.0553140074982004</v>
      </c>
      <c r="I44" s="15">
        <v>442</v>
      </c>
      <c r="J44" s="15">
        <v>1274</v>
      </c>
      <c r="K44" s="14">
        <v>2.3305670060940802</v>
      </c>
      <c r="L44" s="15">
        <v>546.64808892801</v>
      </c>
      <c r="M44" s="15">
        <v>817</v>
      </c>
      <c r="ZA44" s="9"/>
    </row>
    <row r="45" spans="2:677" x14ac:dyDescent="0.3">
      <c r="B45" s="18" t="s">
        <v>297</v>
      </c>
      <c r="C45" s="16" t="s">
        <v>288</v>
      </c>
      <c r="D45" s="14">
        <v>38.540214406064202</v>
      </c>
      <c r="E45" s="14">
        <v>1.22974594679174</v>
      </c>
      <c r="F45" s="14">
        <v>36.158687877349301</v>
      </c>
      <c r="G45" s="14">
        <v>40.977915165939201</v>
      </c>
      <c r="H45" s="14">
        <v>3.1908124169600902</v>
      </c>
      <c r="I45" s="15">
        <v>1551</v>
      </c>
      <c r="J45" s="15">
        <v>3902</v>
      </c>
      <c r="K45" s="14">
        <v>2.4905862303222599</v>
      </c>
      <c r="L45" s="15">
        <v>1566.69941899386</v>
      </c>
      <c r="M45" s="15">
        <v>1947</v>
      </c>
      <c r="ZA45" s="9"/>
    </row>
    <row r="46" spans="2:677" x14ac:dyDescent="0.3">
      <c r="B46" s="18"/>
      <c r="C46" s="16" t="s">
        <v>289</v>
      </c>
      <c r="D46" s="14">
        <v>50.456453073905301</v>
      </c>
      <c r="E46" s="14">
        <v>1.6695547932010999</v>
      </c>
      <c r="F46" s="14">
        <v>47.185013857610599</v>
      </c>
      <c r="G46" s="14">
        <v>53.7239885448056</v>
      </c>
      <c r="H46" s="14">
        <v>3.3089024128502298</v>
      </c>
      <c r="I46" s="15">
        <v>1169</v>
      </c>
      <c r="J46" s="15">
        <v>2258</v>
      </c>
      <c r="K46" s="14">
        <v>2.5166863837797102</v>
      </c>
      <c r="L46" s="15">
        <v>897.21151374006297</v>
      </c>
      <c r="M46" s="15">
        <v>1296</v>
      </c>
      <c r="ZA46" s="9"/>
    </row>
    <row r="47" spans="2:677" x14ac:dyDescent="0.3">
      <c r="B47" s="18" t="s">
        <v>291</v>
      </c>
      <c r="C47" s="16" t="s">
        <v>290</v>
      </c>
      <c r="D47" s="14">
        <v>40.013393020019898</v>
      </c>
      <c r="E47" s="14">
        <v>1.2276777887968799</v>
      </c>
      <c r="F47" s="14">
        <v>37.631855365839499</v>
      </c>
      <c r="G47" s="14">
        <v>42.443080661168601</v>
      </c>
      <c r="H47" s="14">
        <v>3.0681671713834402</v>
      </c>
      <c r="I47" s="15">
        <v>1600</v>
      </c>
      <c r="J47" s="15">
        <v>3866</v>
      </c>
      <c r="K47" s="14">
        <v>2.42693764399566</v>
      </c>
      <c r="L47" s="15">
        <v>1592.9539885644101</v>
      </c>
      <c r="M47" s="15">
        <v>1866</v>
      </c>
      <c r="ZA47" s="9"/>
    </row>
    <row r="48" spans="2:677" x14ac:dyDescent="0.3">
      <c r="B48" s="18"/>
      <c r="C48" s="16" t="s">
        <v>291</v>
      </c>
      <c r="D48" s="14">
        <v>46.892850031525597</v>
      </c>
      <c r="E48" s="14">
        <v>1.4585794179593901</v>
      </c>
      <c r="F48" s="14">
        <v>44.045650536010598</v>
      </c>
      <c r="G48" s="14">
        <v>49.7604229950541</v>
      </c>
      <c r="H48" s="14">
        <v>3.1104516295742299</v>
      </c>
      <c r="I48" s="15">
        <v>1133</v>
      </c>
      <c r="J48" s="15">
        <v>2320</v>
      </c>
      <c r="K48" s="14">
        <v>1.9810766823705701</v>
      </c>
      <c r="L48" s="15">
        <v>1171.0803628377801</v>
      </c>
      <c r="M48" s="15">
        <v>1239</v>
      </c>
      <c r="ZA48" s="9"/>
    </row>
    <row r="50" spans="2:9" x14ac:dyDescent="0.3">
      <c r="B50" s="7"/>
      <c r="C50" s="7"/>
      <c r="D50" s="7"/>
    </row>
    <row r="51" spans="2:9" x14ac:dyDescent="0.3">
      <c r="B51" s="7" t="s">
        <v>301</v>
      </c>
      <c r="C51" s="7"/>
      <c r="D51" s="7"/>
    </row>
    <row r="52" spans="2:9" x14ac:dyDescent="0.3">
      <c r="B52" s="7" t="s">
        <v>302</v>
      </c>
      <c r="C52" s="7"/>
      <c r="D52" s="7"/>
    </row>
    <row r="53" spans="2:9" x14ac:dyDescent="0.3">
      <c r="B53" s="7" t="s">
        <v>303</v>
      </c>
      <c r="C53" s="7"/>
      <c r="D53" s="7"/>
    </row>
    <row r="54" spans="2:9" x14ac:dyDescent="0.3">
      <c r="B54" s="7" t="s">
        <v>304</v>
      </c>
      <c r="C54" s="7"/>
      <c r="D54" s="7"/>
    </row>
    <row r="55" spans="2:9" x14ac:dyDescent="0.3">
      <c r="B55" s="7" t="s">
        <v>305</v>
      </c>
      <c r="C55" s="7"/>
      <c r="D55" s="7"/>
    </row>
    <row r="56" spans="2:9" x14ac:dyDescent="0.3">
      <c r="B56" s="7" t="s">
        <v>306</v>
      </c>
      <c r="C56" s="7"/>
      <c r="D56" s="7"/>
    </row>
    <row r="57" spans="2:9" x14ac:dyDescent="0.3">
      <c r="B57" s="7" t="s">
        <v>307</v>
      </c>
      <c r="C57" s="7"/>
      <c r="D57" s="7"/>
    </row>
    <row r="58" spans="2:9" x14ac:dyDescent="0.3">
      <c r="B58" s="7" t="s">
        <v>9</v>
      </c>
      <c r="C58" s="8" t="str">
        <f>HYPERLINK("https://www.cdc.gov/nchs/data/series/sr_02/sr02_175.pdf", "Link to Vital and Health Statistics")</f>
        <v>Link to Vital and Health Statistics</v>
      </c>
      <c r="D58" s="7"/>
    </row>
    <row r="59" spans="2:9" x14ac:dyDescent="0.3">
      <c r="B59" s="7" t="s">
        <v>308</v>
      </c>
      <c r="C59" s="7"/>
      <c r="D59" s="7"/>
    </row>
    <row r="60" spans="2:9" x14ac:dyDescent="0.3">
      <c r="B60" s="7" t="s">
        <v>309</v>
      </c>
      <c r="C60" s="7"/>
      <c r="D60" s="7"/>
    </row>
    <row r="61" spans="2:9" x14ac:dyDescent="0.3">
      <c r="B61" s="7"/>
      <c r="C61" s="7"/>
      <c r="D61" s="7"/>
    </row>
    <row r="62" spans="2:9" ht="90" customHeight="1" x14ac:dyDescent="0.3">
      <c r="B62" s="19" t="s">
        <v>332</v>
      </c>
      <c r="C62" s="20"/>
      <c r="D62" s="20"/>
      <c r="E62" s="21"/>
      <c r="F62" s="21"/>
      <c r="G62" s="21"/>
      <c r="H62" s="21"/>
      <c r="I62" s="21"/>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sheetData>
  <mergeCells count="10">
    <mergeCell ref="B8:C8"/>
    <mergeCell ref="B9:C9"/>
    <mergeCell ref="B10:B11"/>
    <mergeCell ref="B12:B14"/>
    <mergeCell ref="B15:B37"/>
    <mergeCell ref="B38:B39"/>
    <mergeCell ref="B45:B46"/>
    <mergeCell ref="B47:B48"/>
    <mergeCell ref="B40:B44"/>
    <mergeCell ref="B62:I62"/>
  </mergeCells>
  <conditionalFormatting sqref="D9:D48">
    <cfRule type="expression" dxfId="351" priority="1">
      <formula>ZA9 = 3</formula>
    </cfRule>
    <cfRule type="expression" dxfId="350" priority="41">
      <formula>I9 = J9</formula>
    </cfRule>
    <cfRule type="expression" dxfId="349" priority="81">
      <formula>ZA9 = 2</formula>
    </cfRule>
    <cfRule type="expression" dxfId="348" priority="121">
      <formula>ZA9 = 1</formula>
    </cfRule>
  </conditionalFormatting>
  <pageMargins left="0.7" right="0.7" top="0.75" bottom="0.75" header="0.3" footer="0.3"/>
  <pageSetup paperSize="9"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ZB42"/>
  <sheetViews>
    <sheetView showGridLines="0" workbookViewId="0"/>
  </sheetViews>
  <sheetFormatPr baseColWidth="10" defaultRowHeight="15.6" x14ac:dyDescent="0.3"/>
  <cols>
    <col min="1" max="1" width="2.19921875" customWidth="1"/>
    <col min="2" max="2" width="8.796875" customWidth="1"/>
    <col min="3" max="3" width="13.09765625" customWidth="1"/>
    <col min="4" max="4" width="23.8984375" customWidth="1"/>
    <col min="5" max="8" width="12.19921875" customWidth="1"/>
    <col min="9" max="9" width="15.69921875" customWidth="1"/>
    <col min="10" max="10" width="15.19921875" customWidth="1"/>
    <col min="11" max="11" width="15.69921875" customWidth="1"/>
    <col min="12" max="14" width="12.19921875" customWidth="1"/>
  </cols>
  <sheetData>
    <row r="1" spans="2:678" ht="70.05" customHeight="1" x14ac:dyDescent="0.3"/>
    <row r="2" spans="2:678" x14ac:dyDescent="0.3">
      <c r="B2" s="10" t="s">
        <v>5</v>
      </c>
      <c r="C2" s="11" t="s">
        <v>53</v>
      </c>
      <c r="D2" s="11"/>
      <c r="N2" s="12" t="str">
        <f>HYPERLINK("#'INDICE'!A1", "Índice")</f>
        <v>Índice</v>
      </c>
    </row>
    <row r="3" spans="2:678" x14ac:dyDescent="0.3">
      <c r="B3" s="10" t="s">
        <v>7</v>
      </c>
      <c r="C3" s="11" t="s">
        <v>52</v>
      </c>
      <c r="D3" s="11"/>
    </row>
    <row r="4" spans="2:678" x14ac:dyDescent="0.3">
      <c r="B4" s="10" t="s">
        <v>8</v>
      </c>
      <c r="C4" s="11" t="s">
        <v>337</v>
      </c>
      <c r="D4" s="11"/>
    </row>
    <row r="5" spans="2:678" x14ac:dyDescent="0.3">
      <c r="B5" s="10" t="s">
        <v>10</v>
      </c>
      <c r="C5" s="11" t="s">
        <v>11</v>
      </c>
      <c r="D5" s="11"/>
    </row>
    <row r="6" spans="2:678" x14ac:dyDescent="0.3">
      <c r="B6" s="10" t="s">
        <v>12</v>
      </c>
      <c r="C6" s="11" t="s">
        <v>13</v>
      </c>
      <c r="D6" s="11"/>
    </row>
    <row r="8" spans="2:678" ht="27.6" x14ac:dyDescent="0.3">
      <c r="B8" s="23" t="s">
        <v>241</v>
      </c>
      <c r="C8" s="24"/>
      <c r="D8" s="25"/>
      <c r="E8" s="13" t="s">
        <v>242</v>
      </c>
      <c r="F8" s="13" t="s">
        <v>243</v>
      </c>
      <c r="G8" s="13" t="s">
        <v>244</v>
      </c>
      <c r="H8" s="13" t="s">
        <v>245</v>
      </c>
      <c r="I8" s="13" t="s">
        <v>246</v>
      </c>
      <c r="J8" s="13" t="s">
        <v>247</v>
      </c>
      <c r="K8" s="13" t="s">
        <v>248</v>
      </c>
      <c r="L8" s="13" t="s">
        <v>249</v>
      </c>
      <c r="M8" s="13" t="s">
        <v>250</v>
      </c>
      <c r="N8" s="13" t="s">
        <v>251</v>
      </c>
      <c r="ZB8" s="9" t="s">
        <v>300</v>
      </c>
    </row>
    <row r="9" spans="2:678" ht="15.6" customHeight="1" x14ac:dyDescent="0.3">
      <c r="B9" s="26" t="s">
        <v>397</v>
      </c>
      <c r="C9" s="27"/>
      <c r="D9" s="16" t="s">
        <v>333</v>
      </c>
      <c r="E9" s="14">
        <v>0.45026997926367301</v>
      </c>
      <c r="F9" s="14">
        <v>7.2843018697733797E-2</v>
      </c>
      <c r="G9" s="14">
        <v>0.32780627045482602</v>
      </c>
      <c r="H9" s="14">
        <v>0.61820060749099304</v>
      </c>
      <c r="I9" s="14">
        <v>16.177631654869401</v>
      </c>
      <c r="J9" s="15">
        <v>81</v>
      </c>
      <c r="K9" s="15">
        <v>19343</v>
      </c>
      <c r="L9" s="14">
        <v>2.2896240086384898</v>
      </c>
      <c r="M9" s="15">
        <v>8448.1119725426706</v>
      </c>
      <c r="N9" s="15">
        <v>26</v>
      </c>
      <c r="ZB9" s="9"/>
    </row>
    <row r="10" spans="2:678" ht="15.6" customHeight="1" x14ac:dyDescent="0.3">
      <c r="B10" s="28"/>
      <c r="C10" s="29"/>
      <c r="D10" s="16" t="s">
        <v>334</v>
      </c>
      <c r="E10" s="14">
        <v>14.3746179226953</v>
      </c>
      <c r="F10" s="14">
        <v>0.42877472907319902</v>
      </c>
      <c r="G10" s="14">
        <v>13.5541402323926</v>
      </c>
      <c r="H10" s="14">
        <v>15.236008248887</v>
      </c>
      <c r="I10" s="14">
        <v>2.9828600062908701</v>
      </c>
      <c r="J10" s="15">
        <v>2855</v>
      </c>
      <c r="K10" s="15">
        <v>19343</v>
      </c>
      <c r="L10" s="14">
        <v>2.8890889216425899</v>
      </c>
      <c r="M10" s="15">
        <v>6695.19025707333</v>
      </c>
      <c r="N10" s="15">
        <v>1508</v>
      </c>
      <c r="ZB10" s="9"/>
    </row>
    <row r="11" spans="2:678" x14ac:dyDescent="0.3">
      <c r="B11" s="28"/>
      <c r="C11" s="29"/>
      <c r="D11" s="16" t="s">
        <v>335</v>
      </c>
      <c r="E11" s="14">
        <v>23.7757221880705</v>
      </c>
      <c r="F11" s="14">
        <v>0.60273851154465996</v>
      </c>
      <c r="G11" s="14">
        <v>22.614119574794501</v>
      </c>
      <c r="H11" s="14">
        <v>24.977733285065302</v>
      </c>
      <c r="I11" s="14">
        <v>2.5351007501554799</v>
      </c>
      <c r="J11" s="15">
        <v>4656</v>
      </c>
      <c r="K11" s="15">
        <v>19343</v>
      </c>
      <c r="L11" s="14">
        <v>3.8773251815562499</v>
      </c>
      <c r="M11" s="15">
        <v>4988.7484526733197</v>
      </c>
      <c r="N11" s="15">
        <v>2110</v>
      </c>
      <c r="ZB11" s="9"/>
    </row>
    <row r="12" spans="2:678" ht="15.6" customHeight="1" x14ac:dyDescent="0.3">
      <c r="B12" s="30"/>
      <c r="C12" s="31"/>
      <c r="D12" s="16" t="s">
        <v>336</v>
      </c>
      <c r="E12" s="14">
        <v>61.399389912827203</v>
      </c>
      <c r="F12" s="14">
        <v>0.72349583166766496</v>
      </c>
      <c r="G12" s="14">
        <v>59.9714052813816</v>
      </c>
      <c r="H12" s="14">
        <v>62.808024794562002</v>
      </c>
      <c r="I12" s="14">
        <v>1.1783436817448201</v>
      </c>
      <c r="J12" s="15">
        <v>11751</v>
      </c>
      <c r="K12" s="15">
        <v>19343</v>
      </c>
      <c r="L12" s="14">
        <v>4.2718423897450997</v>
      </c>
      <c r="M12" s="15">
        <v>4528.0228611510602</v>
      </c>
      <c r="N12" s="15">
        <v>2625</v>
      </c>
      <c r="ZB12" s="9"/>
    </row>
    <row r="13" spans="2:678" ht="15.6" customHeight="1" x14ac:dyDescent="0.3">
      <c r="B13" s="18" t="s">
        <v>293</v>
      </c>
      <c r="C13" s="32" t="s">
        <v>253</v>
      </c>
      <c r="D13" s="16" t="s">
        <v>398</v>
      </c>
      <c r="E13" s="14">
        <v>0.48251010485212897</v>
      </c>
      <c r="F13" s="14">
        <v>0.101622794500977</v>
      </c>
      <c r="G13" s="14">
        <v>0.31914946242988301</v>
      </c>
      <c r="H13" s="14">
        <v>0.72887750894814296</v>
      </c>
      <c r="I13" s="14">
        <v>21.061277987560601</v>
      </c>
      <c r="J13" s="15">
        <v>52</v>
      </c>
      <c r="K13" s="15">
        <v>11678</v>
      </c>
      <c r="L13" s="14">
        <v>2.5113527592886098</v>
      </c>
      <c r="M13" s="15">
        <v>4650.0834885928298</v>
      </c>
      <c r="N13" s="15">
        <v>22</v>
      </c>
      <c r="ZB13" s="9"/>
    </row>
    <row r="14" spans="2:678" ht="15.6" customHeight="1" x14ac:dyDescent="0.3">
      <c r="B14" s="18"/>
      <c r="C14" s="33"/>
      <c r="D14" s="16" t="s">
        <v>399</v>
      </c>
      <c r="E14" s="14">
        <v>13.7686845508675</v>
      </c>
      <c r="F14" s="14">
        <v>0.54293633273263397</v>
      </c>
      <c r="G14" s="14">
        <v>12.7382349019279</v>
      </c>
      <c r="H14" s="14">
        <v>14.8682885870383</v>
      </c>
      <c r="I14" s="14">
        <v>3.9432694585077601</v>
      </c>
      <c r="J14" s="15">
        <v>1599</v>
      </c>
      <c r="K14" s="15">
        <v>11678</v>
      </c>
      <c r="L14" s="14">
        <v>2.8991562960103301</v>
      </c>
      <c r="M14" s="15">
        <v>4028.0684473861102</v>
      </c>
      <c r="N14" s="15">
        <v>888</v>
      </c>
      <c r="ZB14" s="9"/>
    </row>
    <row r="15" spans="2:678" ht="15.6" customHeight="1" x14ac:dyDescent="0.3">
      <c r="B15" s="18"/>
      <c r="C15" s="33"/>
      <c r="D15" s="16" t="s">
        <v>400</v>
      </c>
      <c r="E15" s="14">
        <v>23.645448249851899</v>
      </c>
      <c r="F15" s="14">
        <v>0.81857885268325403</v>
      </c>
      <c r="G15" s="14">
        <v>22.078093306798699</v>
      </c>
      <c r="H15" s="14">
        <v>25.287961934644699</v>
      </c>
      <c r="I15" s="14">
        <v>3.46188764972295</v>
      </c>
      <c r="J15" s="15">
        <v>2736</v>
      </c>
      <c r="K15" s="15">
        <v>11678</v>
      </c>
      <c r="L15" s="14">
        <v>4.3338097138402496</v>
      </c>
      <c r="M15" s="15">
        <v>2694.62684591474</v>
      </c>
      <c r="N15" s="15">
        <v>1278</v>
      </c>
      <c r="ZB15" s="9"/>
    </row>
    <row r="16" spans="2:678" ht="15.6" customHeight="1" x14ac:dyDescent="0.3">
      <c r="B16" s="18"/>
      <c r="C16" s="34"/>
      <c r="D16" s="16" t="s">
        <v>401</v>
      </c>
      <c r="E16" s="14">
        <v>62.1033571073933</v>
      </c>
      <c r="F16" s="14">
        <v>0.92751962410543498</v>
      </c>
      <c r="G16" s="14">
        <v>60.268380022326802</v>
      </c>
      <c r="H16" s="14">
        <v>63.904343416206501</v>
      </c>
      <c r="I16" s="14">
        <v>1.4935096382978199</v>
      </c>
      <c r="J16" s="15">
        <v>7291</v>
      </c>
      <c r="K16" s="15">
        <v>11678</v>
      </c>
      <c r="L16" s="14">
        <v>4.2683662528174704</v>
      </c>
      <c r="M16" s="15">
        <v>2735.9414137180802</v>
      </c>
      <c r="N16" s="15">
        <v>1651</v>
      </c>
      <c r="ZB16" s="9"/>
    </row>
    <row r="17" spans="2:678" ht="15.6" customHeight="1" x14ac:dyDescent="0.3">
      <c r="B17" s="18"/>
      <c r="C17" s="32" t="s">
        <v>254</v>
      </c>
      <c r="D17" s="16" t="s">
        <v>398</v>
      </c>
      <c r="E17" s="14">
        <v>0.39224940703238098</v>
      </c>
      <c r="F17" s="14">
        <v>9.0287020381146499E-2</v>
      </c>
      <c r="G17" s="14">
        <v>0.249686690412247</v>
      </c>
      <c r="H17" s="14">
        <v>0.61570821617711702</v>
      </c>
      <c r="I17" s="14">
        <v>23.0177582840025</v>
      </c>
      <c r="J17" s="15">
        <v>29</v>
      </c>
      <c r="K17" s="15">
        <v>7665</v>
      </c>
      <c r="L17" s="14">
        <v>1.5990082678661099</v>
      </c>
      <c r="M17" s="15">
        <v>4793.5962271345797</v>
      </c>
      <c r="N17" s="15">
        <v>4</v>
      </c>
      <c r="ZB17" s="9">
        <v>3</v>
      </c>
    </row>
    <row r="18" spans="2:678" ht="15.6" customHeight="1" x14ac:dyDescent="0.3">
      <c r="B18" s="18"/>
      <c r="C18" s="33"/>
      <c r="D18" s="16" t="s">
        <v>399</v>
      </c>
      <c r="E18" s="14">
        <v>15.4650789801633</v>
      </c>
      <c r="F18" s="14">
        <v>0.70570746165631704</v>
      </c>
      <c r="G18" s="14">
        <v>14.131292883706299</v>
      </c>
      <c r="H18" s="14">
        <v>16.899978257299601</v>
      </c>
      <c r="I18" s="14">
        <v>4.56323218627925</v>
      </c>
      <c r="J18" s="15">
        <v>1256</v>
      </c>
      <c r="K18" s="15">
        <v>7665</v>
      </c>
      <c r="L18" s="14">
        <v>2.91955473469242</v>
      </c>
      <c r="M18" s="15">
        <v>2625.4003423599102</v>
      </c>
      <c r="N18" s="15">
        <v>620</v>
      </c>
      <c r="ZB18" s="9"/>
    </row>
    <row r="19" spans="2:678" ht="15.6" customHeight="1" x14ac:dyDescent="0.3">
      <c r="B19" s="18"/>
      <c r="C19" s="33"/>
      <c r="D19" s="16" t="s">
        <v>400</v>
      </c>
      <c r="E19" s="14">
        <v>24.0101682022744</v>
      </c>
      <c r="F19" s="14">
        <v>0.82794364715840296</v>
      </c>
      <c r="G19" s="14">
        <v>22.424412559102301</v>
      </c>
      <c r="H19" s="14">
        <v>25.670953425635499</v>
      </c>
      <c r="I19" s="14">
        <v>3.44830423586943</v>
      </c>
      <c r="J19" s="15">
        <v>1920</v>
      </c>
      <c r="K19" s="15">
        <v>7665</v>
      </c>
      <c r="L19" s="14">
        <v>2.8794289491304399</v>
      </c>
      <c r="M19" s="15">
        <v>2661.9861560795798</v>
      </c>
      <c r="N19" s="15">
        <v>832</v>
      </c>
      <c r="ZB19" s="9"/>
    </row>
    <row r="20" spans="2:678" ht="15.6" customHeight="1" x14ac:dyDescent="0.3">
      <c r="B20" s="18"/>
      <c r="C20" s="34"/>
      <c r="D20" s="16" t="s">
        <v>401</v>
      </c>
      <c r="E20" s="14">
        <v>60.132503397700702</v>
      </c>
      <c r="F20" s="14">
        <v>1.17220548186403</v>
      </c>
      <c r="G20" s="14">
        <v>57.813228612218801</v>
      </c>
      <c r="H20" s="14">
        <v>62.407182698796099</v>
      </c>
      <c r="I20" s="14">
        <v>1.9493708321294501</v>
      </c>
      <c r="J20" s="15">
        <v>4460</v>
      </c>
      <c r="K20" s="15">
        <v>7665</v>
      </c>
      <c r="L20" s="14">
        <v>4.39273234450663</v>
      </c>
      <c r="M20" s="15">
        <v>1744.9276210933999</v>
      </c>
      <c r="N20" s="15">
        <v>974</v>
      </c>
      <c r="ZB20" s="9"/>
    </row>
    <row r="22" spans="2:678" x14ac:dyDescent="0.3">
      <c r="B22" s="7"/>
      <c r="C22" s="7"/>
      <c r="D22" s="7"/>
      <c r="E22" s="7"/>
    </row>
    <row r="23" spans="2:678" x14ac:dyDescent="0.3">
      <c r="B23" s="7" t="s">
        <v>301</v>
      </c>
      <c r="C23" s="7"/>
      <c r="D23" s="7"/>
      <c r="E23" s="7"/>
    </row>
    <row r="24" spans="2:678" x14ac:dyDescent="0.3">
      <c r="B24" s="7" t="s">
        <v>302</v>
      </c>
      <c r="C24" s="7"/>
      <c r="D24" s="7"/>
      <c r="E24" s="7"/>
    </row>
    <row r="25" spans="2:678" x14ac:dyDescent="0.3">
      <c r="B25" s="7" t="s">
        <v>303</v>
      </c>
      <c r="C25" s="7"/>
      <c r="D25" s="7"/>
      <c r="E25" s="7"/>
    </row>
    <row r="26" spans="2:678" x14ac:dyDescent="0.3">
      <c r="B26" s="7" t="s">
        <v>304</v>
      </c>
      <c r="C26" s="7"/>
      <c r="D26" s="7"/>
      <c r="E26" s="7"/>
    </row>
    <row r="27" spans="2:678" x14ac:dyDescent="0.3">
      <c r="B27" s="7" t="s">
        <v>305</v>
      </c>
      <c r="C27" s="7"/>
      <c r="D27" s="7"/>
      <c r="E27" s="7"/>
    </row>
    <row r="28" spans="2:678" x14ac:dyDescent="0.3">
      <c r="B28" s="7" t="s">
        <v>306</v>
      </c>
      <c r="C28" s="7"/>
      <c r="D28" s="7"/>
      <c r="E28" s="7"/>
    </row>
    <row r="29" spans="2:678" x14ac:dyDescent="0.3">
      <c r="B29" s="7" t="s">
        <v>307</v>
      </c>
      <c r="C29" s="7"/>
      <c r="D29" s="7"/>
      <c r="E29" s="7"/>
    </row>
    <row r="30" spans="2:678" x14ac:dyDescent="0.3">
      <c r="B30" s="7" t="s">
        <v>9</v>
      </c>
      <c r="C30" s="8" t="str">
        <f>HYPERLINK("https://www.cdc.gov/nchs/data/series/sr_02/sr02_175.pdf", "Link to Vital and Health Statistics")</f>
        <v>Link to Vital and Health Statistics</v>
      </c>
      <c r="D30" s="8"/>
      <c r="E30" s="7"/>
    </row>
    <row r="31" spans="2:678" x14ac:dyDescent="0.3">
      <c r="B31" s="7" t="s">
        <v>308</v>
      </c>
      <c r="C31" s="7"/>
      <c r="D31" s="7"/>
      <c r="E31" s="7"/>
    </row>
    <row r="32" spans="2:678" x14ac:dyDescent="0.3">
      <c r="B32" s="7" t="s">
        <v>309</v>
      </c>
      <c r="C32" s="7"/>
      <c r="D32" s="7"/>
      <c r="E32" s="7"/>
    </row>
    <row r="33" spans="2:10" x14ac:dyDescent="0.3">
      <c r="B33" s="7"/>
      <c r="C33" s="7"/>
      <c r="D33" s="7"/>
      <c r="E33" s="7"/>
    </row>
    <row r="34" spans="2:10" ht="90" customHeight="1" x14ac:dyDescent="0.3">
      <c r="B34" s="19" t="s">
        <v>332</v>
      </c>
      <c r="C34" s="20"/>
      <c r="D34" s="20"/>
      <c r="E34" s="20"/>
      <c r="F34" s="21"/>
      <c r="G34" s="21"/>
      <c r="H34" s="21"/>
      <c r="I34" s="21"/>
      <c r="J34" s="21"/>
    </row>
    <row r="35" spans="2:10" x14ac:dyDescent="0.3">
      <c r="B35" s="7"/>
      <c r="C35" s="7"/>
      <c r="D35" s="7"/>
      <c r="E35" s="7"/>
    </row>
    <row r="36" spans="2:10" x14ac:dyDescent="0.3">
      <c r="B36" s="7"/>
      <c r="C36" s="7"/>
      <c r="D36" s="7"/>
      <c r="E36" s="7"/>
    </row>
    <row r="37" spans="2:10" x14ac:dyDescent="0.3">
      <c r="B37" s="7"/>
      <c r="C37" s="7"/>
      <c r="D37" s="7"/>
      <c r="E37" s="7"/>
    </row>
    <row r="38" spans="2:10" x14ac:dyDescent="0.3">
      <c r="B38" s="7"/>
      <c r="C38" s="7"/>
      <c r="D38" s="7"/>
      <c r="E38" s="7"/>
    </row>
    <row r="39" spans="2:10" x14ac:dyDescent="0.3">
      <c r="B39" s="7"/>
      <c r="C39" s="7"/>
      <c r="D39" s="7"/>
      <c r="E39" s="7"/>
    </row>
    <row r="40" spans="2:10" x14ac:dyDescent="0.3">
      <c r="B40" s="7"/>
      <c r="C40" s="7"/>
      <c r="D40" s="7"/>
      <c r="E40" s="7"/>
    </row>
    <row r="41" spans="2:10" x14ac:dyDescent="0.3">
      <c r="B41" s="7"/>
      <c r="C41" s="7"/>
      <c r="D41" s="7"/>
      <c r="E41" s="7"/>
    </row>
    <row r="42" spans="2:10" x14ac:dyDescent="0.3">
      <c r="B42" s="7"/>
      <c r="C42" s="7"/>
      <c r="D42" s="7"/>
      <c r="E42" s="7"/>
    </row>
  </sheetData>
  <mergeCells count="6">
    <mergeCell ref="B13:B20"/>
    <mergeCell ref="B34:J34"/>
    <mergeCell ref="B8:D8"/>
    <mergeCell ref="B9:C12"/>
    <mergeCell ref="C13:C16"/>
    <mergeCell ref="C17:C20"/>
  </mergeCells>
  <conditionalFormatting sqref="E9:E20">
    <cfRule type="expression" dxfId="347" priority="1">
      <formula>ZB9 = 3</formula>
    </cfRule>
    <cfRule type="expression" dxfId="346" priority="13">
      <formula>J9 = K9</formula>
    </cfRule>
    <cfRule type="expression" dxfId="345" priority="25">
      <formula>ZB9 = 2</formula>
    </cfRule>
    <cfRule type="expression" dxfId="344" priority="37">
      <formula>ZB9 = 1</formula>
    </cfRule>
  </conditionalFormatting>
  <pageMargins left="0.7" right="0.7" top="0.75" bottom="0.75" header="0.3" footer="0.3"/>
  <pageSetup paperSize="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ZB42"/>
  <sheetViews>
    <sheetView showGridLines="0" workbookViewId="0"/>
  </sheetViews>
  <sheetFormatPr baseColWidth="10" defaultRowHeight="15.6" x14ac:dyDescent="0.3"/>
  <cols>
    <col min="1" max="1" width="2.19921875" customWidth="1"/>
    <col min="2" max="2" width="8.796875" customWidth="1"/>
    <col min="3" max="3" width="13.09765625" customWidth="1"/>
    <col min="4" max="4" width="23.8984375" customWidth="1"/>
    <col min="5" max="8" width="12.19921875" customWidth="1"/>
    <col min="9" max="9" width="15.69921875" customWidth="1"/>
    <col min="10" max="10" width="15.19921875" customWidth="1"/>
    <col min="11" max="11" width="15.69921875" customWidth="1"/>
    <col min="12" max="14" width="12.19921875" customWidth="1"/>
  </cols>
  <sheetData>
    <row r="1" spans="2:678" ht="70.05" customHeight="1" x14ac:dyDescent="0.3"/>
    <row r="2" spans="2:678" x14ac:dyDescent="0.3">
      <c r="B2" s="10" t="s">
        <v>5</v>
      </c>
      <c r="C2" s="11" t="s">
        <v>55</v>
      </c>
      <c r="D2" s="11"/>
      <c r="N2" s="12" t="str">
        <f>HYPERLINK("#'INDICE'!A1", "Índice")</f>
        <v>Índice</v>
      </c>
    </row>
    <row r="3" spans="2:678" x14ac:dyDescent="0.3">
      <c r="B3" s="10" t="s">
        <v>7</v>
      </c>
      <c r="C3" s="11" t="s">
        <v>54</v>
      </c>
      <c r="D3" s="11"/>
    </row>
    <row r="4" spans="2:678" x14ac:dyDescent="0.3">
      <c r="B4" s="10" t="s">
        <v>8</v>
      </c>
      <c r="C4" s="11" t="s">
        <v>337</v>
      </c>
      <c r="D4" s="11"/>
    </row>
    <row r="5" spans="2:678" x14ac:dyDescent="0.3">
      <c r="B5" s="10" t="s">
        <v>10</v>
      </c>
      <c r="C5" s="11" t="s">
        <v>11</v>
      </c>
      <c r="D5" s="11"/>
    </row>
    <row r="6" spans="2:678" x14ac:dyDescent="0.3">
      <c r="B6" s="10" t="s">
        <v>12</v>
      </c>
      <c r="C6" s="11" t="s">
        <v>13</v>
      </c>
      <c r="D6" s="11"/>
    </row>
    <row r="8" spans="2:678" ht="27.6" x14ac:dyDescent="0.3">
      <c r="B8" s="23" t="s">
        <v>241</v>
      </c>
      <c r="C8" s="24"/>
      <c r="D8" s="25"/>
      <c r="E8" s="13" t="s">
        <v>242</v>
      </c>
      <c r="F8" s="13" t="s">
        <v>243</v>
      </c>
      <c r="G8" s="13" t="s">
        <v>244</v>
      </c>
      <c r="H8" s="13" t="s">
        <v>245</v>
      </c>
      <c r="I8" s="13" t="s">
        <v>246</v>
      </c>
      <c r="J8" s="13" t="s">
        <v>247</v>
      </c>
      <c r="K8" s="13" t="s">
        <v>248</v>
      </c>
      <c r="L8" s="13" t="s">
        <v>249</v>
      </c>
      <c r="M8" s="13" t="s">
        <v>250</v>
      </c>
      <c r="N8" s="13" t="s">
        <v>251</v>
      </c>
      <c r="ZB8" s="9" t="s">
        <v>300</v>
      </c>
    </row>
    <row r="9" spans="2:678" ht="15.6" customHeight="1" x14ac:dyDescent="0.3">
      <c r="B9" s="26" t="s">
        <v>397</v>
      </c>
      <c r="C9" s="27"/>
      <c r="D9" s="16" t="s">
        <v>333</v>
      </c>
      <c r="E9" s="14">
        <v>1.0168902353879501</v>
      </c>
      <c r="F9" s="14">
        <v>0.16874690331792599</v>
      </c>
      <c r="G9" s="14">
        <v>0.73407149203050404</v>
      </c>
      <c r="H9" s="14">
        <v>1.40712713674802</v>
      </c>
      <c r="I9" s="14">
        <v>16.594406893242301</v>
      </c>
      <c r="J9" s="15">
        <v>61</v>
      </c>
      <c r="K9" s="15">
        <v>6186</v>
      </c>
      <c r="L9" s="14">
        <v>1.7497506219635901</v>
      </c>
      <c r="M9" s="15">
        <v>3535.3609379249601</v>
      </c>
      <c r="N9" s="15">
        <v>19</v>
      </c>
      <c r="ZB9" s="9"/>
    </row>
    <row r="10" spans="2:678" ht="15.6" customHeight="1" x14ac:dyDescent="0.3">
      <c r="B10" s="28"/>
      <c r="C10" s="29"/>
      <c r="D10" s="16" t="s">
        <v>334</v>
      </c>
      <c r="E10" s="14">
        <v>18.295027556426898</v>
      </c>
      <c r="F10" s="14">
        <v>0.79271292931912896</v>
      </c>
      <c r="G10" s="14">
        <v>16.791484116240401</v>
      </c>
      <c r="H10" s="14">
        <v>19.901001748842901</v>
      </c>
      <c r="I10" s="14">
        <v>4.33294198040526</v>
      </c>
      <c r="J10" s="15">
        <v>1164</v>
      </c>
      <c r="K10" s="15">
        <v>6186</v>
      </c>
      <c r="L10" s="14">
        <v>2.60009988168368</v>
      </c>
      <c r="M10" s="15">
        <v>2379.1393721360801</v>
      </c>
      <c r="N10" s="15">
        <v>788</v>
      </c>
      <c r="ZB10" s="9"/>
    </row>
    <row r="11" spans="2:678" x14ac:dyDescent="0.3">
      <c r="B11" s="28"/>
      <c r="C11" s="29"/>
      <c r="D11" s="16" t="s">
        <v>335</v>
      </c>
      <c r="E11" s="14">
        <v>23.582976420444801</v>
      </c>
      <c r="F11" s="14">
        <v>0.83675826668241904</v>
      </c>
      <c r="G11" s="14">
        <v>21.9817541479132</v>
      </c>
      <c r="H11" s="14">
        <v>25.263068323419201</v>
      </c>
      <c r="I11" s="14">
        <v>3.5481452882130999</v>
      </c>
      <c r="J11" s="15">
        <v>1508</v>
      </c>
      <c r="K11" s="15">
        <v>6186</v>
      </c>
      <c r="L11" s="14">
        <v>2.4029846270198498</v>
      </c>
      <c r="M11" s="15">
        <v>2574.29861616377</v>
      </c>
      <c r="N11" s="15">
        <v>1004</v>
      </c>
      <c r="ZB11" s="9"/>
    </row>
    <row r="12" spans="2:678" ht="15.6" customHeight="1" x14ac:dyDescent="0.3">
      <c r="B12" s="30"/>
      <c r="C12" s="31"/>
      <c r="D12" s="16" t="s">
        <v>336</v>
      </c>
      <c r="E12" s="14">
        <v>57.105105774191102</v>
      </c>
      <c r="F12" s="14">
        <v>0.94774738264840797</v>
      </c>
      <c r="G12" s="14">
        <v>55.237447486853</v>
      </c>
      <c r="H12" s="14">
        <v>58.952745415857201</v>
      </c>
      <c r="I12" s="14">
        <v>1.65965436855341</v>
      </c>
      <c r="J12" s="15">
        <v>3453</v>
      </c>
      <c r="K12" s="15">
        <v>6186</v>
      </c>
      <c r="L12" s="14">
        <v>2.2680067873720899</v>
      </c>
      <c r="M12" s="15">
        <v>2727.5050649948098</v>
      </c>
      <c r="N12" s="15">
        <v>1845</v>
      </c>
      <c r="ZB12" s="9"/>
    </row>
    <row r="13" spans="2:678" ht="15.6" customHeight="1" x14ac:dyDescent="0.3">
      <c r="B13" s="18" t="s">
        <v>293</v>
      </c>
      <c r="C13" s="32" t="s">
        <v>253</v>
      </c>
      <c r="D13" s="16" t="s">
        <v>398</v>
      </c>
      <c r="E13" s="14">
        <v>1.1265677893622601</v>
      </c>
      <c r="F13" s="14">
        <v>0.22841921955845201</v>
      </c>
      <c r="G13" s="14">
        <v>0.75637839629223202</v>
      </c>
      <c r="H13" s="14">
        <v>1.67487892289233</v>
      </c>
      <c r="I13" s="14">
        <v>20.2756746389631</v>
      </c>
      <c r="J13" s="15">
        <v>41</v>
      </c>
      <c r="K13" s="15">
        <v>3612</v>
      </c>
      <c r="L13" s="14">
        <v>1.6914370336937501</v>
      </c>
      <c r="M13" s="15">
        <v>2135.46228919449</v>
      </c>
      <c r="N13" s="15">
        <v>18</v>
      </c>
      <c r="ZB13" s="9"/>
    </row>
    <row r="14" spans="2:678" ht="15.6" customHeight="1" x14ac:dyDescent="0.3">
      <c r="B14" s="18"/>
      <c r="C14" s="33"/>
      <c r="D14" s="16" t="s">
        <v>399</v>
      </c>
      <c r="E14" s="14">
        <v>17.097809227356901</v>
      </c>
      <c r="F14" s="14">
        <v>1.0568203808746299</v>
      </c>
      <c r="G14" s="14">
        <v>15.123905076134999</v>
      </c>
      <c r="H14" s="14">
        <v>19.270845526772501</v>
      </c>
      <c r="I14" s="14">
        <v>6.1810280300922598</v>
      </c>
      <c r="J14" s="15">
        <v>622</v>
      </c>
      <c r="K14" s="15">
        <v>3612</v>
      </c>
      <c r="L14" s="14">
        <v>2.8452692758205198</v>
      </c>
      <c r="M14" s="15">
        <v>1269.4756277359199</v>
      </c>
      <c r="N14" s="15">
        <v>430</v>
      </c>
      <c r="ZB14" s="9"/>
    </row>
    <row r="15" spans="2:678" ht="15.6" customHeight="1" x14ac:dyDescent="0.3">
      <c r="B15" s="18"/>
      <c r="C15" s="33"/>
      <c r="D15" s="16" t="s">
        <v>400</v>
      </c>
      <c r="E15" s="14">
        <v>23.088333508278801</v>
      </c>
      <c r="F15" s="14">
        <v>1.0890753554263499</v>
      </c>
      <c r="G15" s="14">
        <v>21.022075316324301</v>
      </c>
      <c r="H15" s="14">
        <v>25.2926438268364</v>
      </c>
      <c r="I15" s="14">
        <v>4.7169942128384497</v>
      </c>
      <c r="J15" s="15">
        <v>852</v>
      </c>
      <c r="K15" s="15">
        <v>3612</v>
      </c>
      <c r="L15" s="14">
        <v>2.4118957981379698</v>
      </c>
      <c r="M15" s="15">
        <v>1497.57713529271</v>
      </c>
      <c r="N15" s="15">
        <v>596</v>
      </c>
      <c r="ZB15" s="9"/>
    </row>
    <row r="16" spans="2:678" ht="15.6" customHeight="1" x14ac:dyDescent="0.3">
      <c r="B16" s="18"/>
      <c r="C16" s="34"/>
      <c r="D16" s="16" t="s">
        <v>401</v>
      </c>
      <c r="E16" s="14">
        <v>58.687289483460702</v>
      </c>
      <c r="F16" s="14">
        <v>1.1885315657294</v>
      </c>
      <c r="G16" s="14">
        <v>56.338833879609602</v>
      </c>
      <c r="H16" s="14">
        <v>60.996876106100601</v>
      </c>
      <c r="I16" s="14">
        <v>2.0251941709871502</v>
      </c>
      <c r="J16" s="15">
        <v>2097</v>
      </c>
      <c r="K16" s="15">
        <v>3612</v>
      </c>
      <c r="L16" s="14">
        <v>2.1038810784217699</v>
      </c>
      <c r="M16" s="15">
        <v>1716.82707594364</v>
      </c>
      <c r="N16" s="15">
        <v>1142</v>
      </c>
      <c r="ZB16" s="9"/>
    </row>
    <row r="17" spans="2:678" ht="15.6" customHeight="1" x14ac:dyDescent="0.3">
      <c r="B17" s="18"/>
      <c r="C17" s="32" t="s">
        <v>254</v>
      </c>
      <c r="D17" s="16" t="s">
        <v>398</v>
      </c>
      <c r="E17" s="14">
        <v>0.82962571423399101</v>
      </c>
      <c r="F17" s="14">
        <v>0.23786223284847099</v>
      </c>
      <c r="G17" s="14">
        <v>0.47231352304215302</v>
      </c>
      <c r="H17" s="14">
        <v>1.4533027878451199</v>
      </c>
      <c r="I17" s="14">
        <v>28.671029449478102</v>
      </c>
      <c r="J17" s="15">
        <v>20</v>
      </c>
      <c r="K17" s="15">
        <v>2574</v>
      </c>
      <c r="L17" s="14">
        <v>1.7694024015331</v>
      </c>
      <c r="M17" s="15">
        <v>1454.7284426480701</v>
      </c>
      <c r="N17" s="15">
        <v>1</v>
      </c>
      <c r="ZB17" s="9">
        <v>3</v>
      </c>
    </row>
    <row r="18" spans="2:678" ht="15.6" customHeight="1" x14ac:dyDescent="0.3">
      <c r="B18" s="18"/>
      <c r="C18" s="33"/>
      <c r="D18" s="16" t="s">
        <v>399</v>
      </c>
      <c r="E18" s="14">
        <v>20.339169770127199</v>
      </c>
      <c r="F18" s="14">
        <v>1.1585965182675699</v>
      </c>
      <c r="G18" s="14">
        <v>18.161364319574499</v>
      </c>
      <c r="H18" s="14">
        <v>22.705670470196001</v>
      </c>
      <c r="I18" s="14">
        <v>5.6963805866316397</v>
      </c>
      <c r="J18" s="15">
        <v>542</v>
      </c>
      <c r="K18" s="15">
        <v>2574</v>
      </c>
      <c r="L18" s="14">
        <v>2.13170043886841</v>
      </c>
      <c r="M18" s="15">
        <v>1207.4867336267901</v>
      </c>
      <c r="N18" s="15">
        <v>358</v>
      </c>
      <c r="ZB18" s="9"/>
    </row>
    <row r="19" spans="2:678" ht="15.6" customHeight="1" x14ac:dyDescent="0.3">
      <c r="B19" s="18"/>
      <c r="C19" s="33"/>
      <c r="D19" s="16" t="s">
        <v>400</v>
      </c>
      <c r="E19" s="14">
        <v>24.4275345456157</v>
      </c>
      <c r="F19" s="14">
        <v>1.30299609817249</v>
      </c>
      <c r="G19" s="14">
        <v>21.963567117635701</v>
      </c>
      <c r="H19" s="14">
        <v>27.072026663975802</v>
      </c>
      <c r="I19" s="14">
        <v>5.3341285660216604</v>
      </c>
      <c r="J19" s="15">
        <v>656</v>
      </c>
      <c r="K19" s="15">
        <v>2574</v>
      </c>
      <c r="L19" s="14">
        <v>2.3663707568568002</v>
      </c>
      <c r="M19" s="15">
        <v>1087.7416366567099</v>
      </c>
      <c r="N19" s="15">
        <v>408</v>
      </c>
      <c r="ZB19" s="9"/>
    </row>
    <row r="20" spans="2:678" ht="15.6" customHeight="1" x14ac:dyDescent="0.3">
      <c r="B20" s="18"/>
      <c r="C20" s="34"/>
      <c r="D20" s="16" t="s">
        <v>401</v>
      </c>
      <c r="E20" s="14">
        <v>54.403669970421703</v>
      </c>
      <c r="F20" s="14">
        <v>1.5908036413923701</v>
      </c>
      <c r="G20" s="14">
        <v>51.270961155355302</v>
      </c>
      <c r="H20" s="14">
        <v>57.501918179521702</v>
      </c>
      <c r="I20" s="14">
        <v>2.9240741337069101</v>
      </c>
      <c r="J20" s="15">
        <v>1356</v>
      </c>
      <c r="K20" s="15">
        <v>2574</v>
      </c>
      <c r="L20" s="14">
        <v>2.62491263423387</v>
      </c>
      <c r="M20" s="15">
        <v>980.60406522873495</v>
      </c>
      <c r="N20" s="15">
        <v>703</v>
      </c>
      <c r="ZB20" s="9"/>
    </row>
    <row r="22" spans="2:678" x14ac:dyDescent="0.3">
      <c r="B22" s="7"/>
      <c r="C22" s="7"/>
      <c r="D22" s="7"/>
      <c r="E22" s="7"/>
    </row>
    <row r="23" spans="2:678" x14ac:dyDescent="0.3">
      <c r="B23" s="7" t="s">
        <v>301</v>
      </c>
      <c r="C23" s="7"/>
      <c r="D23" s="7"/>
      <c r="E23" s="7"/>
    </row>
    <row r="24" spans="2:678" x14ac:dyDescent="0.3">
      <c r="B24" s="7" t="s">
        <v>302</v>
      </c>
      <c r="C24" s="7"/>
      <c r="D24" s="7"/>
      <c r="E24" s="7"/>
    </row>
    <row r="25" spans="2:678" x14ac:dyDescent="0.3">
      <c r="B25" s="7" t="s">
        <v>303</v>
      </c>
      <c r="C25" s="7"/>
      <c r="D25" s="7"/>
      <c r="E25" s="7"/>
    </row>
    <row r="26" spans="2:678" x14ac:dyDescent="0.3">
      <c r="B26" s="7" t="s">
        <v>304</v>
      </c>
      <c r="C26" s="7"/>
      <c r="D26" s="7"/>
      <c r="E26" s="7"/>
    </row>
    <row r="27" spans="2:678" x14ac:dyDescent="0.3">
      <c r="B27" s="7" t="s">
        <v>305</v>
      </c>
      <c r="C27" s="7"/>
      <c r="D27" s="7"/>
      <c r="E27" s="7"/>
    </row>
    <row r="28" spans="2:678" x14ac:dyDescent="0.3">
      <c r="B28" s="7" t="s">
        <v>306</v>
      </c>
      <c r="C28" s="7"/>
      <c r="D28" s="7"/>
      <c r="E28" s="7"/>
    </row>
    <row r="29" spans="2:678" x14ac:dyDescent="0.3">
      <c r="B29" s="7" t="s">
        <v>307</v>
      </c>
      <c r="C29" s="7"/>
      <c r="D29" s="7"/>
      <c r="E29" s="7"/>
    </row>
    <row r="30" spans="2:678" x14ac:dyDescent="0.3">
      <c r="B30" s="7" t="s">
        <v>9</v>
      </c>
      <c r="C30" s="8" t="str">
        <f>HYPERLINK("https://www.cdc.gov/nchs/data/series/sr_02/sr02_175.pdf", "Link to Vital and Health Statistics")</f>
        <v>Link to Vital and Health Statistics</v>
      </c>
      <c r="D30" s="8"/>
      <c r="E30" s="7"/>
    </row>
    <row r="31" spans="2:678" x14ac:dyDescent="0.3">
      <c r="B31" s="7" t="s">
        <v>308</v>
      </c>
      <c r="C31" s="7"/>
      <c r="D31" s="7"/>
      <c r="E31" s="7"/>
    </row>
    <row r="32" spans="2:678" x14ac:dyDescent="0.3">
      <c r="B32" s="7" t="s">
        <v>309</v>
      </c>
      <c r="C32" s="7"/>
      <c r="D32" s="7"/>
      <c r="E32" s="7"/>
    </row>
    <row r="33" spans="2:10" x14ac:dyDescent="0.3">
      <c r="B33" s="7"/>
      <c r="C33" s="7"/>
      <c r="D33" s="7"/>
      <c r="E33" s="7"/>
    </row>
    <row r="34" spans="2:10" ht="90" customHeight="1" x14ac:dyDescent="0.3">
      <c r="B34" s="19" t="s">
        <v>332</v>
      </c>
      <c r="C34" s="20"/>
      <c r="D34" s="20"/>
      <c r="E34" s="20"/>
      <c r="F34" s="21"/>
      <c r="G34" s="21"/>
      <c r="H34" s="21"/>
      <c r="I34" s="21"/>
      <c r="J34" s="21"/>
    </row>
    <row r="35" spans="2:10" x14ac:dyDescent="0.3">
      <c r="B35" s="7"/>
      <c r="C35" s="7"/>
      <c r="D35" s="7"/>
      <c r="E35" s="7"/>
    </row>
    <row r="36" spans="2:10" x14ac:dyDescent="0.3">
      <c r="B36" s="7"/>
      <c r="C36" s="7"/>
      <c r="D36" s="7"/>
      <c r="E36" s="7"/>
    </row>
    <row r="37" spans="2:10" x14ac:dyDescent="0.3">
      <c r="B37" s="7"/>
      <c r="C37" s="7"/>
      <c r="D37" s="7"/>
      <c r="E37" s="7"/>
    </row>
    <row r="38" spans="2:10" x14ac:dyDescent="0.3">
      <c r="B38" s="7"/>
      <c r="C38" s="7"/>
      <c r="D38" s="7"/>
      <c r="E38" s="7"/>
    </row>
    <row r="39" spans="2:10" x14ac:dyDescent="0.3">
      <c r="B39" s="7"/>
      <c r="C39" s="7"/>
      <c r="D39" s="7"/>
      <c r="E39" s="7"/>
    </row>
    <row r="40" spans="2:10" x14ac:dyDescent="0.3">
      <c r="B40" s="7"/>
      <c r="C40" s="7"/>
      <c r="D40" s="7"/>
      <c r="E40" s="7"/>
    </row>
    <row r="41" spans="2:10" x14ac:dyDescent="0.3">
      <c r="B41" s="7"/>
      <c r="C41" s="7"/>
      <c r="D41" s="7"/>
      <c r="E41" s="7"/>
    </row>
    <row r="42" spans="2:10" x14ac:dyDescent="0.3">
      <c r="B42" s="7"/>
      <c r="C42" s="7"/>
      <c r="D42" s="7"/>
      <c r="E42" s="7"/>
    </row>
  </sheetData>
  <mergeCells count="6">
    <mergeCell ref="B13:B20"/>
    <mergeCell ref="B34:J34"/>
    <mergeCell ref="B8:D8"/>
    <mergeCell ref="B9:C12"/>
    <mergeCell ref="C13:C16"/>
    <mergeCell ref="C17:C20"/>
  </mergeCells>
  <conditionalFormatting sqref="E9:E20">
    <cfRule type="expression" dxfId="343" priority="1">
      <formula>ZB9 = 3</formula>
    </cfRule>
    <cfRule type="expression" dxfId="342" priority="13">
      <formula>J9 = K9</formula>
    </cfRule>
    <cfRule type="expression" dxfId="341" priority="25">
      <formula>ZB9 = 2</formula>
    </cfRule>
    <cfRule type="expression" dxfId="340" priority="37">
      <formula>ZB9 = 1</formula>
    </cfRule>
  </conditionalFormatting>
  <pageMargins left="0.7" right="0.7" top="0.75" bottom="0.75" header="0.3" footer="0.3"/>
  <pageSetup paperSize="9"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59</v>
      </c>
      <c r="M2" s="12" t="str">
        <f>HYPERLINK("#'INDICE'!A1", "Índice")</f>
        <v>Índice</v>
      </c>
    </row>
    <row r="3" spans="2:677" x14ac:dyDescent="0.3">
      <c r="B3" s="10" t="s">
        <v>7</v>
      </c>
      <c r="C3" s="11" t="s">
        <v>58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96.667936041505001</v>
      </c>
      <c r="E9" s="14">
        <v>0.26762881924919202</v>
      </c>
      <c r="F9" s="14">
        <v>96.101328494891902</v>
      </c>
      <c r="G9" s="14">
        <v>97.154634663564593</v>
      </c>
      <c r="H9" s="14">
        <v>0.27685376372811299</v>
      </c>
      <c r="I9" s="15">
        <v>13586</v>
      </c>
      <c r="J9" s="15">
        <v>14038</v>
      </c>
      <c r="K9" s="14">
        <v>3.1213630204301901</v>
      </c>
      <c r="L9" s="15">
        <v>4497.3942178840998</v>
      </c>
      <c r="M9" s="15">
        <v>2665</v>
      </c>
      <c r="ZA9" s="9"/>
    </row>
    <row r="10" spans="2:677" x14ac:dyDescent="0.3">
      <c r="B10" s="18" t="s">
        <v>293</v>
      </c>
      <c r="C10" s="16" t="s">
        <v>253</v>
      </c>
      <c r="D10" s="14">
        <v>96.848221212987198</v>
      </c>
      <c r="E10" s="14">
        <v>0.32953966045015498</v>
      </c>
      <c r="F10" s="14">
        <v>96.133655280431498</v>
      </c>
      <c r="G10" s="14">
        <v>97.434247977919</v>
      </c>
      <c r="H10" s="14">
        <v>0.34026402996647398</v>
      </c>
      <c r="I10" s="15">
        <v>8273</v>
      </c>
      <c r="J10" s="15">
        <v>8525</v>
      </c>
      <c r="K10" s="14">
        <v>3.03257425745042</v>
      </c>
      <c r="L10" s="15">
        <v>2811.1430343563102</v>
      </c>
      <c r="M10" s="15">
        <v>1677</v>
      </c>
      <c r="ZA10" s="9"/>
    </row>
    <row r="11" spans="2:677" x14ac:dyDescent="0.3">
      <c r="B11" s="18"/>
      <c r="C11" s="16" t="s">
        <v>254</v>
      </c>
      <c r="D11" s="14">
        <v>96.338718741598797</v>
      </c>
      <c r="E11" s="14">
        <v>0.45809494404572298</v>
      </c>
      <c r="F11" s="14">
        <v>95.325602843031007</v>
      </c>
      <c r="G11" s="14">
        <v>97.138845297244103</v>
      </c>
      <c r="H11" s="14">
        <v>0.47550450123219201</v>
      </c>
      <c r="I11" s="15">
        <v>5313</v>
      </c>
      <c r="J11" s="15">
        <v>5513</v>
      </c>
      <c r="K11" s="14">
        <v>3.2793384968980002</v>
      </c>
      <c r="L11" s="15">
        <v>1681.13172983359</v>
      </c>
      <c r="M11" s="15">
        <v>988</v>
      </c>
      <c r="ZA11" s="9"/>
    </row>
    <row r="12" spans="2:677" x14ac:dyDescent="0.3">
      <c r="B12" s="18" t="s">
        <v>294</v>
      </c>
      <c r="C12" s="16" t="s">
        <v>255</v>
      </c>
      <c r="D12" s="14">
        <v>96.701026235170502</v>
      </c>
      <c r="E12" s="14">
        <v>0.28179922476296398</v>
      </c>
      <c r="F12" s="14">
        <v>96.101180155296802</v>
      </c>
      <c r="G12" s="14">
        <v>97.211262141671398</v>
      </c>
      <c r="H12" s="14">
        <v>0.29141285851263499</v>
      </c>
      <c r="I12" s="15">
        <v>6821</v>
      </c>
      <c r="J12" s="15">
        <v>7062</v>
      </c>
      <c r="K12" s="14">
        <v>1.75766398769249</v>
      </c>
      <c r="L12" s="15">
        <v>4017.8327879785402</v>
      </c>
      <c r="M12" s="15">
        <v>1362</v>
      </c>
      <c r="ZA12" s="9"/>
    </row>
    <row r="13" spans="2:677" x14ac:dyDescent="0.3">
      <c r="B13" s="18"/>
      <c r="C13" s="16" t="s">
        <v>256</v>
      </c>
      <c r="D13" s="14">
        <v>96.947883937758505</v>
      </c>
      <c r="E13" s="14">
        <v>0.43162559655750499</v>
      </c>
      <c r="F13" s="14">
        <v>95.976691475731798</v>
      </c>
      <c r="G13" s="14">
        <v>97.690280638099097</v>
      </c>
      <c r="H13" s="14">
        <v>0.44521404596578201</v>
      </c>
      <c r="I13" s="15">
        <v>4124</v>
      </c>
      <c r="J13" s="15">
        <v>4234</v>
      </c>
      <c r="K13" s="14">
        <v>2.6651599168320002</v>
      </c>
      <c r="L13" s="15">
        <v>1588.6476354607801</v>
      </c>
      <c r="M13" s="15">
        <v>791</v>
      </c>
      <c r="ZA13" s="9"/>
    </row>
    <row r="14" spans="2:677" x14ac:dyDescent="0.3">
      <c r="B14" s="18"/>
      <c r="C14" s="16" t="s">
        <v>257</v>
      </c>
      <c r="D14" s="14">
        <v>94.304368772750607</v>
      </c>
      <c r="E14" s="14">
        <v>0.98791740108329795</v>
      </c>
      <c r="F14" s="14">
        <v>92.023070264348107</v>
      </c>
      <c r="G14" s="14">
        <v>95.961874830048501</v>
      </c>
      <c r="H14" s="14">
        <v>1.0475839178394</v>
      </c>
      <c r="I14" s="15">
        <v>2641</v>
      </c>
      <c r="J14" s="15">
        <v>2742</v>
      </c>
      <c r="K14" s="14">
        <v>4.9805422766718701</v>
      </c>
      <c r="L14" s="15">
        <v>550.54246057565399</v>
      </c>
      <c r="M14" s="15">
        <v>512</v>
      </c>
      <c r="ZA14" s="9"/>
    </row>
    <row r="15" spans="2:677" x14ac:dyDescent="0.3">
      <c r="B15" s="18" t="s">
        <v>295</v>
      </c>
      <c r="C15" s="16" t="s">
        <v>258</v>
      </c>
      <c r="D15" s="14">
        <v>99.420981544106297</v>
      </c>
      <c r="E15" s="14">
        <v>0.271332982150366</v>
      </c>
      <c r="F15" s="14">
        <v>98.542296002749396</v>
      </c>
      <c r="G15" s="14">
        <v>99.771236145136697</v>
      </c>
      <c r="H15" s="14">
        <v>0.27291319994662699</v>
      </c>
      <c r="I15" s="15">
        <v>664</v>
      </c>
      <c r="J15" s="15">
        <v>669</v>
      </c>
      <c r="K15" s="14">
        <v>0.85430153229480799</v>
      </c>
      <c r="L15" s="15">
        <v>669</v>
      </c>
      <c r="M15" s="15">
        <v>133</v>
      </c>
      <c r="ZA15" s="9"/>
    </row>
    <row r="16" spans="2:677" x14ac:dyDescent="0.3">
      <c r="B16" s="18"/>
      <c r="C16" s="16" t="s">
        <v>259</v>
      </c>
      <c r="D16" s="14">
        <v>97.049454727527703</v>
      </c>
      <c r="E16" s="14">
        <v>1.0719055416794501</v>
      </c>
      <c r="F16" s="14">
        <v>93.995500491122897</v>
      </c>
      <c r="G16" s="14">
        <v>98.573703906558407</v>
      </c>
      <c r="H16" s="14">
        <v>1.1044941413518401</v>
      </c>
      <c r="I16" s="15">
        <v>517</v>
      </c>
      <c r="J16" s="15">
        <v>530</v>
      </c>
      <c r="K16" s="14">
        <v>2.1226252300380901</v>
      </c>
      <c r="L16" s="15">
        <v>249.69080386860799</v>
      </c>
      <c r="M16" s="15">
        <v>102</v>
      </c>
      <c r="ZA16" s="9"/>
    </row>
    <row r="17" spans="2:677" x14ac:dyDescent="0.3">
      <c r="B17" s="18"/>
      <c r="C17" s="16" t="s">
        <v>260</v>
      </c>
      <c r="D17" s="14">
        <v>99.172012619875105</v>
      </c>
      <c r="E17" s="14">
        <v>0.346596425077978</v>
      </c>
      <c r="F17" s="14">
        <v>98.107913419346005</v>
      </c>
      <c r="G17" s="14">
        <v>99.639864988155693</v>
      </c>
      <c r="H17" s="14">
        <v>0.34949015949336099</v>
      </c>
      <c r="I17" s="15">
        <v>537</v>
      </c>
      <c r="J17" s="15">
        <v>543</v>
      </c>
      <c r="K17" s="14">
        <v>0.79292954573261798</v>
      </c>
      <c r="L17" s="15">
        <v>543</v>
      </c>
      <c r="M17" s="15">
        <v>101</v>
      </c>
      <c r="ZA17" s="9"/>
    </row>
    <row r="18" spans="2:677" x14ac:dyDescent="0.3">
      <c r="B18" s="18"/>
      <c r="C18" s="16" t="s">
        <v>261</v>
      </c>
      <c r="D18" s="14">
        <v>98.518969045198006</v>
      </c>
      <c r="E18" s="14">
        <v>0.59285214879111403</v>
      </c>
      <c r="F18" s="14">
        <v>96.734636664235396</v>
      </c>
      <c r="G18" s="14">
        <v>99.334970037978707</v>
      </c>
      <c r="H18" s="14">
        <v>0.60176446681971396</v>
      </c>
      <c r="I18" s="15">
        <v>449</v>
      </c>
      <c r="J18" s="15">
        <v>455</v>
      </c>
      <c r="K18" s="14">
        <v>1.09361549569792</v>
      </c>
      <c r="L18" s="15">
        <v>416.05116404246797</v>
      </c>
      <c r="M18" s="15">
        <v>77</v>
      </c>
      <c r="ZA18" s="9"/>
    </row>
    <row r="19" spans="2:677" x14ac:dyDescent="0.3">
      <c r="B19" s="18"/>
      <c r="C19" s="16" t="s">
        <v>262</v>
      </c>
      <c r="D19" s="14">
        <v>99.0532257440846</v>
      </c>
      <c r="E19" s="14">
        <v>0.64105724865171598</v>
      </c>
      <c r="F19" s="14">
        <v>96.393024736470494</v>
      </c>
      <c r="G19" s="14">
        <v>99.756443885183401</v>
      </c>
      <c r="H19" s="14">
        <v>0.64718462607968097</v>
      </c>
      <c r="I19" s="15">
        <v>359</v>
      </c>
      <c r="J19" s="15">
        <v>363</v>
      </c>
      <c r="K19" s="14">
        <v>1.58630662316926</v>
      </c>
      <c r="L19" s="15">
        <v>228.83343907041601</v>
      </c>
      <c r="M19" s="15">
        <v>66</v>
      </c>
      <c r="ZA19" s="9"/>
    </row>
    <row r="20" spans="2:677" x14ac:dyDescent="0.3">
      <c r="B20" s="18"/>
      <c r="C20" s="16" t="s">
        <v>263</v>
      </c>
      <c r="D20" s="14">
        <v>96.520320157712206</v>
      </c>
      <c r="E20" s="14">
        <v>0.88271576757719195</v>
      </c>
      <c r="F20" s="14">
        <v>94.275379256869797</v>
      </c>
      <c r="G20" s="14">
        <v>97.904463984505995</v>
      </c>
      <c r="H20" s="14">
        <v>0.91453878948479805</v>
      </c>
      <c r="I20" s="15">
        <v>466</v>
      </c>
      <c r="J20" s="15">
        <v>487</v>
      </c>
      <c r="K20" s="14">
        <v>1.1275089468522199</v>
      </c>
      <c r="L20" s="15">
        <v>431.92561917988002</v>
      </c>
      <c r="M20" s="15">
        <v>101</v>
      </c>
      <c r="ZA20" s="9"/>
    </row>
    <row r="21" spans="2:677" x14ac:dyDescent="0.3">
      <c r="B21" s="18"/>
      <c r="C21" s="16" t="s">
        <v>264</v>
      </c>
      <c r="D21" s="14">
        <v>97.385378617409899</v>
      </c>
      <c r="E21" s="14">
        <v>0.64043581683432005</v>
      </c>
      <c r="F21" s="14">
        <v>95.776301965429198</v>
      </c>
      <c r="G21" s="14">
        <v>98.391748430370995</v>
      </c>
      <c r="H21" s="14">
        <v>0.65763036086797899</v>
      </c>
      <c r="I21" s="15">
        <v>902</v>
      </c>
      <c r="J21" s="15">
        <v>924</v>
      </c>
      <c r="K21" s="14">
        <v>1.4867924934424499</v>
      </c>
      <c r="L21" s="15">
        <v>621.47206424254603</v>
      </c>
      <c r="M21" s="15">
        <v>182</v>
      </c>
      <c r="ZA21" s="9"/>
    </row>
    <row r="22" spans="2:677" x14ac:dyDescent="0.3">
      <c r="B22" s="18"/>
      <c r="C22" s="16" t="s">
        <v>265</v>
      </c>
      <c r="D22" s="14">
        <v>96.563903904763393</v>
      </c>
      <c r="E22" s="14">
        <v>0.89308202454722196</v>
      </c>
      <c r="F22" s="14">
        <v>94.286749333193299</v>
      </c>
      <c r="G22" s="14">
        <v>97.953146560170595</v>
      </c>
      <c r="H22" s="14">
        <v>0.92486114213860704</v>
      </c>
      <c r="I22" s="15">
        <v>658</v>
      </c>
      <c r="J22" s="15">
        <v>679</v>
      </c>
      <c r="K22" s="14">
        <v>1.6297923469059099</v>
      </c>
      <c r="L22" s="15">
        <v>416.61749197009698</v>
      </c>
      <c r="M22" s="15">
        <v>135</v>
      </c>
      <c r="ZA22" s="9"/>
    </row>
    <row r="23" spans="2:677" x14ac:dyDescent="0.3">
      <c r="B23" s="18"/>
      <c r="C23" s="16" t="s">
        <v>266</v>
      </c>
      <c r="D23" s="14">
        <v>96.695304923271195</v>
      </c>
      <c r="E23" s="14">
        <v>0.80004614851245404</v>
      </c>
      <c r="F23" s="14">
        <v>94.691676962827003</v>
      </c>
      <c r="G23" s="14">
        <v>97.958964023861299</v>
      </c>
      <c r="H23" s="14">
        <v>0.82738882632129795</v>
      </c>
      <c r="I23" s="15">
        <v>727</v>
      </c>
      <c r="J23" s="15">
        <v>750</v>
      </c>
      <c r="K23" s="14">
        <v>1.5002896549006699</v>
      </c>
      <c r="L23" s="15">
        <v>499.903467007279</v>
      </c>
      <c r="M23" s="15">
        <v>142</v>
      </c>
      <c r="ZA23" s="9"/>
    </row>
    <row r="24" spans="2:677" x14ac:dyDescent="0.3">
      <c r="B24" s="18"/>
      <c r="C24" s="16" t="s">
        <v>267</v>
      </c>
      <c r="D24" s="14">
        <v>97.644049247812902</v>
      </c>
      <c r="E24" s="14">
        <v>0.78787883723787</v>
      </c>
      <c r="F24" s="14">
        <v>95.445935544458194</v>
      </c>
      <c r="G24" s="14">
        <v>98.794596874532999</v>
      </c>
      <c r="H24" s="14">
        <v>0.80688873854288401</v>
      </c>
      <c r="I24" s="15">
        <v>393</v>
      </c>
      <c r="J24" s="15">
        <v>403</v>
      </c>
      <c r="K24" s="14">
        <v>1.08475818262763</v>
      </c>
      <c r="L24" s="15">
        <v>371.51137133974601</v>
      </c>
      <c r="M24" s="15">
        <v>77</v>
      </c>
      <c r="ZA24" s="9"/>
    </row>
    <row r="25" spans="2:677" x14ac:dyDescent="0.3">
      <c r="B25" s="18"/>
      <c r="C25" s="16" t="s">
        <v>268</v>
      </c>
      <c r="D25" s="14">
        <v>95.044949036308395</v>
      </c>
      <c r="E25" s="14">
        <v>1.01208116334308</v>
      </c>
      <c r="F25" s="14">
        <v>92.600889948584907</v>
      </c>
      <c r="G25" s="14">
        <v>96.7103712314034</v>
      </c>
      <c r="H25" s="14">
        <v>1.06484476408784</v>
      </c>
      <c r="I25" s="15">
        <v>463</v>
      </c>
      <c r="J25" s="15">
        <v>489</v>
      </c>
      <c r="K25" s="14">
        <v>1.0613859623917701</v>
      </c>
      <c r="L25" s="15">
        <v>460.71836007522302</v>
      </c>
      <c r="M25" s="15">
        <v>89</v>
      </c>
      <c r="ZA25" s="9"/>
    </row>
    <row r="26" spans="2:677" x14ac:dyDescent="0.3">
      <c r="B26" s="18"/>
      <c r="C26" s="16" t="s">
        <v>269</v>
      </c>
      <c r="D26" s="14">
        <v>97.628294805817504</v>
      </c>
      <c r="E26" s="14">
        <v>0.74491445664562905</v>
      </c>
      <c r="F26" s="14">
        <v>95.603665040358706</v>
      </c>
      <c r="G26" s="14">
        <v>98.732886254980102</v>
      </c>
      <c r="H26" s="14">
        <v>0.763010823990384</v>
      </c>
      <c r="I26" s="15">
        <v>504</v>
      </c>
      <c r="J26" s="15">
        <v>515</v>
      </c>
      <c r="K26" s="14">
        <v>1.2317980606785901</v>
      </c>
      <c r="L26" s="15">
        <v>418.08801007227402</v>
      </c>
      <c r="M26" s="15">
        <v>102</v>
      </c>
      <c r="ZA26" s="9"/>
    </row>
    <row r="27" spans="2:677" x14ac:dyDescent="0.3">
      <c r="B27" s="18"/>
      <c r="C27" s="16" t="s">
        <v>270</v>
      </c>
      <c r="D27" s="14">
        <v>96.904552950876294</v>
      </c>
      <c r="E27" s="14">
        <v>0.83968630496903096</v>
      </c>
      <c r="F27" s="14">
        <v>94.738373375221499</v>
      </c>
      <c r="G27" s="14">
        <v>98.195912075421802</v>
      </c>
      <c r="H27" s="14">
        <v>0.86650862049246802</v>
      </c>
      <c r="I27" s="15">
        <v>835</v>
      </c>
      <c r="J27" s="15">
        <v>860</v>
      </c>
      <c r="K27" s="14">
        <v>2.0191088956729999</v>
      </c>
      <c r="L27" s="15">
        <v>425.930469546739</v>
      </c>
      <c r="M27" s="15">
        <v>150</v>
      </c>
      <c r="ZA27" s="9"/>
    </row>
    <row r="28" spans="2:677" x14ac:dyDescent="0.3">
      <c r="B28" s="18"/>
      <c r="C28" s="16" t="s">
        <v>271</v>
      </c>
      <c r="D28" s="14">
        <v>87.641573392504398</v>
      </c>
      <c r="E28" s="14">
        <v>4.24357881442437</v>
      </c>
      <c r="F28" s="14">
        <v>76.434912739397703</v>
      </c>
      <c r="G28" s="14">
        <v>93.941223028094996</v>
      </c>
      <c r="H28" s="14">
        <v>4.8419701406083</v>
      </c>
      <c r="I28" s="15">
        <v>267</v>
      </c>
      <c r="J28" s="15">
        <v>296</v>
      </c>
      <c r="K28" s="14">
        <v>4.9047086296650599</v>
      </c>
      <c r="L28" s="15">
        <v>60.350170081400698</v>
      </c>
      <c r="M28" s="15">
        <v>65</v>
      </c>
      <c r="ZA28" s="9"/>
    </row>
    <row r="29" spans="2:677" x14ac:dyDescent="0.3">
      <c r="B29" s="18"/>
      <c r="C29" s="16" t="s">
        <v>272</v>
      </c>
      <c r="D29" s="14">
        <v>98.738364289702403</v>
      </c>
      <c r="E29" s="14">
        <v>0.62186622421452797</v>
      </c>
      <c r="F29" s="14">
        <v>96.670881009282397</v>
      </c>
      <c r="G29" s="14">
        <v>99.528145220359406</v>
      </c>
      <c r="H29" s="14">
        <v>0.62981215932436097</v>
      </c>
      <c r="I29" s="15">
        <v>527</v>
      </c>
      <c r="J29" s="15">
        <v>531</v>
      </c>
      <c r="K29" s="14">
        <v>1.6453182192931</v>
      </c>
      <c r="L29" s="15">
        <v>322.73392087528202</v>
      </c>
      <c r="M29" s="15">
        <v>92</v>
      </c>
      <c r="ZA29" s="9"/>
    </row>
    <row r="30" spans="2:677" x14ac:dyDescent="0.3">
      <c r="B30" s="18"/>
      <c r="C30" s="16" t="s">
        <v>273</v>
      </c>
      <c r="D30" s="14">
        <v>96.988893530550499</v>
      </c>
      <c r="E30" s="14">
        <v>1.39787541605717</v>
      </c>
      <c r="F30" s="14">
        <v>92.547482397447794</v>
      </c>
      <c r="G30" s="14">
        <v>98.817224111464299</v>
      </c>
      <c r="H30" s="14">
        <v>1.4412737017325099</v>
      </c>
      <c r="I30" s="15">
        <v>412</v>
      </c>
      <c r="J30" s="15">
        <v>420</v>
      </c>
      <c r="K30" s="14">
        <v>2.8035147185414702</v>
      </c>
      <c r="L30" s="15">
        <v>149.81194756077701</v>
      </c>
      <c r="M30" s="15">
        <v>76</v>
      </c>
      <c r="ZA30" s="9"/>
    </row>
    <row r="31" spans="2:677" x14ac:dyDescent="0.3">
      <c r="B31" s="18"/>
      <c r="C31" s="16" t="s">
        <v>274</v>
      </c>
      <c r="D31" s="14">
        <v>96.002043910279198</v>
      </c>
      <c r="E31" s="14">
        <v>0.63922321269647997</v>
      </c>
      <c r="F31" s="14">
        <v>94.536185691094602</v>
      </c>
      <c r="G31" s="14">
        <v>97.086753689442304</v>
      </c>
      <c r="H31" s="14">
        <v>0.66584333693341002</v>
      </c>
      <c r="I31" s="15">
        <v>1351</v>
      </c>
      <c r="J31" s="15">
        <v>1404</v>
      </c>
      <c r="K31" s="14">
        <v>1.4936341919019001</v>
      </c>
      <c r="L31" s="15">
        <v>939.98919388169202</v>
      </c>
      <c r="M31" s="15">
        <v>293</v>
      </c>
      <c r="ZA31" s="9"/>
    </row>
    <row r="32" spans="2:677" x14ac:dyDescent="0.3">
      <c r="B32" s="18"/>
      <c r="C32" s="16" t="s">
        <v>275</v>
      </c>
      <c r="D32" s="14">
        <v>99.371916554152094</v>
      </c>
      <c r="E32" s="14">
        <v>0.26601016351214501</v>
      </c>
      <c r="F32" s="14">
        <v>98.554792093194806</v>
      </c>
      <c r="G32" s="14">
        <v>99.728310258942003</v>
      </c>
      <c r="H32" s="14">
        <v>0.26769148944328203</v>
      </c>
      <c r="I32" s="15">
        <v>864</v>
      </c>
      <c r="J32" s="15">
        <v>870</v>
      </c>
      <c r="K32" s="14">
        <v>0.98522460002080803</v>
      </c>
      <c r="L32" s="15">
        <v>870</v>
      </c>
      <c r="M32" s="15">
        <v>162</v>
      </c>
      <c r="ZA32" s="9"/>
    </row>
    <row r="33" spans="2:677" x14ac:dyDescent="0.3">
      <c r="B33" s="18"/>
      <c r="C33" s="16" t="s">
        <v>276</v>
      </c>
      <c r="D33" s="14">
        <v>97.989577790951301</v>
      </c>
      <c r="E33" s="14">
        <v>0.67345356049994498</v>
      </c>
      <c r="F33" s="14">
        <v>96.115106206949903</v>
      </c>
      <c r="G33" s="14">
        <v>98.969310579088003</v>
      </c>
      <c r="H33" s="14">
        <v>0.68727060130483997</v>
      </c>
      <c r="I33" s="15">
        <v>519</v>
      </c>
      <c r="J33" s="15">
        <v>528</v>
      </c>
      <c r="K33" s="14">
        <v>1.2132736443728001</v>
      </c>
      <c r="L33" s="15">
        <v>435.186243803183</v>
      </c>
      <c r="M33" s="15">
        <v>102</v>
      </c>
      <c r="ZA33" s="9"/>
    </row>
    <row r="34" spans="2:677" x14ac:dyDescent="0.3">
      <c r="B34" s="18"/>
      <c r="C34" s="16" t="s">
        <v>277</v>
      </c>
      <c r="D34" s="14">
        <v>91.908239032347794</v>
      </c>
      <c r="E34" s="14">
        <v>1.95917468262807</v>
      </c>
      <c r="F34" s="14">
        <v>87.079192602055599</v>
      </c>
      <c r="G34" s="14">
        <v>95.035366484905595</v>
      </c>
      <c r="H34" s="14">
        <v>2.1316638238912602</v>
      </c>
      <c r="I34" s="15">
        <v>555</v>
      </c>
      <c r="J34" s="15">
        <v>594</v>
      </c>
      <c r="K34" s="14">
        <v>3.0605785004227801</v>
      </c>
      <c r="L34" s="15">
        <v>194.08095558337999</v>
      </c>
      <c r="M34" s="15">
        <v>112</v>
      </c>
      <c r="ZA34" s="9"/>
    </row>
    <row r="35" spans="2:677" x14ac:dyDescent="0.3">
      <c r="B35" s="18"/>
      <c r="C35" s="16" t="s">
        <v>278</v>
      </c>
      <c r="D35" s="14">
        <v>95.890551707211102</v>
      </c>
      <c r="E35" s="14">
        <v>1.34868426273937</v>
      </c>
      <c r="F35" s="14">
        <v>92.175153028458993</v>
      </c>
      <c r="G35" s="14">
        <v>97.882332697455695</v>
      </c>
      <c r="H35" s="14">
        <v>1.40648295241579</v>
      </c>
      <c r="I35" s="15">
        <v>361</v>
      </c>
      <c r="J35" s="15">
        <v>373</v>
      </c>
      <c r="K35" s="14">
        <v>1.7171339784647699</v>
      </c>
      <c r="L35" s="15">
        <v>217.222421009621</v>
      </c>
      <c r="M35" s="15">
        <v>65</v>
      </c>
      <c r="ZA35" s="9"/>
    </row>
    <row r="36" spans="2:677" x14ac:dyDescent="0.3">
      <c r="B36" s="18"/>
      <c r="C36" s="16" t="s">
        <v>279</v>
      </c>
      <c r="D36" s="14">
        <v>90.022154646192106</v>
      </c>
      <c r="E36" s="14">
        <v>1.14750519211824</v>
      </c>
      <c r="F36" s="14">
        <v>87.516313412424395</v>
      </c>
      <c r="G36" s="14">
        <v>92.070574192195807</v>
      </c>
      <c r="H36" s="14">
        <v>1.2746919873537801</v>
      </c>
      <c r="I36" s="15">
        <v>758</v>
      </c>
      <c r="J36" s="15">
        <v>849</v>
      </c>
      <c r="K36" s="14">
        <v>1.2431370206080401</v>
      </c>
      <c r="L36" s="15">
        <v>682.94965552931706</v>
      </c>
      <c r="M36" s="15">
        <v>161</v>
      </c>
      <c r="ZA36" s="9"/>
    </row>
    <row r="37" spans="2:677" x14ac:dyDescent="0.3">
      <c r="B37" s="18"/>
      <c r="C37" s="16" t="s">
        <v>280</v>
      </c>
      <c r="D37" s="14">
        <v>97.898123332159798</v>
      </c>
      <c r="E37" s="14">
        <v>0.98417195066045005</v>
      </c>
      <c r="F37" s="14">
        <v>94.731363550001106</v>
      </c>
      <c r="G37" s="14">
        <v>99.177990970211397</v>
      </c>
      <c r="H37" s="14">
        <v>1.00530216225008</v>
      </c>
      <c r="I37" s="15">
        <v>498</v>
      </c>
      <c r="J37" s="15">
        <v>506</v>
      </c>
      <c r="K37" s="14">
        <v>2.3771235230908898</v>
      </c>
      <c r="L37" s="15">
        <v>212.86230819930901</v>
      </c>
      <c r="M37" s="15">
        <v>80</v>
      </c>
      <c r="ZA37" s="9"/>
    </row>
    <row r="38" spans="2:677" x14ac:dyDescent="0.3">
      <c r="B38" s="18" t="s">
        <v>296</v>
      </c>
      <c r="C38" s="16" t="s">
        <v>281</v>
      </c>
      <c r="D38" s="14">
        <v>96.196412656093699</v>
      </c>
      <c r="E38" s="14">
        <v>0.39453849105197403</v>
      </c>
      <c r="F38" s="14">
        <v>95.342106779317703</v>
      </c>
      <c r="G38" s="14">
        <v>96.899126068219303</v>
      </c>
      <c r="H38" s="14">
        <v>0.41013846583080599</v>
      </c>
      <c r="I38" s="15">
        <v>6950</v>
      </c>
      <c r="J38" s="15">
        <v>7239</v>
      </c>
      <c r="K38" s="14">
        <v>3.0792508283419302</v>
      </c>
      <c r="L38" s="15">
        <v>2350.8965016331399</v>
      </c>
      <c r="M38" s="15">
        <v>1292</v>
      </c>
      <c r="ZA38" s="9"/>
    </row>
    <row r="39" spans="2:677" x14ac:dyDescent="0.3">
      <c r="B39" s="18"/>
      <c r="C39" s="16" t="s">
        <v>282</v>
      </c>
      <c r="D39" s="14">
        <v>97.063905092293595</v>
      </c>
      <c r="E39" s="14">
        <v>0.36187938349517201</v>
      </c>
      <c r="F39" s="14">
        <v>96.264356670411601</v>
      </c>
      <c r="G39" s="14">
        <v>97.696419384317807</v>
      </c>
      <c r="H39" s="14">
        <v>0.37282590593390802</v>
      </c>
      <c r="I39" s="15">
        <v>6636</v>
      </c>
      <c r="J39" s="15">
        <v>6799</v>
      </c>
      <c r="K39" s="14">
        <v>3.1237839850128601</v>
      </c>
      <c r="L39" s="15">
        <v>2176.5269406015</v>
      </c>
      <c r="M39" s="15">
        <v>1274</v>
      </c>
      <c r="ZA39" s="9"/>
    </row>
    <row r="40" spans="2:677" x14ac:dyDescent="0.3">
      <c r="B40" s="18" t="s">
        <v>321</v>
      </c>
      <c r="C40" s="16" t="s">
        <v>314</v>
      </c>
      <c r="D40" s="14">
        <v>96.294229448546901</v>
      </c>
      <c r="E40" s="14">
        <v>0.427251291767761</v>
      </c>
      <c r="F40" s="14">
        <v>95.359105395914995</v>
      </c>
      <c r="G40" s="14">
        <v>97.046764697750405</v>
      </c>
      <c r="H40" s="14">
        <v>0.44369355693952101</v>
      </c>
      <c r="I40" s="15">
        <v>6883</v>
      </c>
      <c r="J40" s="15">
        <v>7116</v>
      </c>
      <c r="K40" s="14">
        <v>3.63967734361374</v>
      </c>
      <c r="L40" s="15">
        <v>1955.1183602815499</v>
      </c>
      <c r="M40" s="15">
        <v>2486</v>
      </c>
      <c r="ZA40" s="9"/>
    </row>
    <row r="41" spans="2:677" x14ac:dyDescent="0.3">
      <c r="B41" s="18"/>
      <c r="C41" s="16" t="s">
        <v>315</v>
      </c>
      <c r="D41" s="14">
        <v>97.046208890954603</v>
      </c>
      <c r="E41" s="14">
        <v>0.30153839760502699</v>
      </c>
      <c r="F41" s="14">
        <v>96.393947355525199</v>
      </c>
      <c r="G41" s="14">
        <v>97.583447315271499</v>
      </c>
      <c r="H41" s="14">
        <v>0.31071630829376201</v>
      </c>
      <c r="I41" s="15">
        <v>6703</v>
      </c>
      <c r="J41" s="15">
        <v>6922</v>
      </c>
      <c r="K41" s="14">
        <v>2.19530942145443</v>
      </c>
      <c r="L41" s="15">
        <v>3153.0862721912099</v>
      </c>
      <c r="M41" s="15">
        <v>2487</v>
      </c>
      <c r="ZA41" s="9"/>
    </row>
    <row r="42" spans="2:677" x14ac:dyDescent="0.3">
      <c r="B42" s="18" t="s">
        <v>322</v>
      </c>
      <c r="C42" s="16" t="s">
        <v>316</v>
      </c>
      <c r="D42" s="14">
        <v>93.847619963323496</v>
      </c>
      <c r="E42" s="14">
        <v>1.0044056386911999</v>
      </c>
      <c r="F42" s="14">
        <v>91.5540100046058</v>
      </c>
      <c r="G42" s="14">
        <v>95.548655850242795</v>
      </c>
      <c r="H42" s="14">
        <v>1.07025158345383</v>
      </c>
      <c r="I42" s="15">
        <v>1476</v>
      </c>
      <c r="J42" s="15">
        <v>1565</v>
      </c>
      <c r="K42" s="14">
        <v>2.7326789767300799</v>
      </c>
      <c r="L42" s="15">
        <v>572.69807881812699</v>
      </c>
      <c r="M42" s="15">
        <v>503</v>
      </c>
      <c r="ZA42" s="9"/>
    </row>
    <row r="43" spans="2:677" x14ac:dyDescent="0.3">
      <c r="B43" s="18"/>
      <c r="C43" s="16" t="s">
        <v>317</v>
      </c>
      <c r="D43" s="14">
        <v>96.435407512588995</v>
      </c>
      <c r="E43" s="14">
        <v>1.1819770113971899</v>
      </c>
      <c r="F43" s="14">
        <v>93.221284083252002</v>
      </c>
      <c r="G43" s="14">
        <v>98.155706918612907</v>
      </c>
      <c r="H43" s="14">
        <v>1.2256670468706199</v>
      </c>
      <c r="I43" s="15">
        <v>490</v>
      </c>
      <c r="J43" s="15">
        <v>508</v>
      </c>
      <c r="K43" s="14">
        <v>2.0605331774089102</v>
      </c>
      <c r="L43" s="15">
        <v>246.53813176587701</v>
      </c>
      <c r="M43" s="15">
        <v>221</v>
      </c>
      <c r="ZA43" s="9"/>
    </row>
    <row r="44" spans="2:677" x14ac:dyDescent="0.3">
      <c r="B44" s="18"/>
      <c r="C44" s="16" t="s">
        <v>318</v>
      </c>
      <c r="D44" s="14">
        <v>95.646410383399598</v>
      </c>
      <c r="E44" s="14">
        <v>1.3854006439076101</v>
      </c>
      <c r="F44" s="14">
        <v>91.938656373978503</v>
      </c>
      <c r="G44" s="14">
        <v>97.691628550593606</v>
      </c>
      <c r="H44" s="14">
        <v>1.4484606775666899</v>
      </c>
      <c r="I44" s="15">
        <v>433</v>
      </c>
      <c r="J44" s="15">
        <v>448</v>
      </c>
      <c r="K44" s="14">
        <v>2.0603553630867601</v>
      </c>
      <c r="L44" s="15">
        <v>217.438218681276</v>
      </c>
      <c r="M44" s="15">
        <v>196</v>
      </c>
      <c r="ZA44" s="9"/>
    </row>
    <row r="45" spans="2:677" x14ac:dyDescent="0.3">
      <c r="B45" s="18"/>
      <c r="C45" s="16" t="s">
        <v>319</v>
      </c>
      <c r="D45" s="14">
        <v>97.048300083385101</v>
      </c>
      <c r="E45" s="14">
        <v>0.28762844576095398</v>
      </c>
      <c r="F45" s="14">
        <v>96.428916657405793</v>
      </c>
      <c r="G45" s="14">
        <v>97.562970111129403</v>
      </c>
      <c r="H45" s="14">
        <v>0.29637659342185202</v>
      </c>
      <c r="I45" s="15">
        <v>10961</v>
      </c>
      <c r="J45" s="15">
        <v>11281</v>
      </c>
      <c r="K45" s="14">
        <v>3.2577115907732099</v>
      </c>
      <c r="L45" s="15">
        <v>3462.86025808764</v>
      </c>
      <c r="M45" s="15">
        <v>2503</v>
      </c>
      <c r="ZA45" s="9"/>
    </row>
    <row r="46" spans="2:677" x14ac:dyDescent="0.3">
      <c r="B46" s="18"/>
      <c r="C46" s="16" t="s">
        <v>320</v>
      </c>
      <c r="D46" s="14">
        <v>95.835479280658006</v>
      </c>
      <c r="E46" s="14">
        <v>1.68460228131877</v>
      </c>
      <c r="F46" s="14">
        <v>90.919221870246105</v>
      </c>
      <c r="G46" s="14">
        <v>98.144436809508903</v>
      </c>
      <c r="H46" s="14">
        <v>1.7578064970962901</v>
      </c>
      <c r="I46" s="15">
        <v>226</v>
      </c>
      <c r="J46" s="15">
        <v>236</v>
      </c>
      <c r="K46" s="14">
        <v>1.67098015761817</v>
      </c>
      <c r="L46" s="15">
        <v>141.234471830232</v>
      </c>
      <c r="M46" s="15">
        <v>136</v>
      </c>
      <c r="ZA46" s="9"/>
    </row>
    <row r="47" spans="2:677" x14ac:dyDescent="0.3">
      <c r="B47" s="18" t="s">
        <v>298</v>
      </c>
      <c r="C47" s="16" t="s">
        <v>283</v>
      </c>
      <c r="D47" s="14">
        <v>94.731934081065106</v>
      </c>
      <c r="E47" s="14">
        <v>0.70719992135580101</v>
      </c>
      <c r="F47" s="14">
        <v>93.159346903875004</v>
      </c>
      <c r="G47" s="14">
        <v>95.958684586576993</v>
      </c>
      <c r="H47" s="14">
        <v>0.74652748116662404</v>
      </c>
      <c r="I47" s="15">
        <v>2611</v>
      </c>
      <c r="J47" s="15">
        <v>2751</v>
      </c>
      <c r="K47" s="14">
        <v>2.7559383395878299</v>
      </c>
      <c r="L47" s="15">
        <v>998.20810955133095</v>
      </c>
      <c r="M47" s="15">
        <v>1259</v>
      </c>
      <c r="ZA47" s="9"/>
    </row>
    <row r="48" spans="2:677" x14ac:dyDescent="0.3">
      <c r="B48" s="18"/>
      <c r="C48" s="16" t="s">
        <v>284</v>
      </c>
      <c r="D48" s="14">
        <v>96.496123496100495</v>
      </c>
      <c r="E48" s="14">
        <v>0.64123904120959196</v>
      </c>
      <c r="F48" s="14">
        <v>94.996249646340999</v>
      </c>
      <c r="G48" s="14">
        <v>97.557967618922305</v>
      </c>
      <c r="H48" s="14">
        <v>0.66452311033562395</v>
      </c>
      <c r="I48" s="15">
        <v>2306</v>
      </c>
      <c r="J48" s="15">
        <v>2396</v>
      </c>
      <c r="K48" s="14">
        <v>2.9126397496409999</v>
      </c>
      <c r="L48" s="15">
        <v>822.62147259897995</v>
      </c>
      <c r="M48" s="15">
        <v>1347</v>
      </c>
      <c r="ZA48" s="9"/>
    </row>
    <row r="49" spans="2:677" x14ac:dyDescent="0.3">
      <c r="B49" s="18"/>
      <c r="C49" s="16" t="s">
        <v>285</v>
      </c>
      <c r="D49" s="14">
        <v>96.928779470236805</v>
      </c>
      <c r="E49" s="14">
        <v>0.576367309120005</v>
      </c>
      <c r="F49" s="14">
        <v>95.573022790198095</v>
      </c>
      <c r="G49" s="14">
        <v>97.878553449328393</v>
      </c>
      <c r="H49" s="14">
        <v>0.59462969849629199</v>
      </c>
      <c r="I49" s="15">
        <v>2547</v>
      </c>
      <c r="J49" s="15">
        <v>2623</v>
      </c>
      <c r="K49" s="14">
        <v>2.9259548572052401</v>
      </c>
      <c r="L49" s="15">
        <v>896.45949032357703</v>
      </c>
      <c r="M49" s="15">
        <v>1455</v>
      </c>
      <c r="ZA49" s="9"/>
    </row>
    <row r="50" spans="2:677" x14ac:dyDescent="0.3">
      <c r="B50" s="18"/>
      <c r="C50" s="16" t="s">
        <v>286</v>
      </c>
      <c r="D50" s="14">
        <v>97.721248836172904</v>
      </c>
      <c r="E50" s="14">
        <v>0.42759619053353698</v>
      </c>
      <c r="F50" s="14">
        <v>96.7133866689191</v>
      </c>
      <c r="G50" s="14">
        <v>98.4250762616484</v>
      </c>
      <c r="H50" s="14">
        <v>0.43756725955312997</v>
      </c>
      <c r="I50" s="15">
        <v>2698</v>
      </c>
      <c r="J50" s="15">
        <v>2768</v>
      </c>
      <c r="K50" s="14">
        <v>2.27190884374318</v>
      </c>
      <c r="L50" s="15">
        <v>1218.3587416471601</v>
      </c>
      <c r="M50" s="15">
        <v>1511</v>
      </c>
      <c r="ZA50" s="9"/>
    </row>
    <row r="51" spans="2:677" x14ac:dyDescent="0.3">
      <c r="B51" s="18"/>
      <c r="C51" s="16" t="s">
        <v>287</v>
      </c>
      <c r="D51" s="14">
        <v>97.3087368992324</v>
      </c>
      <c r="E51" s="14">
        <v>0.43875705205901899</v>
      </c>
      <c r="F51" s="14">
        <v>96.300578746666901</v>
      </c>
      <c r="G51" s="14">
        <v>98.047723759678902</v>
      </c>
      <c r="H51" s="14">
        <v>0.45089173494603202</v>
      </c>
      <c r="I51" s="15">
        <v>3369</v>
      </c>
      <c r="J51" s="15">
        <v>3442</v>
      </c>
      <c r="K51" s="14">
        <v>2.5294430169628002</v>
      </c>
      <c r="L51" s="15">
        <v>1360.7738845735901</v>
      </c>
      <c r="M51" s="15">
        <v>1606</v>
      </c>
      <c r="ZA51" s="9"/>
    </row>
    <row r="52" spans="2:677" x14ac:dyDescent="0.3">
      <c r="B52" s="18" t="s">
        <v>297</v>
      </c>
      <c r="C52" s="16" t="s">
        <v>288</v>
      </c>
      <c r="D52" s="14">
        <v>97.125884164875799</v>
      </c>
      <c r="E52" s="14">
        <v>0.32104351993246599</v>
      </c>
      <c r="F52" s="14">
        <v>96.424822729980505</v>
      </c>
      <c r="G52" s="14">
        <v>97.692762907005402</v>
      </c>
      <c r="H52" s="14">
        <v>0.33054372960711398</v>
      </c>
      <c r="I52" s="15">
        <v>9156</v>
      </c>
      <c r="J52" s="15">
        <v>9395</v>
      </c>
      <c r="K52" s="14">
        <v>3.46847940247644</v>
      </c>
      <c r="L52" s="15">
        <v>2708.6797728399702</v>
      </c>
      <c r="M52" s="15">
        <v>2522</v>
      </c>
      <c r="ZA52" s="9"/>
    </row>
    <row r="53" spans="2:677" x14ac:dyDescent="0.3">
      <c r="B53" s="18"/>
      <c r="C53" s="16" t="s">
        <v>289</v>
      </c>
      <c r="D53" s="14">
        <v>95.742005247410304</v>
      </c>
      <c r="E53" s="14">
        <v>0.46891744409326902</v>
      </c>
      <c r="F53" s="14">
        <v>94.721425025052795</v>
      </c>
      <c r="G53" s="14">
        <v>96.572402863168605</v>
      </c>
      <c r="H53" s="14">
        <v>0.48977190615709698</v>
      </c>
      <c r="I53" s="15">
        <v>4375</v>
      </c>
      <c r="J53" s="15">
        <v>4585</v>
      </c>
      <c r="K53" s="14">
        <v>2.4724627072566401</v>
      </c>
      <c r="L53" s="15">
        <v>1854.4263525363201</v>
      </c>
      <c r="M53" s="15">
        <v>1794</v>
      </c>
      <c r="ZA53" s="9"/>
    </row>
    <row r="54" spans="2:677" x14ac:dyDescent="0.3">
      <c r="B54" s="18" t="s">
        <v>291</v>
      </c>
      <c r="C54" s="16" t="s">
        <v>290</v>
      </c>
      <c r="D54" s="14">
        <v>97.237152466897001</v>
      </c>
      <c r="E54" s="14">
        <v>0.31464673174839602</v>
      </c>
      <c r="F54" s="14">
        <v>96.548461398209994</v>
      </c>
      <c r="G54" s="14">
        <v>97.791571110983796</v>
      </c>
      <c r="H54" s="14">
        <v>0.32358694569497298</v>
      </c>
      <c r="I54" s="15">
        <v>8889</v>
      </c>
      <c r="J54" s="15">
        <v>9122</v>
      </c>
      <c r="K54" s="14">
        <v>3.3612417896114102</v>
      </c>
      <c r="L54" s="15">
        <v>2713.8779567103402</v>
      </c>
      <c r="M54" s="15">
        <v>2388</v>
      </c>
      <c r="ZA54" s="9"/>
    </row>
    <row r="55" spans="2:677" x14ac:dyDescent="0.3">
      <c r="B55" s="18"/>
      <c r="C55" s="16" t="s">
        <v>291</v>
      </c>
      <c r="D55" s="14">
        <v>95.809293493844095</v>
      </c>
      <c r="E55" s="14">
        <v>0.482061308007325</v>
      </c>
      <c r="F55" s="14">
        <v>94.755045143494499</v>
      </c>
      <c r="G55" s="14">
        <v>96.659106869053005</v>
      </c>
      <c r="H55" s="14">
        <v>0.50314670991525301</v>
      </c>
      <c r="I55" s="15">
        <v>4697</v>
      </c>
      <c r="J55" s="15">
        <v>4916</v>
      </c>
      <c r="K55" s="14">
        <v>2.8446785066073201</v>
      </c>
      <c r="L55" s="15">
        <v>1728.1390457943301</v>
      </c>
      <c r="M55" s="15">
        <v>1725</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9</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39" priority="1">
      <formula>ZA9 = 3</formula>
    </cfRule>
    <cfRule type="expression" dxfId="338" priority="48">
      <formula>I9 = J9</formula>
    </cfRule>
    <cfRule type="expression" dxfId="337" priority="95">
      <formula>ZA9 = 2</formula>
    </cfRule>
    <cfRule type="expression" dxfId="336" priority="142">
      <formula>ZA9 = 1</formula>
    </cfRule>
  </conditionalFormatting>
  <pageMargins left="0.7" right="0.7" top="0.75" bottom="0.75" header="0.3" footer="0.3"/>
  <pageSetup paperSize="9"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61</v>
      </c>
      <c r="M2" s="12" t="str">
        <f>HYPERLINK("#'INDICE'!A1", "Índice")</f>
        <v>Índice</v>
      </c>
    </row>
    <row r="3" spans="2:677" x14ac:dyDescent="0.3">
      <c r="B3" s="10" t="s">
        <v>7</v>
      </c>
      <c r="C3" s="11" t="s">
        <v>60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80.235142152651704</v>
      </c>
      <c r="E9" s="14">
        <v>0.65977249676331895</v>
      </c>
      <c r="F9" s="14">
        <v>78.909464458858096</v>
      </c>
      <c r="G9" s="14">
        <v>81.497031280838797</v>
      </c>
      <c r="H9" s="14">
        <v>0.82229865749856401</v>
      </c>
      <c r="I9" s="15">
        <v>11668</v>
      </c>
      <c r="J9" s="15">
        <v>14038</v>
      </c>
      <c r="K9" s="14">
        <v>3.85304777473308</v>
      </c>
      <c r="L9" s="15">
        <v>3643.3495821298202</v>
      </c>
      <c r="M9" s="15">
        <v>2665</v>
      </c>
      <c r="ZA9" s="9"/>
    </row>
    <row r="10" spans="2:677" x14ac:dyDescent="0.3">
      <c r="B10" s="18" t="s">
        <v>293</v>
      </c>
      <c r="C10" s="16" t="s">
        <v>253</v>
      </c>
      <c r="D10" s="14">
        <v>79.234971358069402</v>
      </c>
      <c r="E10" s="14">
        <v>0.76594470051904295</v>
      </c>
      <c r="F10" s="14">
        <v>77.692570359623801</v>
      </c>
      <c r="G10" s="14">
        <v>80.697222544393199</v>
      </c>
      <c r="H10" s="14">
        <v>0.96667505192584202</v>
      </c>
      <c r="I10" s="15">
        <v>7075</v>
      </c>
      <c r="J10" s="15">
        <v>8525</v>
      </c>
      <c r="K10" s="14">
        <v>3.0394068162030501</v>
      </c>
      <c r="L10" s="15">
        <v>2804.8236104996899</v>
      </c>
      <c r="M10" s="15">
        <v>1677</v>
      </c>
      <c r="ZA10" s="9"/>
    </row>
    <row r="11" spans="2:677" x14ac:dyDescent="0.3">
      <c r="B11" s="18"/>
      <c r="C11" s="16" t="s">
        <v>254</v>
      </c>
      <c r="D11" s="14">
        <v>82.061545991220697</v>
      </c>
      <c r="E11" s="14">
        <v>1.2480318982735199</v>
      </c>
      <c r="F11" s="14">
        <v>79.480747281568696</v>
      </c>
      <c r="G11" s="14">
        <v>84.381531723731399</v>
      </c>
      <c r="H11" s="14">
        <v>1.5208486303768201</v>
      </c>
      <c r="I11" s="15">
        <v>4593</v>
      </c>
      <c r="J11" s="15">
        <v>5513</v>
      </c>
      <c r="K11" s="14">
        <v>5.8322465394596197</v>
      </c>
      <c r="L11" s="15">
        <v>945.26182367297599</v>
      </c>
      <c r="M11" s="15">
        <v>988</v>
      </c>
      <c r="ZA11" s="9"/>
    </row>
    <row r="12" spans="2:677" x14ac:dyDescent="0.3">
      <c r="B12" s="18" t="s">
        <v>294</v>
      </c>
      <c r="C12" s="16" t="s">
        <v>255</v>
      </c>
      <c r="D12" s="14">
        <v>82.125332963997906</v>
      </c>
      <c r="E12" s="14">
        <v>0.63368755010858102</v>
      </c>
      <c r="F12" s="14">
        <v>80.848254109841207</v>
      </c>
      <c r="G12" s="14">
        <v>83.334807126198399</v>
      </c>
      <c r="H12" s="14">
        <v>0.77161032684808295</v>
      </c>
      <c r="I12" s="15">
        <v>5822</v>
      </c>
      <c r="J12" s="15">
        <v>7062</v>
      </c>
      <c r="K12" s="14">
        <v>1.9315299960496299</v>
      </c>
      <c r="L12" s="15">
        <v>3656.1689512682801</v>
      </c>
      <c r="M12" s="15">
        <v>1362</v>
      </c>
      <c r="ZA12" s="9"/>
    </row>
    <row r="13" spans="2:677" x14ac:dyDescent="0.3">
      <c r="B13" s="18"/>
      <c r="C13" s="16" t="s">
        <v>256</v>
      </c>
      <c r="D13" s="14">
        <v>78.908306053791193</v>
      </c>
      <c r="E13" s="14">
        <v>1.10639712810333</v>
      </c>
      <c r="F13" s="14">
        <v>76.654679699579802</v>
      </c>
      <c r="G13" s="14">
        <v>80.9983083586947</v>
      </c>
      <c r="H13" s="14">
        <v>1.4021301222067899</v>
      </c>
      <c r="I13" s="15">
        <v>3519</v>
      </c>
      <c r="J13" s="15">
        <v>4234</v>
      </c>
      <c r="K13" s="14">
        <v>3.1134089341834299</v>
      </c>
      <c r="L13" s="15">
        <v>1359.9241505069001</v>
      </c>
      <c r="M13" s="15">
        <v>791</v>
      </c>
      <c r="ZA13" s="9"/>
    </row>
    <row r="14" spans="2:677" x14ac:dyDescent="0.3">
      <c r="B14" s="18"/>
      <c r="C14" s="16" t="s">
        <v>257</v>
      </c>
      <c r="D14" s="14">
        <v>80.016049818720504</v>
      </c>
      <c r="E14" s="14">
        <v>1.4792616121090001</v>
      </c>
      <c r="F14" s="14">
        <v>76.951141540967797</v>
      </c>
      <c r="G14" s="14">
        <v>82.764686685170403</v>
      </c>
      <c r="H14" s="14">
        <v>1.84870612265955</v>
      </c>
      <c r="I14" s="15">
        <v>2327</v>
      </c>
      <c r="J14" s="15">
        <v>2742</v>
      </c>
      <c r="K14" s="14">
        <v>3.7509438580441099</v>
      </c>
      <c r="L14" s="15">
        <v>731.01600657648601</v>
      </c>
      <c r="M14" s="15">
        <v>512</v>
      </c>
      <c r="ZA14" s="9"/>
    </row>
    <row r="15" spans="2:677" x14ac:dyDescent="0.3">
      <c r="B15" s="18" t="s">
        <v>295</v>
      </c>
      <c r="C15" s="16" t="s">
        <v>258</v>
      </c>
      <c r="D15" s="14">
        <v>79.625181291657498</v>
      </c>
      <c r="E15" s="14">
        <v>1.7001266851694301</v>
      </c>
      <c r="F15" s="14">
        <v>76.056507720511902</v>
      </c>
      <c r="G15" s="14">
        <v>82.782369725924895</v>
      </c>
      <c r="H15" s="14">
        <v>2.1351620901710402</v>
      </c>
      <c r="I15" s="15">
        <v>529</v>
      </c>
      <c r="J15" s="15">
        <v>669</v>
      </c>
      <c r="K15" s="14">
        <v>1.1901312074911301</v>
      </c>
      <c r="L15" s="15">
        <v>562.12289518085299</v>
      </c>
      <c r="M15" s="15">
        <v>133</v>
      </c>
      <c r="ZA15" s="9"/>
    </row>
    <row r="16" spans="2:677" x14ac:dyDescent="0.3">
      <c r="B16" s="18"/>
      <c r="C16" s="16" t="s">
        <v>259</v>
      </c>
      <c r="D16" s="14">
        <v>80.077228831050405</v>
      </c>
      <c r="E16" s="14">
        <v>2.50017228875579</v>
      </c>
      <c r="F16" s="14">
        <v>74.654777912452602</v>
      </c>
      <c r="G16" s="14">
        <v>84.579212081968194</v>
      </c>
      <c r="H16" s="14">
        <v>3.1222013114748801</v>
      </c>
      <c r="I16" s="15">
        <v>433</v>
      </c>
      <c r="J16" s="15">
        <v>530</v>
      </c>
      <c r="K16" s="14">
        <v>2.0727015128594699</v>
      </c>
      <c r="L16" s="15">
        <v>255.70493228849901</v>
      </c>
      <c r="M16" s="15">
        <v>102</v>
      </c>
      <c r="ZA16" s="9"/>
    </row>
    <row r="17" spans="2:677" x14ac:dyDescent="0.3">
      <c r="B17" s="18"/>
      <c r="C17" s="16" t="s">
        <v>260</v>
      </c>
      <c r="D17" s="14">
        <v>87.598925345538106</v>
      </c>
      <c r="E17" s="14">
        <v>2.0307838294032199</v>
      </c>
      <c r="F17" s="14">
        <v>82.979684107185705</v>
      </c>
      <c r="G17" s="14">
        <v>91.098998937049004</v>
      </c>
      <c r="H17" s="14">
        <v>2.3182748206016202</v>
      </c>
      <c r="I17" s="15">
        <v>477</v>
      </c>
      <c r="J17" s="15">
        <v>543</v>
      </c>
      <c r="K17" s="14">
        <v>2.0576361410275799</v>
      </c>
      <c r="L17" s="15">
        <v>263.89505373327501</v>
      </c>
      <c r="M17" s="15">
        <v>101</v>
      </c>
      <c r="ZA17" s="9"/>
    </row>
    <row r="18" spans="2:677" x14ac:dyDescent="0.3">
      <c r="B18" s="18"/>
      <c r="C18" s="16" t="s">
        <v>261</v>
      </c>
      <c r="D18" s="14">
        <v>80.416765764081205</v>
      </c>
      <c r="E18" s="14">
        <v>1.8607633850496601</v>
      </c>
      <c r="F18" s="14">
        <v>76.446486976913505</v>
      </c>
      <c r="G18" s="14">
        <v>83.859102386780904</v>
      </c>
      <c r="H18" s="14">
        <v>2.3138998035665601</v>
      </c>
      <c r="I18" s="15">
        <v>366</v>
      </c>
      <c r="J18" s="15">
        <v>455</v>
      </c>
      <c r="K18" s="14">
        <v>0.99817602679641104</v>
      </c>
      <c r="L18" s="15">
        <v>455</v>
      </c>
      <c r="M18" s="15">
        <v>77</v>
      </c>
      <c r="ZA18" s="9"/>
    </row>
    <row r="19" spans="2:677" x14ac:dyDescent="0.3">
      <c r="B19" s="18"/>
      <c r="C19" s="16" t="s">
        <v>262</v>
      </c>
      <c r="D19" s="14">
        <v>88.303880920785701</v>
      </c>
      <c r="E19" s="14">
        <v>1.93512380624812</v>
      </c>
      <c r="F19" s="14">
        <v>83.854500089676705</v>
      </c>
      <c r="G19" s="14">
        <v>91.649209625680697</v>
      </c>
      <c r="H19" s="14">
        <v>2.1914368723884898</v>
      </c>
      <c r="I19" s="15">
        <v>319</v>
      </c>
      <c r="J19" s="15">
        <v>363</v>
      </c>
      <c r="K19" s="14">
        <v>1.3125157080946599</v>
      </c>
      <c r="L19" s="15">
        <v>276.56811858423998</v>
      </c>
      <c r="M19" s="15">
        <v>66</v>
      </c>
      <c r="ZA19" s="9"/>
    </row>
    <row r="20" spans="2:677" x14ac:dyDescent="0.3">
      <c r="B20" s="18"/>
      <c r="C20" s="16" t="s">
        <v>263</v>
      </c>
      <c r="D20" s="14">
        <v>80.671504467782498</v>
      </c>
      <c r="E20" s="14">
        <v>2.6551273475228001</v>
      </c>
      <c r="F20" s="14">
        <v>74.857233516813906</v>
      </c>
      <c r="G20" s="14">
        <v>85.403401296172404</v>
      </c>
      <c r="H20" s="14">
        <v>3.2912827956284998</v>
      </c>
      <c r="I20" s="15">
        <v>390</v>
      </c>
      <c r="J20" s="15">
        <v>487</v>
      </c>
      <c r="K20" s="14">
        <v>2.1972970545205901</v>
      </c>
      <c r="L20" s="15">
        <v>221.63594084745</v>
      </c>
      <c r="M20" s="15">
        <v>101</v>
      </c>
      <c r="ZA20" s="9"/>
    </row>
    <row r="21" spans="2:677" x14ac:dyDescent="0.3">
      <c r="B21" s="18"/>
      <c r="C21" s="16" t="s">
        <v>264</v>
      </c>
      <c r="D21" s="14">
        <v>84.220957065291799</v>
      </c>
      <c r="E21" s="14">
        <v>1.5662906110639301</v>
      </c>
      <c r="F21" s="14">
        <v>80.879807520067502</v>
      </c>
      <c r="G21" s="14">
        <v>87.071585363753897</v>
      </c>
      <c r="H21" s="14">
        <v>1.8597397436954699</v>
      </c>
      <c r="I21" s="15">
        <v>788</v>
      </c>
      <c r="J21" s="15">
        <v>924</v>
      </c>
      <c r="K21" s="14">
        <v>1.70390571686176</v>
      </c>
      <c r="L21" s="15">
        <v>542.28352593464695</v>
      </c>
      <c r="M21" s="15">
        <v>182</v>
      </c>
      <c r="ZA21" s="9"/>
    </row>
    <row r="22" spans="2:677" x14ac:dyDescent="0.3">
      <c r="B22" s="18"/>
      <c r="C22" s="16" t="s">
        <v>265</v>
      </c>
      <c r="D22" s="14">
        <v>91.765548268623107</v>
      </c>
      <c r="E22" s="14">
        <v>1.1907956014616199</v>
      </c>
      <c r="F22" s="14">
        <v>89.083023984865704</v>
      </c>
      <c r="G22" s="14">
        <v>93.834541484370305</v>
      </c>
      <c r="H22" s="14">
        <v>1.2976499611551799</v>
      </c>
      <c r="I22" s="15">
        <v>622</v>
      </c>
      <c r="J22" s="15">
        <v>679</v>
      </c>
      <c r="K22" s="14">
        <v>1.27230075700446</v>
      </c>
      <c r="L22" s="15">
        <v>533.678846186226</v>
      </c>
      <c r="M22" s="15">
        <v>135</v>
      </c>
      <c r="ZA22" s="9"/>
    </row>
    <row r="23" spans="2:677" x14ac:dyDescent="0.3">
      <c r="B23" s="18"/>
      <c r="C23" s="16" t="s">
        <v>266</v>
      </c>
      <c r="D23" s="14">
        <v>70.008859366889098</v>
      </c>
      <c r="E23" s="14">
        <v>2.12883191278185</v>
      </c>
      <c r="F23" s="14">
        <v>65.640508224927203</v>
      </c>
      <c r="G23" s="14">
        <v>74.041465411217402</v>
      </c>
      <c r="H23" s="14">
        <v>3.04080359547851</v>
      </c>
      <c r="I23" s="15">
        <v>500</v>
      </c>
      <c r="J23" s="15">
        <v>750</v>
      </c>
      <c r="K23" s="14">
        <v>1.6166595664033601</v>
      </c>
      <c r="L23" s="15">
        <v>463.91956326869098</v>
      </c>
      <c r="M23" s="15">
        <v>142</v>
      </c>
      <c r="ZA23" s="9"/>
    </row>
    <row r="24" spans="2:677" x14ac:dyDescent="0.3">
      <c r="B24" s="18"/>
      <c r="C24" s="16" t="s">
        <v>267</v>
      </c>
      <c r="D24" s="14">
        <v>81.630020061904801</v>
      </c>
      <c r="E24" s="14">
        <v>2.1847893259201299</v>
      </c>
      <c r="F24" s="14">
        <v>76.877704613479693</v>
      </c>
      <c r="G24" s="14">
        <v>85.588691723835694</v>
      </c>
      <c r="H24" s="14">
        <v>2.6764532512221302</v>
      </c>
      <c r="I24" s="15">
        <v>330</v>
      </c>
      <c r="J24" s="15">
        <v>403</v>
      </c>
      <c r="K24" s="14">
        <v>1.2796364387715</v>
      </c>
      <c r="L24" s="15">
        <v>314.933201173057</v>
      </c>
      <c r="M24" s="15">
        <v>77</v>
      </c>
      <c r="ZA24" s="9"/>
    </row>
    <row r="25" spans="2:677" x14ac:dyDescent="0.3">
      <c r="B25" s="18"/>
      <c r="C25" s="16" t="s">
        <v>268</v>
      </c>
      <c r="D25" s="14">
        <v>86.608986950523501</v>
      </c>
      <c r="E25" s="14">
        <v>1.7449630292807601</v>
      </c>
      <c r="F25" s="14">
        <v>82.747927389668902</v>
      </c>
      <c r="G25" s="14">
        <v>89.713351975673703</v>
      </c>
      <c r="H25" s="14">
        <v>2.0147597734604501</v>
      </c>
      <c r="I25" s="15">
        <v>419</v>
      </c>
      <c r="J25" s="15">
        <v>489</v>
      </c>
      <c r="K25" s="14">
        <v>1.2811969315806899</v>
      </c>
      <c r="L25" s="15">
        <v>381.67434525205402</v>
      </c>
      <c r="M25" s="15">
        <v>89</v>
      </c>
      <c r="ZA25" s="9"/>
    </row>
    <row r="26" spans="2:677" x14ac:dyDescent="0.3">
      <c r="B26" s="18"/>
      <c r="C26" s="16" t="s">
        <v>269</v>
      </c>
      <c r="D26" s="14">
        <v>78.574928332137802</v>
      </c>
      <c r="E26" s="14">
        <v>2.7623350269441902</v>
      </c>
      <c r="F26" s="14">
        <v>72.592166466572394</v>
      </c>
      <c r="G26" s="14">
        <v>83.547715570226202</v>
      </c>
      <c r="H26" s="14">
        <v>3.5155425344681701</v>
      </c>
      <c r="I26" s="15">
        <v>404</v>
      </c>
      <c r="J26" s="15">
        <v>515</v>
      </c>
      <c r="K26" s="14">
        <v>2.32975119346044</v>
      </c>
      <c r="L26" s="15">
        <v>221.05364789407199</v>
      </c>
      <c r="M26" s="15">
        <v>102</v>
      </c>
      <c r="ZA26" s="9"/>
    </row>
    <row r="27" spans="2:677" x14ac:dyDescent="0.3">
      <c r="B27" s="18"/>
      <c r="C27" s="16" t="s">
        <v>270</v>
      </c>
      <c r="D27" s="14">
        <v>90.979132930497101</v>
      </c>
      <c r="E27" s="14">
        <v>1.3186560440422901</v>
      </c>
      <c r="F27" s="14">
        <v>88.012518237823102</v>
      </c>
      <c r="G27" s="14">
        <v>93.267739415166801</v>
      </c>
      <c r="H27" s="14">
        <v>1.4494049366789099</v>
      </c>
      <c r="I27" s="15">
        <v>791</v>
      </c>
      <c r="J27" s="15">
        <v>860</v>
      </c>
      <c r="K27" s="14">
        <v>1.8199780650070401</v>
      </c>
      <c r="L27" s="15">
        <v>472.53316758884898</v>
      </c>
      <c r="M27" s="15">
        <v>150</v>
      </c>
      <c r="ZA27" s="9"/>
    </row>
    <row r="28" spans="2:677" x14ac:dyDescent="0.3">
      <c r="B28" s="18"/>
      <c r="C28" s="16" t="s">
        <v>271</v>
      </c>
      <c r="D28" s="14">
        <v>73.054414004045</v>
      </c>
      <c r="E28" s="14">
        <v>5.5957114133091501</v>
      </c>
      <c r="F28" s="14">
        <v>60.583415296912897</v>
      </c>
      <c r="G28" s="14">
        <v>82.706043938811803</v>
      </c>
      <c r="H28" s="14">
        <v>7.6596486189038702</v>
      </c>
      <c r="I28" s="15">
        <v>234</v>
      </c>
      <c r="J28" s="15">
        <v>296</v>
      </c>
      <c r="K28" s="14">
        <v>4.6924379548446602</v>
      </c>
      <c r="L28" s="15">
        <v>63.080216051529803</v>
      </c>
      <c r="M28" s="15">
        <v>65</v>
      </c>
      <c r="ZA28" s="9"/>
    </row>
    <row r="29" spans="2:677" x14ac:dyDescent="0.3">
      <c r="B29" s="18"/>
      <c r="C29" s="16" t="s">
        <v>272</v>
      </c>
      <c r="D29" s="14">
        <v>88.228263678538895</v>
      </c>
      <c r="E29" s="14">
        <v>2.1779869145119299</v>
      </c>
      <c r="F29" s="14">
        <v>83.170163854235199</v>
      </c>
      <c r="G29" s="14">
        <v>91.913979715494904</v>
      </c>
      <c r="H29" s="14">
        <v>2.4685818622108</v>
      </c>
      <c r="I29" s="15">
        <v>480</v>
      </c>
      <c r="J29" s="15">
        <v>531</v>
      </c>
      <c r="K29" s="14">
        <v>2.4206842462666001</v>
      </c>
      <c r="L29" s="15">
        <v>219.35946450635001</v>
      </c>
      <c r="M29" s="15">
        <v>92</v>
      </c>
      <c r="ZA29" s="9"/>
    </row>
    <row r="30" spans="2:677" x14ac:dyDescent="0.3">
      <c r="B30" s="18"/>
      <c r="C30" s="16" t="s">
        <v>273</v>
      </c>
      <c r="D30" s="14">
        <v>81.4595738031868</v>
      </c>
      <c r="E30" s="14">
        <v>3.4858390907796801</v>
      </c>
      <c r="F30" s="14">
        <v>73.508196998370707</v>
      </c>
      <c r="G30" s="14">
        <v>87.4324135779231</v>
      </c>
      <c r="H30" s="14">
        <v>4.2792257902082396</v>
      </c>
      <c r="I30" s="15">
        <v>362</v>
      </c>
      <c r="J30" s="15">
        <v>420</v>
      </c>
      <c r="K30" s="14">
        <v>3.3710628370003102</v>
      </c>
      <c r="L30" s="15">
        <v>124.589786755126</v>
      </c>
      <c r="M30" s="15">
        <v>76</v>
      </c>
      <c r="ZA30" s="9"/>
    </row>
    <row r="31" spans="2:677" x14ac:dyDescent="0.3">
      <c r="B31" s="18"/>
      <c r="C31" s="16" t="s">
        <v>274</v>
      </c>
      <c r="D31" s="14">
        <v>79.265029677537996</v>
      </c>
      <c r="E31" s="14">
        <v>1.3480423294721</v>
      </c>
      <c r="F31" s="14">
        <v>76.486980819738505</v>
      </c>
      <c r="G31" s="14">
        <v>81.792984618657499</v>
      </c>
      <c r="H31" s="14">
        <v>1.70067725320503</v>
      </c>
      <c r="I31" s="15">
        <v>1102</v>
      </c>
      <c r="J31" s="15">
        <v>1404</v>
      </c>
      <c r="K31" s="14">
        <v>1.5512424668581</v>
      </c>
      <c r="L31" s="15">
        <v>905.08094640012996</v>
      </c>
      <c r="M31" s="15">
        <v>293</v>
      </c>
      <c r="ZA31" s="9"/>
    </row>
    <row r="32" spans="2:677" x14ac:dyDescent="0.3">
      <c r="B32" s="18"/>
      <c r="C32" s="16" t="s">
        <v>275</v>
      </c>
      <c r="D32" s="14">
        <v>87.018780410883906</v>
      </c>
      <c r="E32" s="14">
        <v>1.42593673990641</v>
      </c>
      <c r="F32" s="14">
        <v>83.934439856111496</v>
      </c>
      <c r="G32" s="14">
        <v>89.584455238529003</v>
      </c>
      <c r="H32" s="14">
        <v>1.6386540160336001</v>
      </c>
      <c r="I32" s="15">
        <v>761</v>
      </c>
      <c r="J32" s="15">
        <v>870</v>
      </c>
      <c r="K32" s="14">
        <v>1.5641982858722501</v>
      </c>
      <c r="L32" s="15">
        <v>556.19546949884295</v>
      </c>
      <c r="M32" s="15">
        <v>162</v>
      </c>
      <c r="ZA32" s="9"/>
    </row>
    <row r="33" spans="2:677" x14ac:dyDescent="0.3">
      <c r="B33" s="18"/>
      <c r="C33" s="16" t="s">
        <v>276</v>
      </c>
      <c r="D33" s="14">
        <v>89.983712758457997</v>
      </c>
      <c r="E33" s="14">
        <v>1.5475871630091</v>
      </c>
      <c r="F33" s="14">
        <v>86.4694252405111</v>
      </c>
      <c r="G33" s="14">
        <v>92.662688643016907</v>
      </c>
      <c r="H33" s="14">
        <v>1.71985253282809</v>
      </c>
      <c r="I33" s="15">
        <v>482</v>
      </c>
      <c r="J33" s="15">
        <v>528</v>
      </c>
      <c r="K33" s="14">
        <v>1.4003937834897799</v>
      </c>
      <c r="L33" s="15">
        <v>377.03680652182402</v>
      </c>
      <c r="M33" s="15">
        <v>102</v>
      </c>
      <c r="ZA33" s="9"/>
    </row>
    <row r="34" spans="2:677" x14ac:dyDescent="0.3">
      <c r="B34" s="18"/>
      <c r="C34" s="16" t="s">
        <v>277</v>
      </c>
      <c r="D34" s="14">
        <v>74.166134632346299</v>
      </c>
      <c r="E34" s="14">
        <v>2.6172552642432798</v>
      </c>
      <c r="F34" s="14">
        <v>68.653420282692693</v>
      </c>
      <c r="G34" s="14">
        <v>79.005832243056304</v>
      </c>
      <c r="H34" s="14">
        <v>3.5289088169653802</v>
      </c>
      <c r="I34" s="15">
        <v>456</v>
      </c>
      <c r="J34" s="15">
        <v>594</v>
      </c>
      <c r="K34" s="14">
        <v>2.1200779066509701</v>
      </c>
      <c r="L34" s="15">
        <v>280.17838313230999</v>
      </c>
      <c r="M34" s="15">
        <v>112</v>
      </c>
      <c r="ZA34" s="9"/>
    </row>
    <row r="35" spans="2:677" x14ac:dyDescent="0.3">
      <c r="B35" s="18"/>
      <c r="C35" s="16" t="s">
        <v>278</v>
      </c>
      <c r="D35" s="14">
        <v>80.150253463373105</v>
      </c>
      <c r="E35" s="14">
        <v>2.8918409967841598</v>
      </c>
      <c r="F35" s="14">
        <v>73.743871222349</v>
      </c>
      <c r="G35" s="14">
        <v>85.304992307816605</v>
      </c>
      <c r="H35" s="14">
        <v>3.6080247682631099</v>
      </c>
      <c r="I35" s="15">
        <v>313</v>
      </c>
      <c r="J35" s="15">
        <v>373</v>
      </c>
      <c r="K35" s="14">
        <v>1.95538326871539</v>
      </c>
      <c r="L35" s="15">
        <v>190.75544215178101</v>
      </c>
      <c r="M35" s="15">
        <v>65</v>
      </c>
      <c r="ZA35" s="9"/>
    </row>
    <row r="36" spans="2:677" x14ac:dyDescent="0.3">
      <c r="B36" s="18"/>
      <c r="C36" s="16" t="s">
        <v>279</v>
      </c>
      <c r="D36" s="14">
        <v>82.067066987907197</v>
      </c>
      <c r="E36" s="14">
        <v>1.59609061042961</v>
      </c>
      <c r="F36" s="14">
        <v>78.696481322650499</v>
      </c>
      <c r="G36" s="14">
        <v>85.005974314022396</v>
      </c>
      <c r="H36" s="14">
        <v>1.9448612811577599</v>
      </c>
      <c r="I36" s="15">
        <v>696</v>
      </c>
      <c r="J36" s="15">
        <v>849</v>
      </c>
      <c r="K36" s="14">
        <v>1.46788049316637</v>
      </c>
      <c r="L36" s="15">
        <v>578.38495977872299</v>
      </c>
      <c r="M36" s="15">
        <v>161</v>
      </c>
      <c r="ZA36" s="9"/>
    </row>
    <row r="37" spans="2:677" x14ac:dyDescent="0.3">
      <c r="B37" s="18"/>
      <c r="C37" s="16" t="s">
        <v>280</v>
      </c>
      <c r="D37" s="14">
        <v>81.517244677526605</v>
      </c>
      <c r="E37" s="14">
        <v>1.7893400945206499</v>
      </c>
      <c r="F37" s="14">
        <v>77.688984768359802</v>
      </c>
      <c r="G37" s="14">
        <v>84.8170037494653</v>
      </c>
      <c r="H37" s="14">
        <v>2.19504486639494</v>
      </c>
      <c r="I37" s="15">
        <v>414</v>
      </c>
      <c r="J37" s="15">
        <v>506</v>
      </c>
      <c r="K37" s="14">
        <v>1.0731513070935701</v>
      </c>
      <c r="L37" s="15">
        <v>471.50853440267002</v>
      </c>
      <c r="M37" s="15">
        <v>80</v>
      </c>
      <c r="ZA37" s="9"/>
    </row>
    <row r="38" spans="2:677" x14ac:dyDescent="0.3">
      <c r="B38" s="18" t="s">
        <v>296</v>
      </c>
      <c r="C38" s="16" t="s">
        <v>281</v>
      </c>
      <c r="D38" s="14">
        <v>82.208838112403001</v>
      </c>
      <c r="E38" s="14">
        <v>1.0647186150752099</v>
      </c>
      <c r="F38" s="14">
        <v>80.0232595052872</v>
      </c>
      <c r="G38" s="14">
        <v>84.202505095655198</v>
      </c>
      <c r="H38" s="14">
        <v>1.2951388676962401</v>
      </c>
      <c r="I38" s="15">
        <v>6041</v>
      </c>
      <c r="J38" s="15">
        <v>7239</v>
      </c>
      <c r="K38" s="14">
        <v>5.6100334594657699</v>
      </c>
      <c r="L38" s="15">
        <v>1290.3666354762499</v>
      </c>
      <c r="M38" s="15">
        <v>1292</v>
      </c>
      <c r="ZA38" s="9"/>
    </row>
    <row r="39" spans="2:677" x14ac:dyDescent="0.3">
      <c r="B39" s="18"/>
      <c r="C39" s="16" t="s">
        <v>282</v>
      </c>
      <c r="D39" s="14">
        <v>78.577700472677094</v>
      </c>
      <c r="E39" s="14">
        <v>0.85106572244540801</v>
      </c>
      <c r="F39" s="14">
        <v>76.860812429323502</v>
      </c>
      <c r="G39" s="14">
        <v>80.200015129442605</v>
      </c>
      <c r="H39" s="14">
        <v>1.0830880992010401</v>
      </c>
      <c r="I39" s="15">
        <v>5627</v>
      </c>
      <c r="J39" s="15">
        <v>6799</v>
      </c>
      <c r="K39" s="14">
        <v>2.92510834230989</v>
      </c>
      <c r="L39" s="15">
        <v>2324.3583499648998</v>
      </c>
      <c r="M39" s="15">
        <v>1274</v>
      </c>
      <c r="ZA39" s="9"/>
    </row>
    <row r="40" spans="2:677" x14ac:dyDescent="0.3">
      <c r="B40" s="18" t="s">
        <v>321</v>
      </c>
      <c r="C40" s="16" t="s">
        <v>314</v>
      </c>
      <c r="D40" s="14">
        <v>80.228279885299699</v>
      </c>
      <c r="E40" s="14">
        <v>0.90184742363106896</v>
      </c>
      <c r="F40" s="14">
        <v>78.400171326764394</v>
      </c>
      <c r="G40" s="14">
        <v>81.937312552418604</v>
      </c>
      <c r="H40" s="14">
        <v>1.1241016570720701</v>
      </c>
      <c r="I40" s="15">
        <v>5893</v>
      </c>
      <c r="J40" s="15">
        <v>7116</v>
      </c>
      <c r="K40" s="14">
        <v>3.6481199346074198</v>
      </c>
      <c r="L40" s="15">
        <v>1950.5937654337999</v>
      </c>
      <c r="M40" s="15">
        <v>2486</v>
      </c>
      <c r="ZA40" s="9"/>
    </row>
    <row r="41" spans="2:677" x14ac:dyDescent="0.3">
      <c r="B41" s="18"/>
      <c r="C41" s="16" t="s">
        <v>315</v>
      </c>
      <c r="D41" s="14">
        <v>80.242088267723005</v>
      </c>
      <c r="E41" s="14">
        <v>0.81733694523062395</v>
      </c>
      <c r="F41" s="14">
        <v>78.5903095227237</v>
      </c>
      <c r="G41" s="14">
        <v>81.7959490247666</v>
      </c>
      <c r="H41" s="14">
        <v>1.01858882648172</v>
      </c>
      <c r="I41" s="15">
        <v>5775</v>
      </c>
      <c r="J41" s="15">
        <v>6922</v>
      </c>
      <c r="K41" s="14">
        <v>2.9162707837371902</v>
      </c>
      <c r="L41" s="15">
        <v>2373.5793118392999</v>
      </c>
      <c r="M41" s="15">
        <v>2487</v>
      </c>
      <c r="ZA41" s="9"/>
    </row>
    <row r="42" spans="2:677" x14ac:dyDescent="0.3">
      <c r="B42" s="18" t="s">
        <v>322</v>
      </c>
      <c r="C42" s="16" t="s">
        <v>316</v>
      </c>
      <c r="D42" s="14">
        <v>72.670330025412397</v>
      </c>
      <c r="E42" s="14">
        <v>1.9198312766635699</v>
      </c>
      <c r="F42" s="14">
        <v>68.743189270002105</v>
      </c>
      <c r="G42" s="14">
        <v>76.274353355669703</v>
      </c>
      <c r="H42" s="14">
        <v>2.6418364633712499</v>
      </c>
      <c r="I42" s="15">
        <v>1164</v>
      </c>
      <c r="J42" s="15">
        <v>1565</v>
      </c>
      <c r="K42" s="14">
        <v>2.9024941574804601</v>
      </c>
      <c r="L42" s="15">
        <v>539.19143849664499</v>
      </c>
      <c r="M42" s="15">
        <v>503</v>
      </c>
      <c r="ZA42" s="9"/>
    </row>
    <row r="43" spans="2:677" x14ac:dyDescent="0.3">
      <c r="B43" s="18"/>
      <c r="C43" s="16" t="s">
        <v>317</v>
      </c>
      <c r="D43" s="14">
        <v>85.698396220812398</v>
      </c>
      <c r="E43" s="14">
        <v>2.35553942165367</v>
      </c>
      <c r="F43" s="14">
        <v>80.412206851078807</v>
      </c>
      <c r="G43" s="14">
        <v>89.740015450706196</v>
      </c>
      <c r="H43" s="14">
        <v>2.7486388608537502</v>
      </c>
      <c r="I43" s="15">
        <v>446</v>
      </c>
      <c r="J43" s="15">
        <v>508</v>
      </c>
      <c r="K43" s="14">
        <v>2.2952567679449598</v>
      </c>
      <c r="L43" s="15">
        <v>221.32600025174301</v>
      </c>
      <c r="M43" s="15">
        <v>221</v>
      </c>
      <c r="ZA43" s="9"/>
    </row>
    <row r="44" spans="2:677" x14ac:dyDescent="0.3">
      <c r="B44" s="18"/>
      <c r="C44" s="16" t="s">
        <v>318</v>
      </c>
      <c r="D44" s="14">
        <v>80.791848556306604</v>
      </c>
      <c r="E44" s="14">
        <v>3.6747701530941699</v>
      </c>
      <c r="F44" s="14">
        <v>72.510293412728302</v>
      </c>
      <c r="G44" s="14">
        <v>87.024940832771406</v>
      </c>
      <c r="H44" s="14">
        <v>4.5484417286641197</v>
      </c>
      <c r="I44" s="15">
        <v>372</v>
      </c>
      <c r="J44" s="15">
        <v>448</v>
      </c>
      <c r="K44" s="14">
        <v>3.8896880066439001</v>
      </c>
      <c r="L44" s="15">
        <v>115.17633271223301</v>
      </c>
      <c r="M44" s="15">
        <v>196</v>
      </c>
      <c r="ZA44" s="9"/>
    </row>
    <row r="45" spans="2:677" x14ac:dyDescent="0.3">
      <c r="B45" s="18"/>
      <c r="C45" s="16" t="s">
        <v>319</v>
      </c>
      <c r="D45" s="14">
        <v>80.672035294498201</v>
      </c>
      <c r="E45" s="14">
        <v>0.69307812775533795</v>
      </c>
      <c r="F45" s="14">
        <v>79.2765627246675</v>
      </c>
      <c r="G45" s="14">
        <v>81.994881530246602</v>
      </c>
      <c r="H45" s="14">
        <v>0.85913058375831697</v>
      </c>
      <c r="I45" s="15">
        <v>9501</v>
      </c>
      <c r="J45" s="15">
        <v>11281</v>
      </c>
      <c r="K45" s="14">
        <v>3.47507633861489</v>
      </c>
      <c r="L45" s="15">
        <v>3246.25962159336</v>
      </c>
      <c r="M45" s="15">
        <v>2503</v>
      </c>
      <c r="ZA45" s="9"/>
    </row>
    <row r="46" spans="2:677" x14ac:dyDescent="0.3">
      <c r="B46" s="18"/>
      <c r="C46" s="16" t="s">
        <v>320</v>
      </c>
      <c r="D46" s="14">
        <v>75.310887357885093</v>
      </c>
      <c r="E46" s="14">
        <v>3.89931568738819</v>
      </c>
      <c r="F46" s="14">
        <v>66.858221869826394</v>
      </c>
      <c r="G46" s="14">
        <v>82.182262964541707</v>
      </c>
      <c r="H46" s="14">
        <v>5.1776254724741797</v>
      </c>
      <c r="I46" s="15">
        <v>185</v>
      </c>
      <c r="J46" s="15">
        <v>236</v>
      </c>
      <c r="K46" s="14">
        <v>1.9216815048901299</v>
      </c>
      <c r="L46" s="15">
        <v>122.80911243587801</v>
      </c>
      <c r="M46" s="15">
        <v>136</v>
      </c>
      <c r="ZA46" s="9"/>
    </row>
    <row r="47" spans="2:677" x14ac:dyDescent="0.3">
      <c r="B47" s="18" t="s">
        <v>298</v>
      </c>
      <c r="C47" s="16" t="s">
        <v>283</v>
      </c>
      <c r="D47" s="14">
        <v>82.205601097258295</v>
      </c>
      <c r="E47" s="14">
        <v>1.1757322990035799</v>
      </c>
      <c r="F47" s="14">
        <v>79.781337941020894</v>
      </c>
      <c r="G47" s="14">
        <v>84.396040962039805</v>
      </c>
      <c r="H47" s="14">
        <v>1.43023380804985</v>
      </c>
      <c r="I47" s="15">
        <v>2244</v>
      </c>
      <c r="J47" s="15">
        <v>2751</v>
      </c>
      <c r="K47" s="14">
        <v>2.59875214350228</v>
      </c>
      <c r="L47" s="15">
        <v>1058.5849854432599</v>
      </c>
      <c r="M47" s="15">
        <v>1259</v>
      </c>
      <c r="ZA47" s="9"/>
    </row>
    <row r="48" spans="2:677" x14ac:dyDescent="0.3">
      <c r="B48" s="18"/>
      <c r="C48" s="16" t="s">
        <v>284</v>
      </c>
      <c r="D48" s="14">
        <v>83.518398286235495</v>
      </c>
      <c r="E48" s="14">
        <v>1.4271325905004599</v>
      </c>
      <c r="F48" s="14">
        <v>80.525562217687593</v>
      </c>
      <c r="G48" s="14">
        <v>86.130513291876596</v>
      </c>
      <c r="H48" s="14">
        <v>1.7087643199398701</v>
      </c>
      <c r="I48" s="15">
        <v>2036</v>
      </c>
      <c r="J48" s="15">
        <v>2396</v>
      </c>
      <c r="K48" s="14">
        <v>3.5436644676279201</v>
      </c>
      <c r="L48" s="15">
        <v>676.13624875829498</v>
      </c>
      <c r="M48" s="15">
        <v>1347</v>
      </c>
      <c r="ZA48" s="9"/>
    </row>
    <row r="49" spans="2:677" x14ac:dyDescent="0.3">
      <c r="B49" s="18"/>
      <c r="C49" s="16" t="s">
        <v>285</v>
      </c>
      <c r="D49" s="14">
        <v>82.092978172716897</v>
      </c>
      <c r="E49" s="14">
        <v>1.2162469989328899</v>
      </c>
      <c r="F49" s="14">
        <v>79.582355081283694</v>
      </c>
      <c r="G49" s="14">
        <v>84.355574144080805</v>
      </c>
      <c r="H49" s="14">
        <v>1.48154814943368</v>
      </c>
      <c r="I49" s="15">
        <v>2236</v>
      </c>
      <c r="J49" s="15">
        <v>2623</v>
      </c>
      <c r="K49" s="14">
        <v>2.63843789857654</v>
      </c>
      <c r="L49" s="15">
        <v>994.14884898944695</v>
      </c>
      <c r="M49" s="15">
        <v>1455</v>
      </c>
      <c r="ZA49" s="9"/>
    </row>
    <row r="50" spans="2:677" x14ac:dyDescent="0.3">
      <c r="B50" s="18"/>
      <c r="C50" s="16" t="s">
        <v>286</v>
      </c>
      <c r="D50" s="14">
        <v>78.812195258674095</v>
      </c>
      <c r="E50" s="14">
        <v>1.6157566926185001</v>
      </c>
      <c r="F50" s="14">
        <v>75.470636004208004</v>
      </c>
      <c r="G50" s="14">
        <v>81.808269868739004</v>
      </c>
      <c r="H50" s="14">
        <v>2.05013537221661</v>
      </c>
      <c r="I50" s="15">
        <v>2322</v>
      </c>
      <c r="J50" s="15">
        <v>2768</v>
      </c>
      <c r="K50" s="14">
        <v>4.3259520483037797</v>
      </c>
      <c r="L50" s="15">
        <v>639.85914986860303</v>
      </c>
      <c r="M50" s="15">
        <v>1511</v>
      </c>
      <c r="ZA50" s="9"/>
    </row>
    <row r="51" spans="2:677" x14ac:dyDescent="0.3">
      <c r="B51" s="18"/>
      <c r="C51" s="16" t="s">
        <v>287</v>
      </c>
      <c r="D51" s="14">
        <v>75.043032099073201</v>
      </c>
      <c r="E51" s="14">
        <v>1.26468207176419</v>
      </c>
      <c r="F51" s="14">
        <v>72.481505847714203</v>
      </c>
      <c r="G51" s="14">
        <v>77.440334460022896</v>
      </c>
      <c r="H51" s="14">
        <v>1.6852758162736901</v>
      </c>
      <c r="I51" s="15">
        <v>2784</v>
      </c>
      <c r="J51" s="15">
        <v>3442</v>
      </c>
      <c r="K51" s="14">
        <v>2.9386320002245698</v>
      </c>
      <c r="L51" s="15">
        <v>1171.2933091781999</v>
      </c>
      <c r="M51" s="15">
        <v>1606</v>
      </c>
      <c r="ZA51" s="9"/>
    </row>
    <row r="52" spans="2:677" x14ac:dyDescent="0.3">
      <c r="B52" s="18" t="s">
        <v>297</v>
      </c>
      <c r="C52" s="16" t="s">
        <v>288</v>
      </c>
      <c r="D52" s="14">
        <v>78.772857756990106</v>
      </c>
      <c r="E52" s="14">
        <v>0.819714261136816</v>
      </c>
      <c r="F52" s="14">
        <v>77.121091670322301</v>
      </c>
      <c r="G52" s="14">
        <v>80.335779333960204</v>
      </c>
      <c r="H52" s="14">
        <v>1.0406049551554799</v>
      </c>
      <c r="I52" s="15">
        <v>7821</v>
      </c>
      <c r="J52" s="15">
        <v>9395</v>
      </c>
      <c r="K52" s="14">
        <v>3.7749169991706601</v>
      </c>
      <c r="L52" s="15">
        <v>2488.79644295863</v>
      </c>
      <c r="M52" s="15">
        <v>2522</v>
      </c>
      <c r="ZA52" s="9"/>
    </row>
    <row r="53" spans="2:677" x14ac:dyDescent="0.3">
      <c r="B53" s="18"/>
      <c r="C53" s="16" t="s">
        <v>289</v>
      </c>
      <c r="D53" s="14">
        <v>83.165273058015003</v>
      </c>
      <c r="E53" s="14">
        <v>0.95264948490871404</v>
      </c>
      <c r="F53" s="14">
        <v>81.213543413773493</v>
      </c>
      <c r="G53" s="14">
        <v>84.951807813224903</v>
      </c>
      <c r="H53" s="14">
        <v>1.1454895172942701</v>
      </c>
      <c r="I53" s="15">
        <v>3801</v>
      </c>
      <c r="J53" s="15">
        <v>4585</v>
      </c>
      <c r="K53" s="14">
        <v>2.9714114229752</v>
      </c>
      <c r="L53" s="15">
        <v>1543.0377512007899</v>
      </c>
      <c r="M53" s="15">
        <v>1794</v>
      </c>
      <c r="ZA53" s="9"/>
    </row>
    <row r="54" spans="2:677" x14ac:dyDescent="0.3">
      <c r="B54" s="18" t="s">
        <v>291</v>
      </c>
      <c r="C54" s="16" t="s">
        <v>290</v>
      </c>
      <c r="D54" s="14">
        <v>79.462975388595893</v>
      </c>
      <c r="E54" s="14">
        <v>0.80106216297260402</v>
      </c>
      <c r="F54" s="14">
        <v>77.847581166327799</v>
      </c>
      <c r="G54" s="14">
        <v>80.9893387233233</v>
      </c>
      <c r="H54" s="14">
        <v>1.00809485053283</v>
      </c>
      <c r="I54" s="15">
        <v>7630</v>
      </c>
      <c r="J54" s="15">
        <v>9122</v>
      </c>
      <c r="K54" s="14">
        <v>3.5865141457277798</v>
      </c>
      <c r="L54" s="15">
        <v>2543.4167075197602</v>
      </c>
      <c r="M54" s="15">
        <v>2388</v>
      </c>
      <c r="ZA54" s="9"/>
    </row>
    <row r="55" spans="2:677" x14ac:dyDescent="0.3">
      <c r="B55" s="18"/>
      <c r="C55" s="16" t="s">
        <v>291</v>
      </c>
      <c r="D55" s="14">
        <v>81.399927936655004</v>
      </c>
      <c r="E55" s="14">
        <v>1.0418832125172901</v>
      </c>
      <c r="F55" s="14">
        <v>79.269583643813405</v>
      </c>
      <c r="G55" s="14">
        <v>83.357312149286997</v>
      </c>
      <c r="H55" s="14">
        <v>1.27995593967611</v>
      </c>
      <c r="I55" s="15">
        <v>4038</v>
      </c>
      <c r="J55" s="15">
        <v>4916</v>
      </c>
      <c r="K55" s="14">
        <v>3.5238949719638502</v>
      </c>
      <c r="L55" s="15">
        <v>1395.0472528584901</v>
      </c>
      <c r="M55" s="15">
        <v>1725</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9</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35" priority="1">
      <formula>ZA9 = 3</formula>
    </cfRule>
    <cfRule type="expression" dxfId="334" priority="48">
      <formula>I9 = J9</formula>
    </cfRule>
    <cfRule type="expression" dxfId="333" priority="95">
      <formula>ZA9 = 2</formula>
    </cfRule>
    <cfRule type="expression" dxfId="332" priority="142">
      <formula>ZA9 = 1</formula>
    </cfRule>
  </conditionalFormatting>
  <pageMargins left="0.7" right="0.7" top="0.75" bottom="0.75" header="0.3" footer="0.3"/>
  <pageSetup paperSize="9"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63</v>
      </c>
      <c r="M2" s="12" t="str">
        <f>HYPERLINK("#'INDICE'!A1", "Índice")</f>
        <v>Índice</v>
      </c>
    </row>
    <row r="3" spans="2:677" x14ac:dyDescent="0.3">
      <c r="B3" s="10" t="s">
        <v>7</v>
      </c>
      <c r="C3" s="11" t="s">
        <v>62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94.613544163194405</v>
      </c>
      <c r="E9" s="14">
        <v>0.34071692593994002</v>
      </c>
      <c r="F9" s="14">
        <v>93.905026127827895</v>
      </c>
      <c r="G9" s="14">
        <v>95.243871137095397</v>
      </c>
      <c r="H9" s="14">
        <v>0.36011432501910501</v>
      </c>
      <c r="I9" s="15">
        <v>12835</v>
      </c>
      <c r="J9" s="15">
        <v>13463</v>
      </c>
      <c r="K9" s="14">
        <v>3.0664831956363399</v>
      </c>
      <c r="L9" s="15">
        <v>4390.3713606381698</v>
      </c>
      <c r="M9" s="15">
        <v>2659</v>
      </c>
      <c r="ZA9" s="9"/>
    </row>
    <row r="10" spans="2:677" x14ac:dyDescent="0.3">
      <c r="B10" s="18" t="s">
        <v>293</v>
      </c>
      <c r="C10" s="16" t="s">
        <v>253</v>
      </c>
      <c r="D10" s="14">
        <v>94.209791750896699</v>
      </c>
      <c r="E10" s="14">
        <v>0.44356101646985202</v>
      </c>
      <c r="F10" s="14">
        <v>93.275939216291306</v>
      </c>
      <c r="G10" s="14">
        <v>95.020871994008999</v>
      </c>
      <c r="H10" s="14">
        <v>0.470822627060557</v>
      </c>
      <c r="I10" s="15">
        <v>7774</v>
      </c>
      <c r="J10" s="15">
        <v>8169</v>
      </c>
      <c r="K10" s="14">
        <v>2.94599660237769</v>
      </c>
      <c r="L10" s="15">
        <v>2772.91562162933</v>
      </c>
      <c r="M10" s="15">
        <v>1674</v>
      </c>
      <c r="ZA10" s="9"/>
    </row>
    <row r="11" spans="2:677" x14ac:dyDescent="0.3">
      <c r="B11" s="18"/>
      <c r="C11" s="16" t="s">
        <v>254</v>
      </c>
      <c r="D11" s="14">
        <v>95.3438172046273</v>
      </c>
      <c r="E11" s="14">
        <v>0.51696735655285198</v>
      </c>
      <c r="F11" s="14">
        <v>94.217535468715596</v>
      </c>
      <c r="G11" s="14">
        <v>96.259436349050603</v>
      </c>
      <c r="H11" s="14">
        <v>0.54221382330784396</v>
      </c>
      <c r="I11" s="15">
        <v>5061</v>
      </c>
      <c r="J11" s="15">
        <v>5294</v>
      </c>
      <c r="K11" s="14">
        <v>3.1864387817162299</v>
      </c>
      <c r="L11" s="15">
        <v>1661.4158823251</v>
      </c>
      <c r="M11" s="15">
        <v>985</v>
      </c>
      <c r="ZA11" s="9"/>
    </row>
    <row r="12" spans="2:677" x14ac:dyDescent="0.3">
      <c r="B12" s="18" t="s">
        <v>294</v>
      </c>
      <c r="C12" s="16" t="s">
        <v>255</v>
      </c>
      <c r="D12" s="14">
        <v>96.3156312970481</v>
      </c>
      <c r="E12" s="14">
        <v>0.32915342727257202</v>
      </c>
      <c r="F12" s="14">
        <v>95.612626728807896</v>
      </c>
      <c r="G12" s="14">
        <v>96.909631802486103</v>
      </c>
      <c r="H12" s="14">
        <v>0.34174455676610399</v>
      </c>
      <c r="I12" s="15">
        <v>6554</v>
      </c>
      <c r="J12" s="15">
        <v>6795</v>
      </c>
      <c r="K12" s="14">
        <v>2.0742564320230201</v>
      </c>
      <c r="L12" s="15">
        <v>3275.8726910986802</v>
      </c>
      <c r="M12" s="15">
        <v>1359</v>
      </c>
      <c r="ZA12" s="9"/>
    </row>
    <row r="13" spans="2:677" x14ac:dyDescent="0.3">
      <c r="B13" s="18"/>
      <c r="C13" s="16" t="s">
        <v>256</v>
      </c>
      <c r="D13" s="14">
        <v>93.459927712587998</v>
      </c>
      <c r="E13" s="14">
        <v>0.57745120955367302</v>
      </c>
      <c r="F13" s="14">
        <v>92.230881843412504</v>
      </c>
      <c r="G13" s="14">
        <v>94.506124609044306</v>
      </c>
      <c r="H13" s="14">
        <v>0.617859679208694</v>
      </c>
      <c r="I13" s="15">
        <v>3811</v>
      </c>
      <c r="J13" s="15">
        <v>4069</v>
      </c>
      <c r="K13" s="14">
        <v>2.2192362901970601</v>
      </c>
      <c r="L13" s="15">
        <v>1833.51363618819</v>
      </c>
      <c r="M13" s="15">
        <v>789</v>
      </c>
      <c r="ZA13" s="9"/>
    </row>
    <row r="14" spans="2:677" x14ac:dyDescent="0.3">
      <c r="B14" s="18"/>
      <c r="C14" s="16" t="s">
        <v>257</v>
      </c>
      <c r="D14" s="14">
        <v>93.982672811858194</v>
      </c>
      <c r="E14" s="14">
        <v>0.674005213054648</v>
      </c>
      <c r="F14" s="14">
        <v>92.513982626356096</v>
      </c>
      <c r="G14" s="14">
        <v>95.1782368745193</v>
      </c>
      <c r="H14" s="14">
        <v>0.71715901760308998</v>
      </c>
      <c r="I14" s="15">
        <v>2470</v>
      </c>
      <c r="J14" s="15">
        <v>2599</v>
      </c>
      <c r="K14" s="14">
        <v>2.0869605486355201</v>
      </c>
      <c r="L14" s="15">
        <v>1245.3517636925401</v>
      </c>
      <c r="M14" s="15">
        <v>511</v>
      </c>
      <c r="ZA14" s="9"/>
    </row>
    <row r="15" spans="2:677" x14ac:dyDescent="0.3">
      <c r="B15" s="18" t="s">
        <v>295</v>
      </c>
      <c r="C15" s="16" t="s">
        <v>258</v>
      </c>
      <c r="D15" s="14">
        <v>97.632057773953903</v>
      </c>
      <c r="E15" s="14">
        <v>0.680553484107564</v>
      </c>
      <c r="F15" s="14">
        <v>95.8393593178142</v>
      </c>
      <c r="G15" s="14">
        <v>98.663109589914399</v>
      </c>
      <c r="H15" s="14">
        <v>0.69705944914450102</v>
      </c>
      <c r="I15" s="15">
        <v>632</v>
      </c>
      <c r="J15" s="15">
        <v>647</v>
      </c>
      <c r="K15" s="14">
        <v>1.2941764610484101</v>
      </c>
      <c r="L15" s="15">
        <v>499.93182496602401</v>
      </c>
      <c r="M15" s="15">
        <v>132</v>
      </c>
      <c r="ZA15" s="9"/>
    </row>
    <row r="16" spans="2:677" x14ac:dyDescent="0.3">
      <c r="B16" s="18"/>
      <c r="C16" s="16" t="s">
        <v>259</v>
      </c>
      <c r="D16" s="14">
        <v>96.564059531424604</v>
      </c>
      <c r="E16" s="14">
        <v>1.5065537108799401</v>
      </c>
      <c r="F16" s="14">
        <v>91.947749584568498</v>
      </c>
      <c r="G16" s="14">
        <v>98.574883606828607</v>
      </c>
      <c r="H16" s="14">
        <v>1.56015987541375</v>
      </c>
      <c r="I16" s="15">
        <v>504</v>
      </c>
      <c r="J16" s="15">
        <v>519</v>
      </c>
      <c r="K16" s="14">
        <v>3.5435441905021499</v>
      </c>
      <c r="L16" s="15">
        <v>146.463532581614</v>
      </c>
      <c r="M16" s="15">
        <v>102</v>
      </c>
      <c r="ZA16" s="9"/>
    </row>
    <row r="17" spans="2:677" x14ac:dyDescent="0.3">
      <c r="B17" s="18"/>
      <c r="C17" s="16" t="s">
        <v>260</v>
      </c>
      <c r="D17" s="14">
        <v>97.017929736120493</v>
      </c>
      <c r="E17" s="14">
        <v>0.828815290947852</v>
      </c>
      <c r="F17" s="14">
        <v>94.853685451542802</v>
      </c>
      <c r="G17" s="14">
        <v>98.2884402533154</v>
      </c>
      <c r="H17" s="14">
        <v>0.85429084417916401</v>
      </c>
      <c r="I17" s="15">
        <v>524</v>
      </c>
      <c r="J17" s="15">
        <v>539</v>
      </c>
      <c r="K17" s="14">
        <v>1.2774029366628801</v>
      </c>
      <c r="L17" s="15">
        <v>421.94986760254199</v>
      </c>
      <c r="M17" s="15">
        <v>101</v>
      </c>
      <c r="ZA17" s="9"/>
    </row>
    <row r="18" spans="2:677" x14ac:dyDescent="0.3">
      <c r="B18" s="18"/>
      <c r="C18" s="16" t="s">
        <v>261</v>
      </c>
      <c r="D18" s="14">
        <v>97.251393425004593</v>
      </c>
      <c r="E18" s="14">
        <v>0.81049035731895602</v>
      </c>
      <c r="F18" s="14">
        <v>95.085405106703405</v>
      </c>
      <c r="G18" s="14">
        <v>98.478054526813196</v>
      </c>
      <c r="H18" s="14">
        <v>0.83339716663696395</v>
      </c>
      <c r="I18" s="15">
        <v>428</v>
      </c>
      <c r="J18" s="15">
        <v>439</v>
      </c>
      <c r="K18" s="14">
        <v>1.07636954524049</v>
      </c>
      <c r="L18" s="15">
        <v>407.85249075577798</v>
      </c>
      <c r="M18" s="15">
        <v>77</v>
      </c>
      <c r="ZA18" s="9"/>
    </row>
    <row r="19" spans="2:677" x14ac:dyDescent="0.3">
      <c r="B19" s="18"/>
      <c r="C19" s="16" t="s">
        <v>262</v>
      </c>
      <c r="D19" s="14">
        <v>97.936028777589797</v>
      </c>
      <c r="E19" s="14">
        <v>0.80226693585745101</v>
      </c>
      <c r="F19" s="14">
        <v>95.552192672482605</v>
      </c>
      <c r="G19" s="14">
        <v>99.054867260032907</v>
      </c>
      <c r="H19" s="14">
        <v>0.81917446099369495</v>
      </c>
      <c r="I19" s="15">
        <v>337</v>
      </c>
      <c r="J19" s="15">
        <v>346</v>
      </c>
      <c r="K19" s="14">
        <v>1.0985270513582901</v>
      </c>
      <c r="L19" s="15">
        <v>314.96720956683203</v>
      </c>
      <c r="M19" s="15">
        <v>66</v>
      </c>
      <c r="ZA19" s="9"/>
    </row>
    <row r="20" spans="2:677" x14ac:dyDescent="0.3">
      <c r="B20" s="18"/>
      <c r="C20" s="16" t="s">
        <v>263</v>
      </c>
      <c r="D20" s="14">
        <v>95.054078893963194</v>
      </c>
      <c r="E20" s="14">
        <v>1.2438071689390899</v>
      </c>
      <c r="F20" s="14">
        <v>91.916485658972803</v>
      </c>
      <c r="G20" s="14">
        <v>97.013395221614402</v>
      </c>
      <c r="H20" s="14">
        <v>1.30852582383825</v>
      </c>
      <c r="I20" s="15">
        <v>440</v>
      </c>
      <c r="J20" s="15">
        <v>460</v>
      </c>
      <c r="K20" s="14">
        <v>1.5104308778059401</v>
      </c>
      <c r="L20" s="15">
        <v>304.54885871255402</v>
      </c>
      <c r="M20" s="15">
        <v>100</v>
      </c>
      <c r="ZA20" s="9"/>
    </row>
    <row r="21" spans="2:677" x14ac:dyDescent="0.3">
      <c r="B21" s="18"/>
      <c r="C21" s="16" t="s">
        <v>264</v>
      </c>
      <c r="D21" s="14">
        <v>93.233810255955603</v>
      </c>
      <c r="E21" s="14">
        <v>1.11039931015592</v>
      </c>
      <c r="F21" s="14">
        <v>90.685989537955294</v>
      </c>
      <c r="G21" s="14">
        <v>95.122169548849996</v>
      </c>
      <c r="H21" s="14">
        <v>1.1909835145721599</v>
      </c>
      <c r="I21" s="15">
        <v>820</v>
      </c>
      <c r="J21" s="15">
        <v>880</v>
      </c>
      <c r="K21" s="14">
        <v>1.71802561994319</v>
      </c>
      <c r="L21" s="15">
        <v>512.21587721671801</v>
      </c>
      <c r="M21" s="15">
        <v>181</v>
      </c>
      <c r="ZA21" s="9"/>
    </row>
    <row r="22" spans="2:677" x14ac:dyDescent="0.3">
      <c r="B22" s="18"/>
      <c r="C22" s="16" t="s">
        <v>265</v>
      </c>
      <c r="D22" s="14">
        <v>93.795691980318693</v>
      </c>
      <c r="E22" s="14">
        <v>1.0695241864556599</v>
      </c>
      <c r="F22" s="14">
        <v>91.312490303958</v>
      </c>
      <c r="G22" s="14">
        <v>95.603282068702995</v>
      </c>
      <c r="H22" s="14">
        <v>1.14027005278673</v>
      </c>
      <c r="I22" s="15">
        <v>625</v>
      </c>
      <c r="J22" s="15">
        <v>661</v>
      </c>
      <c r="K22" s="14">
        <v>1.2973253775142299</v>
      </c>
      <c r="L22" s="15">
        <v>509.50980490840601</v>
      </c>
      <c r="M22" s="15">
        <v>135</v>
      </c>
      <c r="ZA22" s="9"/>
    </row>
    <row r="23" spans="2:677" x14ac:dyDescent="0.3">
      <c r="B23" s="18"/>
      <c r="C23" s="16" t="s">
        <v>266</v>
      </c>
      <c r="D23" s="14">
        <v>93.558108963520894</v>
      </c>
      <c r="E23" s="14">
        <v>0.99327066677724796</v>
      </c>
      <c r="F23" s="14">
        <v>91.293496889247805</v>
      </c>
      <c r="G23" s="14">
        <v>95.264238088617702</v>
      </c>
      <c r="H23" s="14">
        <v>1.0616617605690699</v>
      </c>
      <c r="I23" s="15">
        <v>655</v>
      </c>
      <c r="J23" s="15">
        <v>706</v>
      </c>
      <c r="K23" s="14">
        <v>1.1540630268240699</v>
      </c>
      <c r="L23" s="15">
        <v>611.75168391182297</v>
      </c>
      <c r="M23" s="15">
        <v>142</v>
      </c>
      <c r="ZA23" s="9"/>
    </row>
    <row r="24" spans="2:677" x14ac:dyDescent="0.3">
      <c r="B24" s="18"/>
      <c r="C24" s="16" t="s">
        <v>267</v>
      </c>
      <c r="D24" s="14">
        <v>96.524632030992805</v>
      </c>
      <c r="E24" s="14">
        <v>1.15407297277429</v>
      </c>
      <c r="F24" s="14">
        <v>93.334158127875895</v>
      </c>
      <c r="G24" s="14">
        <v>98.217216894141899</v>
      </c>
      <c r="H24" s="14">
        <v>1.1956253533333701</v>
      </c>
      <c r="I24" s="15">
        <v>383</v>
      </c>
      <c r="J24" s="15">
        <v>396</v>
      </c>
      <c r="K24" s="14">
        <v>1.5682839131558199</v>
      </c>
      <c r="L24" s="15">
        <v>252.50530001493101</v>
      </c>
      <c r="M24" s="15">
        <v>77</v>
      </c>
      <c r="ZA24" s="9"/>
    </row>
    <row r="25" spans="2:677" x14ac:dyDescent="0.3">
      <c r="B25" s="18"/>
      <c r="C25" s="16" t="s">
        <v>268</v>
      </c>
      <c r="D25" s="14">
        <v>94.591741577724605</v>
      </c>
      <c r="E25" s="14">
        <v>1.1263177957084001</v>
      </c>
      <c r="F25" s="14">
        <v>91.865250305671694</v>
      </c>
      <c r="G25" s="14">
        <v>96.439820546655795</v>
      </c>
      <c r="H25" s="14">
        <v>1.1907147251146899</v>
      </c>
      <c r="I25" s="15">
        <v>458</v>
      </c>
      <c r="J25" s="15">
        <v>481</v>
      </c>
      <c r="K25" s="14">
        <v>1.1902891441216501</v>
      </c>
      <c r="L25" s="15">
        <v>404.10349231147802</v>
      </c>
      <c r="M25" s="15">
        <v>89</v>
      </c>
      <c r="ZA25" s="9"/>
    </row>
    <row r="26" spans="2:677" x14ac:dyDescent="0.3">
      <c r="B26" s="18"/>
      <c r="C26" s="16" t="s">
        <v>269</v>
      </c>
      <c r="D26" s="14">
        <v>89.137506275725499</v>
      </c>
      <c r="E26" s="14">
        <v>2.3225961396000101</v>
      </c>
      <c r="F26" s="14">
        <v>83.604285418122203</v>
      </c>
      <c r="G26" s="14">
        <v>92.960606311922803</v>
      </c>
      <c r="H26" s="14">
        <v>2.6056328437275602</v>
      </c>
      <c r="I26" s="15">
        <v>455</v>
      </c>
      <c r="J26" s="15">
        <v>498</v>
      </c>
      <c r="K26" s="14">
        <v>2.7689414330353901</v>
      </c>
      <c r="L26" s="15">
        <v>179.85212473565301</v>
      </c>
      <c r="M26" s="15">
        <v>101</v>
      </c>
      <c r="ZA26" s="9"/>
    </row>
    <row r="27" spans="2:677" x14ac:dyDescent="0.3">
      <c r="B27" s="18"/>
      <c r="C27" s="16" t="s">
        <v>270</v>
      </c>
      <c r="D27" s="14">
        <v>95.995094980821804</v>
      </c>
      <c r="E27" s="14">
        <v>0.84865959614173703</v>
      </c>
      <c r="F27" s="14">
        <v>93.938053551867696</v>
      </c>
      <c r="G27" s="14">
        <v>97.373622525409104</v>
      </c>
      <c r="H27" s="14">
        <v>0.88406558305013905</v>
      </c>
      <c r="I27" s="15">
        <v>799</v>
      </c>
      <c r="J27" s="15">
        <v>827</v>
      </c>
      <c r="K27" s="14">
        <v>1.5474115586491799</v>
      </c>
      <c r="L27" s="15">
        <v>534.44088314936096</v>
      </c>
      <c r="M27" s="15">
        <v>150</v>
      </c>
      <c r="ZA27" s="9"/>
    </row>
    <row r="28" spans="2:677" x14ac:dyDescent="0.3">
      <c r="B28" s="18"/>
      <c r="C28" s="16" t="s">
        <v>271</v>
      </c>
      <c r="D28" s="14">
        <v>91.864345601116796</v>
      </c>
      <c r="E28" s="14">
        <v>2.0218350264398399</v>
      </c>
      <c r="F28" s="14">
        <v>86.806276061037806</v>
      </c>
      <c r="G28" s="14">
        <v>95.092922259884503</v>
      </c>
      <c r="H28" s="14">
        <v>2.2008919926549302</v>
      </c>
      <c r="I28" s="15">
        <v>248</v>
      </c>
      <c r="J28" s="15">
        <v>268</v>
      </c>
      <c r="K28" s="14">
        <v>1.46037105392042</v>
      </c>
      <c r="L28" s="15">
        <v>183.51500413579399</v>
      </c>
      <c r="M28" s="15">
        <v>64</v>
      </c>
      <c r="ZA28" s="9"/>
    </row>
    <row r="29" spans="2:677" x14ac:dyDescent="0.3">
      <c r="B29" s="18"/>
      <c r="C29" s="16" t="s">
        <v>272</v>
      </c>
      <c r="D29" s="14">
        <v>97.242383339613596</v>
      </c>
      <c r="E29" s="14">
        <v>0.91348506286489195</v>
      </c>
      <c r="F29" s="14">
        <v>94.716372668424995</v>
      </c>
      <c r="G29" s="14">
        <v>98.578871590205097</v>
      </c>
      <c r="H29" s="14">
        <v>0.93938983341717996</v>
      </c>
      <c r="I29" s="15">
        <v>497</v>
      </c>
      <c r="J29" s="15">
        <v>509</v>
      </c>
      <c r="K29" s="14">
        <v>1.5808007161873201</v>
      </c>
      <c r="L29" s="15">
        <v>321.98872051857302</v>
      </c>
      <c r="M29" s="15">
        <v>92</v>
      </c>
      <c r="ZA29" s="9"/>
    </row>
    <row r="30" spans="2:677" x14ac:dyDescent="0.3">
      <c r="B30" s="18"/>
      <c r="C30" s="16" t="s">
        <v>273</v>
      </c>
      <c r="D30" s="14">
        <v>95.364432287389306</v>
      </c>
      <c r="E30" s="14">
        <v>1.4769170244646801</v>
      </c>
      <c r="F30" s="14">
        <v>91.362199376965094</v>
      </c>
      <c r="G30" s="14">
        <v>97.561762475197099</v>
      </c>
      <c r="H30" s="14">
        <v>1.54870845349748</v>
      </c>
      <c r="I30" s="15">
        <v>373</v>
      </c>
      <c r="J30" s="15">
        <v>389</v>
      </c>
      <c r="K30" s="14">
        <v>1.9144964501253801</v>
      </c>
      <c r="L30" s="15">
        <v>203.18658724832</v>
      </c>
      <c r="M30" s="15">
        <v>76</v>
      </c>
      <c r="ZA30" s="9"/>
    </row>
    <row r="31" spans="2:677" x14ac:dyDescent="0.3">
      <c r="B31" s="18"/>
      <c r="C31" s="16" t="s">
        <v>274</v>
      </c>
      <c r="D31" s="14">
        <v>95.996874354909195</v>
      </c>
      <c r="E31" s="14">
        <v>0.72422949126748803</v>
      </c>
      <c r="F31" s="14">
        <v>94.301873055524297</v>
      </c>
      <c r="G31" s="14">
        <v>97.202626501990594</v>
      </c>
      <c r="H31" s="14">
        <v>0.75443028341729601</v>
      </c>
      <c r="I31" s="15">
        <v>1303</v>
      </c>
      <c r="J31" s="15">
        <v>1357</v>
      </c>
      <c r="K31" s="14">
        <v>1.85078421495828</v>
      </c>
      <c r="L31" s="15">
        <v>733.20270890174697</v>
      </c>
      <c r="M31" s="15">
        <v>293</v>
      </c>
      <c r="ZA31" s="9"/>
    </row>
    <row r="32" spans="2:677" x14ac:dyDescent="0.3">
      <c r="B32" s="18"/>
      <c r="C32" s="16" t="s">
        <v>275</v>
      </c>
      <c r="D32" s="14">
        <v>96.835694637663707</v>
      </c>
      <c r="E32" s="14">
        <v>0.63582938947827505</v>
      </c>
      <c r="F32" s="14">
        <v>95.308378017863603</v>
      </c>
      <c r="G32" s="14">
        <v>97.876882527982502</v>
      </c>
      <c r="H32" s="14">
        <v>0.656606421689232</v>
      </c>
      <c r="I32" s="15">
        <v>803</v>
      </c>
      <c r="J32" s="15">
        <v>832</v>
      </c>
      <c r="K32" s="14">
        <v>1.0963983178774599</v>
      </c>
      <c r="L32" s="15">
        <v>758.84830032454704</v>
      </c>
      <c r="M32" s="15">
        <v>161</v>
      </c>
      <c r="ZA32" s="9"/>
    </row>
    <row r="33" spans="2:677" x14ac:dyDescent="0.3">
      <c r="B33" s="18"/>
      <c r="C33" s="16" t="s">
        <v>276</v>
      </c>
      <c r="D33" s="14">
        <v>95.1852598847629</v>
      </c>
      <c r="E33" s="14">
        <v>1.0630430843883401</v>
      </c>
      <c r="F33" s="14">
        <v>92.581115904436203</v>
      </c>
      <c r="G33" s="14">
        <v>96.905858583061601</v>
      </c>
      <c r="H33" s="14">
        <v>1.1168148153141899</v>
      </c>
      <c r="I33" s="15">
        <v>492</v>
      </c>
      <c r="J33" s="15">
        <v>515</v>
      </c>
      <c r="K33" s="14">
        <v>1.26742510000426</v>
      </c>
      <c r="L33" s="15">
        <v>406.33564855096398</v>
      </c>
      <c r="M33" s="15">
        <v>102</v>
      </c>
      <c r="ZA33" s="9"/>
    </row>
    <row r="34" spans="2:677" x14ac:dyDescent="0.3">
      <c r="B34" s="18"/>
      <c r="C34" s="16" t="s">
        <v>277</v>
      </c>
      <c r="D34" s="14">
        <v>93.451909586850903</v>
      </c>
      <c r="E34" s="14">
        <v>1.50886284777937</v>
      </c>
      <c r="F34" s="14">
        <v>89.749713097992796</v>
      </c>
      <c r="G34" s="14">
        <v>95.878354879871097</v>
      </c>
      <c r="H34" s="14">
        <v>1.6145874968740901</v>
      </c>
      <c r="I34" s="15">
        <v>531</v>
      </c>
      <c r="J34" s="15">
        <v>567</v>
      </c>
      <c r="K34" s="14">
        <v>2.1057805697723602</v>
      </c>
      <c r="L34" s="15">
        <v>269.25882408597499</v>
      </c>
      <c r="M34" s="15">
        <v>112</v>
      </c>
      <c r="ZA34" s="9"/>
    </row>
    <row r="35" spans="2:677" x14ac:dyDescent="0.3">
      <c r="B35" s="18"/>
      <c r="C35" s="16" t="s">
        <v>278</v>
      </c>
      <c r="D35" s="14">
        <v>92.589945971560596</v>
      </c>
      <c r="E35" s="14">
        <v>1.82686027527537</v>
      </c>
      <c r="F35" s="14">
        <v>88.012005120046197</v>
      </c>
      <c r="G35" s="14">
        <v>95.508884471707404</v>
      </c>
      <c r="H35" s="14">
        <v>1.97306549442906</v>
      </c>
      <c r="I35" s="15">
        <v>329</v>
      </c>
      <c r="J35" s="15">
        <v>351</v>
      </c>
      <c r="K35" s="14">
        <v>1.7025250227052</v>
      </c>
      <c r="L35" s="15">
        <v>206.16437075461201</v>
      </c>
      <c r="M35" s="15">
        <v>65</v>
      </c>
      <c r="ZA35" s="9"/>
    </row>
    <row r="36" spans="2:677" x14ac:dyDescent="0.3">
      <c r="B36" s="18"/>
      <c r="C36" s="16" t="s">
        <v>279</v>
      </c>
      <c r="D36" s="14">
        <v>95.578152797437298</v>
      </c>
      <c r="E36" s="14">
        <v>0.86013578796802603</v>
      </c>
      <c r="F36" s="14">
        <v>93.532238183835602</v>
      </c>
      <c r="G36" s="14">
        <v>96.997667436367706</v>
      </c>
      <c r="H36" s="14">
        <v>0.89992928592263899</v>
      </c>
      <c r="I36" s="15">
        <v>742</v>
      </c>
      <c r="J36" s="15">
        <v>779</v>
      </c>
      <c r="K36" s="14">
        <v>1.36191898480661</v>
      </c>
      <c r="L36" s="15">
        <v>571.98703350964399</v>
      </c>
      <c r="M36" s="15">
        <v>161</v>
      </c>
      <c r="ZA36" s="9"/>
    </row>
    <row r="37" spans="2:677" x14ac:dyDescent="0.3">
      <c r="B37" s="18"/>
      <c r="C37" s="16" t="s">
        <v>280</v>
      </c>
      <c r="D37" s="14">
        <v>91.6128312272089</v>
      </c>
      <c r="E37" s="14">
        <v>1.4316594964117899</v>
      </c>
      <c r="F37" s="14">
        <v>88.288849434957697</v>
      </c>
      <c r="G37" s="14">
        <v>94.056873350988596</v>
      </c>
      <c r="H37" s="14">
        <v>1.5627281432457101</v>
      </c>
      <c r="I37" s="15">
        <v>457</v>
      </c>
      <c r="J37" s="15">
        <v>497</v>
      </c>
      <c r="K37" s="14">
        <v>1.32309024059167</v>
      </c>
      <c r="L37" s="15">
        <v>375.63575389819698</v>
      </c>
      <c r="M37" s="15">
        <v>80</v>
      </c>
      <c r="ZA37" s="9"/>
    </row>
    <row r="38" spans="2:677" x14ac:dyDescent="0.3">
      <c r="B38" s="18" t="s">
        <v>296</v>
      </c>
      <c r="C38" s="16" t="s">
        <v>281</v>
      </c>
      <c r="D38" s="14">
        <v>94.926138987517007</v>
      </c>
      <c r="E38" s="14">
        <v>0.41809422490176301</v>
      </c>
      <c r="F38" s="14">
        <v>94.040289906714506</v>
      </c>
      <c r="G38" s="14">
        <v>95.686355622145996</v>
      </c>
      <c r="H38" s="14">
        <v>0.44044162057064501</v>
      </c>
      <c r="I38" s="15">
        <v>6592</v>
      </c>
      <c r="J38" s="15">
        <v>6915</v>
      </c>
      <c r="K38" s="14">
        <v>2.5093042923020499</v>
      </c>
      <c r="L38" s="15">
        <v>2755.74390129311</v>
      </c>
      <c r="M38" s="15">
        <v>1290</v>
      </c>
      <c r="ZA38" s="9"/>
    </row>
    <row r="39" spans="2:677" x14ac:dyDescent="0.3">
      <c r="B39" s="18"/>
      <c r="C39" s="16" t="s">
        <v>282</v>
      </c>
      <c r="D39" s="14">
        <v>94.351501968935395</v>
      </c>
      <c r="E39" s="14">
        <v>0.51926733639609202</v>
      </c>
      <c r="F39" s="14">
        <v>93.242124712895105</v>
      </c>
      <c r="G39" s="14">
        <v>95.287966444997494</v>
      </c>
      <c r="H39" s="14">
        <v>0.550354075515467</v>
      </c>
      <c r="I39" s="15">
        <v>6243</v>
      </c>
      <c r="J39" s="15">
        <v>6548</v>
      </c>
      <c r="K39" s="14">
        <v>3.3123982843583901</v>
      </c>
      <c r="L39" s="15">
        <v>1976.8154182788201</v>
      </c>
      <c r="M39" s="15">
        <v>1270</v>
      </c>
      <c r="ZA39" s="9"/>
    </row>
    <row r="40" spans="2:677" x14ac:dyDescent="0.3">
      <c r="B40" s="18" t="s">
        <v>321</v>
      </c>
      <c r="C40" s="16" t="s">
        <v>314</v>
      </c>
      <c r="D40" s="14">
        <v>94.029159660013804</v>
      </c>
      <c r="E40" s="14">
        <v>0.545490272713687</v>
      </c>
      <c r="F40" s="14">
        <v>92.865430573116996</v>
      </c>
      <c r="G40" s="14">
        <v>95.013264263569397</v>
      </c>
      <c r="H40" s="14">
        <v>0.58012883948558602</v>
      </c>
      <c r="I40" s="15">
        <v>6489</v>
      </c>
      <c r="J40" s="15">
        <v>6820</v>
      </c>
      <c r="K40" s="14">
        <v>3.61407115166904</v>
      </c>
      <c r="L40" s="15">
        <v>1887.0685478481601</v>
      </c>
      <c r="M40" s="15">
        <v>2454</v>
      </c>
      <c r="ZA40" s="9"/>
    </row>
    <row r="41" spans="2:677" x14ac:dyDescent="0.3">
      <c r="B41" s="18"/>
      <c r="C41" s="16" t="s">
        <v>315</v>
      </c>
      <c r="D41" s="14">
        <v>95.206293079417094</v>
      </c>
      <c r="E41" s="14">
        <v>0.40860535546208199</v>
      </c>
      <c r="F41" s="14">
        <v>94.3384248906153</v>
      </c>
      <c r="G41" s="14">
        <v>95.9468407124766</v>
      </c>
      <c r="H41" s="14">
        <v>0.42917893580967398</v>
      </c>
      <c r="I41" s="15">
        <v>6346</v>
      </c>
      <c r="J41" s="15">
        <v>6643</v>
      </c>
      <c r="K41" s="14">
        <v>2.42979618688052</v>
      </c>
      <c r="L41" s="15">
        <v>2733.9741645280001</v>
      </c>
      <c r="M41" s="15">
        <v>2465</v>
      </c>
      <c r="ZA41" s="9"/>
    </row>
    <row r="42" spans="2:677" x14ac:dyDescent="0.3">
      <c r="B42" s="18" t="s">
        <v>322</v>
      </c>
      <c r="C42" s="16" t="s">
        <v>316</v>
      </c>
      <c r="D42" s="14">
        <v>92.262239806776407</v>
      </c>
      <c r="E42" s="14">
        <v>0.97310579915524298</v>
      </c>
      <c r="F42" s="14">
        <v>90.122033997551995</v>
      </c>
      <c r="G42" s="14">
        <v>93.969766219853298</v>
      </c>
      <c r="H42" s="14">
        <v>1.0547172940882501</v>
      </c>
      <c r="I42" s="15">
        <v>1340</v>
      </c>
      <c r="J42" s="15">
        <v>1445</v>
      </c>
      <c r="K42" s="14">
        <v>1.9153495987875999</v>
      </c>
      <c r="L42" s="15">
        <v>754.43146301577303</v>
      </c>
      <c r="M42" s="15">
        <v>486</v>
      </c>
      <c r="ZA42" s="9"/>
    </row>
    <row r="43" spans="2:677" x14ac:dyDescent="0.3">
      <c r="B43" s="18"/>
      <c r="C43" s="16" t="s">
        <v>317</v>
      </c>
      <c r="D43" s="14">
        <v>90.970756680422994</v>
      </c>
      <c r="E43" s="14">
        <v>1.9247329387879299</v>
      </c>
      <c r="F43" s="14">
        <v>86.400429306313001</v>
      </c>
      <c r="G43" s="14">
        <v>94.109868804620106</v>
      </c>
      <c r="H43" s="14">
        <v>2.11577105547165</v>
      </c>
      <c r="I43" s="15">
        <v>444</v>
      </c>
      <c r="J43" s="15">
        <v>487</v>
      </c>
      <c r="K43" s="14">
        <v>2.1919168010510601</v>
      </c>
      <c r="L43" s="15">
        <v>222.179965848373</v>
      </c>
      <c r="M43" s="15">
        <v>210</v>
      </c>
      <c r="ZA43" s="9"/>
    </row>
    <row r="44" spans="2:677" x14ac:dyDescent="0.3">
      <c r="B44" s="18"/>
      <c r="C44" s="16" t="s">
        <v>318</v>
      </c>
      <c r="D44" s="14">
        <v>94.349553720294296</v>
      </c>
      <c r="E44" s="14">
        <v>1.9026692406847101</v>
      </c>
      <c r="F44" s="14">
        <v>89.206284395235897</v>
      </c>
      <c r="G44" s="14">
        <v>97.121117430275007</v>
      </c>
      <c r="H44" s="14">
        <v>2.01661710698209</v>
      </c>
      <c r="I44" s="15">
        <v>415</v>
      </c>
      <c r="J44" s="15">
        <v>432</v>
      </c>
      <c r="K44" s="14">
        <v>2.9267205979775501</v>
      </c>
      <c r="L44" s="15">
        <v>147.605480447476</v>
      </c>
      <c r="M44" s="15">
        <v>192</v>
      </c>
      <c r="ZA44" s="9"/>
    </row>
    <row r="45" spans="2:677" x14ac:dyDescent="0.3">
      <c r="B45" s="18"/>
      <c r="C45" s="16" t="s">
        <v>319</v>
      </c>
      <c r="D45" s="14">
        <v>95.050393645341501</v>
      </c>
      <c r="E45" s="14">
        <v>0.36111127069600202</v>
      </c>
      <c r="F45" s="14">
        <v>94.292323555934303</v>
      </c>
      <c r="G45" s="14">
        <v>95.712358257451996</v>
      </c>
      <c r="H45" s="14">
        <v>0.37991559723929702</v>
      </c>
      <c r="I45" s="15">
        <v>10439</v>
      </c>
      <c r="J45" s="15">
        <v>10887</v>
      </c>
      <c r="K45" s="14">
        <v>3.0173510228395499</v>
      </c>
      <c r="L45" s="15">
        <v>3608.1317412498302</v>
      </c>
      <c r="M45" s="15">
        <v>2496</v>
      </c>
      <c r="ZA45" s="9"/>
    </row>
    <row r="46" spans="2:677" x14ac:dyDescent="0.3">
      <c r="B46" s="18"/>
      <c r="C46" s="16" t="s">
        <v>320</v>
      </c>
      <c r="D46" s="14">
        <v>94.674678268822106</v>
      </c>
      <c r="E46" s="14">
        <v>1.8588607004092299</v>
      </c>
      <c r="F46" s="14">
        <v>89.576518219419498</v>
      </c>
      <c r="G46" s="14">
        <v>97.352995312747197</v>
      </c>
      <c r="H46" s="14">
        <v>1.9634190835390199</v>
      </c>
      <c r="I46" s="15">
        <v>197</v>
      </c>
      <c r="J46" s="15">
        <v>212</v>
      </c>
      <c r="K46" s="14">
        <v>1.44609377987578</v>
      </c>
      <c r="L46" s="15">
        <v>146.60183381620701</v>
      </c>
      <c r="M46" s="15">
        <v>118</v>
      </c>
      <c r="ZA46" s="9"/>
    </row>
    <row r="47" spans="2:677" x14ac:dyDescent="0.3">
      <c r="B47" s="18" t="s">
        <v>298</v>
      </c>
      <c r="C47" s="16" t="s">
        <v>283</v>
      </c>
      <c r="D47" s="14">
        <v>92.534701006838304</v>
      </c>
      <c r="E47" s="14">
        <v>0.93451698414460305</v>
      </c>
      <c r="F47" s="14">
        <v>90.481999678987705</v>
      </c>
      <c r="G47" s="14">
        <v>94.173214504476604</v>
      </c>
      <c r="H47" s="14">
        <v>1.0099097678778299</v>
      </c>
      <c r="I47" s="15">
        <v>2391</v>
      </c>
      <c r="J47" s="15">
        <v>2571</v>
      </c>
      <c r="K47" s="14">
        <v>3.2490447156875102</v>
      </c>
      <c r="L47" s="15">
        <v>791.30951555893398</v>
      </c>
      <c r="M47" s="15">
        <v>1211</v>
      </c>
      <c r="ZA47" s="9"/>
    </row>
    <row r="48" spans="2:677" x14ac:dyDescent="0.3">
      <c r="B48" s="18"/>
      <c r="C48" s="16" t="s">
        <v>284</v>
      </c>
      <c r="D48" s="14">
        <v>93.590084126903307</v>
      </c>
      <c r="E48" s="14">
        <v>0.794935301574627</v>
      </c>
      <c r="F48" s="14">
        <v>91.842782297999094</v>
      </c>
      <c r="G48" s="14">
        <v>94.983551402515303</v>
      </c>
      <c r="H48" s="14">
        <v>0.84937983440290099</v>
      </c>
      <c r="I48" s="15">
        <v>2161</v>
      </c>
      <c r="J48" s="15">
        <v>2283</v>
      </c>
      <c r="K48" s="14">
        <v>2.4037928551775698</v>
      </c>
      <c r="L48" s="15">
        <v>949.74905806987897</v>
      </c>
      <c r="M48" s="15">
        <v>1309</v>
      </c>
      <c r="ZA48" s="9"/>
    </row>
    <row r="49" spans="2:677" x14ac:dyDescent="0.3">
      <c r="B49" s="18"/>
      <c r="C49" s="16" t="s">
        <v>285</v>
      </c>
      <c r="D49" s="14">
        <v>93.118768971099499</v>
      </c>
      <c r="E49" s="14">
        <v>0.98866732337449803</v>
      </c>
      <c r="F49" s="14">
        <v>90.908122576462802</v>
      </c>
      <c r="G49" s="14">
        <v>94.822519932778803</v>
      </c>
      <c r="H49" s="14">
        <v>1.0617272267434501</v>
      </c>
      <c r="I49" s="15">
        <v>2368</v>
      </c>
      <c r="J49" s="15">
        <v>2501</v>
      </c>
      <c r="K49" s="14">
        <v>3.8136163827725098</v>
      </c>
      <c r="L49" s="15">
        <v>655.80796518966201</v>
      </c>
      <c r="M49" s="15">
        <v>1415</v>
      </c>
      <c r="ZA49" s="9"/>
    </row>
    <row r="50" spans="2:677" x14ac:dyDescent="0.3">
      <c r="B50" s="18"/>
      <c r="C50" s="16" t="s">
        <v>286</v>
      </c>
      <c r="D50" s="14">
        <v>96.430437581131997</v>
      </c>
      <c r="E50" s="14">
        <v>0.50945586882723704</v>
      </c>
      <c r="F50" s="14">
        <v>95.284920634502399</v>
      </c>
      <c r="G50" s="14">
        <v>97.305523809382095</v>
      </c>
      <c r="H50" s="14">
        <v>0.52831438040360001</v>
      </c>
      <c r="I50" s="15">
        <v>2571</v>
      </c>
      <c r="J50" s="15">
        <v>2664</v>
      </c>
      <c r="K50" s="14">
        <v>2.0079606028786801</v>
      </c>
      <c r="L50" s="15">
        <v>1326.71925743005</v>
      </c>
      <c r="M50" s="15">
        <v>1479</v>
      </c>
      <c r="ZA50" s="9"/>
    </row>
    <row r="51" spans="2:677" x14ac:dyDescent="0.3">
      <c r="B51" s="18"/>
      <c r="C51" s="16" t="s">
        <v>287</v>
      </c>
      <c r="D51" s="14">
        <v>96.990463986809402</v>
      </c>
      <c r="E51" s="14">
        <v>0.47572196781727499</v>
      </c>
      <c r="F51" s="14">
        <v>95.903442949261702</v>
      </c>
      <c r="G51" s="14">
        <v>97.795673863006996</v>
      </c>
      <c r="H51" s="14">
        <v>0.49048323748814399</v>
      </c>
      <c r="I51" s="15">
        <v>3292</v>
      </c>
      <c r="J51" s="15">
        <v>3389</v>
      </c>
      <c r="K51" s="14">
        <v>2.62676507557901</v>
      </c>
      <c r="L51" s="15">
        <v>1290.18008938351</v>
      </c>
      <c r="M51" s="15">
        <v>1592</v>
      </c>
      <c r="ZA51" s="9"/>
    </row>
    <row r="52" spans="2:677" x14ac:dyDescent="0.3">
      <c r="B52" s="18" t="s">
        <v>297</v>
      </c>
      <c r="C52" s="16" t="s">
        <v>288</v>
      </c>
      <c r="D52" s="14">
        <v>95.387319514630306</v>
      </c>
      <c r="E52" s="14">
        <v>0.40440439374964099</v>
      </c>
      <c r="F52" s="14">
        <v>94.526227199465495</v>
      </c>
      <c r="G52" s="14">
        <v>96.118513685450097</v>
      </c>
      <c r="H52" s="14">
        <v>0.42396032911650799</v>
      </c>
      <c r="I52" s="15">
        <v>8733</v>
      </c>
      <c r="J52" s="15">
        <v>9086</v>
      </c>
      <c r="K52" s="14">
        <v>3.3768568110213399</v>
      </c>
      <c r="L52" s="15">
        <v>2690.6678335738802</v>
      </c>
      <c r="M52" s="15">
        <v>2506</v>
      </c>
      <c r="ZA52" s="9"/>
    </row>
    <row r="53" spans="2:677" x14ac:dyDescent="0.3">
      <c r="B53" s="18"/>
      <c r="C53" s="16" t="s">
        <v>289</v>
      </c>
      <c r="D53" s="14">
        <v>93.023186669696202</v>
      </c>
      <c r="E53" s="14">
        <v>0.65117287954425196</v>
      </c>
      <c r="F53" s="14">
        <v>91.632958533037495</v>
      </c>
      <c r="G53" s="14">
        <v>94.197049476698893</v>
      </c>
      <c r="H53" s="14">
        <v>0.70001136582905499</v>
      </c>
      <c r="I53" s="15">
        <v>4050</v>
      </c>
      <c r="J53" s="15">
        <v>4322</v>
      </c>
      <c r="K53" s="14">
        <v>2.8231149319139002</v>
      </c>
      <c r="L53" s="15">
        <v>1530.9330665719499</v>
      </c>
      <c r="M53" s="15">
        <v>1750</v>
      </c>
      <c r="ZA53" s="9"/>
    </row>
    <row r="54" spans="2:677" x14ac:dyDescent="0.3">
      <c r="B54" s="18" t="s">
        <v>291</v>
      </c>
      <c r="C54" s="16" t="s">
        <v>290</v>
      </c>
      <c r="D54" s="14">
        <v>95.606720477791697</v>
      </c>
      <c r="E54" s="14">
        <v>0.39963739000701498</v>
      </c>
      <c r="F54" s="14">
        <v>94.752880270757302</v>
      </c>
      <c r="G54" s="14">
        <v>96.327005029091794</v>
      </c>
      <c r="H54" s="14">
        <v>0.41800135807382499</v>
      </c>
      <c r="I54" s="15">
        <v>8510</v>
      </c>
      <c r="J54" s="15">
        <v>8845</v>
      </c>
      <c r="K54" s="14">
        <v>3.36282065313274</v>
      </c>
      <c r="L54" s="15">
        <v>2630.2324483942298</v>
      </c>
      <c r="M54" s="15">
        <v>2371</v>
      </c>
      <c r="ZA54" s="9"/>
    </row>
    <row r="55" spans="2:677" x14ac:dyDescent="0.3">
      <c r="B55" s="18"/>
      <c r="C55" s="16" t="s">
        <v>291</v>
      </c>
      <c r="D55" s="14">
        <v>93.066926171570998</v>
      </c>
      <c r="E55" s="14">
        <v>0.636338084329239</v>
      </c>
      <c r="F55" s="14">
        <v>91.710180036515197</v>
      </c>
      <c r="G55" s="14">
        <v>94.215626886060903</v>
      </c>
      <c r="H55" s="14">
        <v>0.68374245342124595</v>
      </c>
      <c r="I55" s="15">
        <v>4325</v>
      </c>
      <c r="J55" s="15">
        <v>4618</v>
      </c>
      <c r="K55" s="14">
        <v>2.8974404032208798</v>
      </c>
      <c r="L55" s="15">
        <v>1593.8205303089201</v>
      </c>
      <c r="M55" s="15">
        <v>1684</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9</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31" priority="1">
      <formula>ZA9 = 3</formula>
    </cfRule>
    <cfRule type="expression" dxfId="330" priority="48">
      <formula>I9 = J9</formula>
    </cfRule>
    <cfRule type="expression" dxfId="329" priority="95">
      <formula>ZA9 = 2</formula>
    </cfRule>
    <cfRule type="expression" dxfId="328" priority="142">
      <formula>ZA9 = 1</formula>
    </cfRule>
  </conditionalFormatting>
  <pageMargins left="0.7" right="0.7" top="0.75" bottom="0.75" header="0.3" footer="0.3"/>
  <pageSetup paperSize="9"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65</v>
      </c>
      <c r="M2" s="12" t="str">
        <f>HYPERLINK("#'INDICE'!A1", "Índice")</f>
        <v>Índice</v>
      </c>
    </row>
    <row r="3" spans="2:677" x14ac:dyDescent="0.3">
      <c r="B3" s="10" t="s">
        <v>7</v>
      </c>
      <c r="C3" s="11" t="s">
        <v>64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92.0002345641673</v>
      </c>
      <c r="E9" s="14">
        <v>0.40873659586894601</v>
      </c>
      <c r="F9" s="14">
        <v>91.161218273632599</v>
      </c>
      <c r="G9" s="14">
        <v>92.765927772590402</v>
      </c>
      <c r="H9" s="14">
        <v>0.444277775817913</v>
      </c>
      <c r="I9" s="15">
        <v>13085</v>
      </c>
      <c r="J9" s="15">
        <v>13987</v>
      </c>
      <c r="K9" s="14">
        <v>3.1747855196458299</v>
      </c>
      <c r="L9" s="15">
        <v>4405.6519451305703</v>
      </c>
      <c r="M9" s="15">
        <v>2664</v>
      </c>
      <c r="ZA9" s="9"/>
    </row>
    <row r="10" spans="2:677" x14ac:dyDescent="0.3">
      <c r="B10" s="18" t="s">
        <v>293</v>
      </c>
      <c r="C10" s="16" t="s">
        <v>253</v>
      </c>
      <c r="D10" s="14">
        <v>91.270605883454394</v>
      </c>
      <c r="E10" s="14">
        <v>0.55462064346103701</v>
      </c>
      <c r="F10" s="14">
        <v>90.119727529290799</v>
      </c>
      <c r="G10" s="14">
        <v>92.298882862800994</v>
      </c>
      <c r="H10" s="14">
        <v>0.60766622297790496</v>
      </c>
      <c r="I10" s="15">
        <v>7917</v>
      </c>
      <c r="J10" s="15">
        <v>8498</v>
      </c>
      <c r="K10" s="14">
        <v>3.2805196561101999</v>
      </c>
      <c r="L10" s="15">
        <v>2590.44325010273</v>
      </c>
      <c r="M10" s="15">
        <v>1677</v>
      </c>
      <c r="ZA10" s="9"/>
    </row>
    <row r="11" spans="2:677" x14ac:dyDescent="0.3">
      <c r="B11" s="18"/>
      <c r="C11" s="16" t="s">
        <v>254</v>
      </c>
      <c r="D11" s="14">
        <v>93.333408322473801</v>
      </c>
      <c r="E11" s="14">
        <v>0.53287419468005104</v>
      </c>
      <c r="F11" s="14">
        <v>92.208438006434704</v>
      </c>
      <c r="G11" s="14">
        <v>94.305981984770696</v>
      </c>
      <c r="H11" s="14">
        <v>0.57093617843562705</v>
      </c>
      <c r="I11" s="15">
        <v>5168</v>
      </c>
      <c r="J11" s="15">
        <v>5489</v>
      </c>
      <c r="K11" s="14">
        <v>2.5045084422832198</v>
      </c>
      <c r="L11" s="15">
        <v>2191.6476332561201</v>
      </c>
      <c r="M11" s="15">
        <v>987</v>
      </c>
      <c r="ZA11" s="9"/>
    </row>
    <row r="12" spans="2:677" x14ac:dyDescent="0.3">
      <c r="B12" s="18" t="s">
        <v>294</v>
      </c>
      <c r="C12" s="16" t="s">
        <v>255</v>
      </c>
      <c r="D12" s="14">
        <v>94.644043093624404</v>
      </c>
      <c r="E12" s="14">
        <v>0.40245147421302802</v>
      </c>
      <c r="F12" s="14">
        <v>93.797400136854705</v>
      </c>
      <c r="G12" s="14">
        <v>95.380812085852696</v>
      </c>
      <c r="H12" s="14">
        <v>0.42522641791085902</v>
      </c>
      <c r="I12" s="15">
        <v>6689</v>
      </c>
      <c r="J12" s="15">
        <v>7039</v>
      </c>
      <c r="K12" s="14">
        <v>2.2487747130378501</v>
      </c>
      <c r="L12" s="15">
        <v>3130.1490359125801</v>
      </c>
      <c r="M12" s="15">
        <v>1361</v>
      </c>
      <c r="ZA12" s="9"/>
    </row>
    <row r="13" spans="2:677" x14ac:dyDescent="0.3">
      <c r="B13" s="18"/>
      <c r="C13" s="16" t="s">
        <v>256</v>
      </c>
      <c r="D13" s="14">
        <v>90.310089618506098</v>
      </c>
      <c r="E13" s="14">
        <v>0.67342603761095898</v>
      </c>
      <c r="F13" s="14">
        <v>88.905314876107894</v>
      </c>
      <c r="G13" s="14">
        <v>91.553893809543197</v>
      </c>
      <c r="H13" s="14">
        <v>0.74568195032879603</v>
      </c>
      <c r="I13" s="15">
        <v>3850</v>
      </c>
      <c r="J13" s="15">
        <v>4221</v>
      </c>
      <c r="K13" s="14">
        <v>2.1869367645984101</v>
      </c>
      <c r="L13" s="15">
        <v>1930.0969595136501</v>
      </c>
      <c r="M13" s="15">
        <v>791</v>
      </c>
      <c r="ZA13" s="9"/>
    </row>
    <row r="14" spans="2:677" x14ac:dyDescent="0.3">
      <c r="B14" s="18"/>
      <c r="C14" s="16" t="s">
        <v>257</v>
      </c>
      <c r="D14" s="14">
        <v>90.395736891112193</v>
      </c>
      <c r="E14" s="14">
        <v>1.07226752885018</v>
      </c>
      <c r="F14" s="14">
        <v>88.072877847411306</v>
      </c>
      <c r="G14" s="14">
        <v>92.305730673872105</v>
      </c>
      <c r="H14" s="14">
        <v>1.18619258576519</v>
      </c>
      <c r="I14" s="15">
        <v>2546</v>
      </c>
      <c r="J14" s="15">
        <v>2727</v>
      </c>
      <c r="K14" s="14">
        <v>3.6101077362937302</v>
      </c>
      <c r="L14" s="15">
        <v>755.37911862975102</v>
      </c>
      <c r="M14" s="15">
        <v>512</v>
      </c>
      <c r="ZA14" s="9"/>
    </row>
    <row r="15" spans="2:677" x14ac:dyDescent="0.3">
      <c r="B15" s="18" t="s">
        <v>295</v>
      </c>
      <c r="C15" s="16" t="s">
        <v>258</v>
      </c>
      <c r="D15" s="14">
        <v>96.344873612851998</v>
      </c>
      <c r="E15" s="14">
        <v>0.82282814947149796</v>
      </c>
      <c r="F15" s="14">
        <v>94.319788679656</v>
      </c>
      <c r="G15" s="14">
        <v>97.665850667006495</v>
      </c>
      <c r="H15" s="14">
        <v>0.85404455744881003</v>
      </c>
      <c r="I15" s="15">
        <v>638</v>
      </c>
      <c r="J15" s="15">
        <v>666</v>
      </c>
      <c r="K15" s="14">
        <v>1.27852409423221</v>
      </c>
      <c r="L15" s="15">
        <v>520.91313961505898</v>
      </c>
      <c r="M15" s="15">
        <v>133</v>
      </c>
      <c r="ZA15" s="9"/>
    </row>
    <row r="16" spans="2:677" x14ac:dyDescent="0.3">
      <c r="B16" s="18"/>
      <c r="C16" s="16" t="s">
        <v>259</v>
      </c>
      <c r="D16" s="14">
        <v>94.660690815257993</v>
      </c>
      <c r="E16" s="14">
        <v>1.5155159483334899</v>
      </c>
      <c r="F16" s="14">
        <v>90.724484949715006</v>
      </c>
      <c r="G16" s="14">
        <v>96.982072925433698</v>
      </c>
      <c r="H16" s="14">
        <v>1.60099819183784</v>
      </c>
      <c r="I16" s="15">
        <v>505</v>
      </c>
      <c r="J16" s="15">
        <v>528</v>
      </c>
      <c r="K16" s="14">
        <v>2.3948421735803498</v>
      </c>
      <c r="L16" s="15">
        <v>220.473819036946</v>
      </c>
      <c r="M16" s="15">
        <v>102</v>
      </c>
      <c r="ZA16" s="9"/>
    </row>
    <row r="17" spans="2:677" x14ac:dyDescent="0.3">
      <c r="B17" s="18"/>
      <c r="C17" s="16" t="s">
        <v>260</v>
      </c>
      <c r="D17" s="14">
        <v>96.5978839283881</v>
      </c>
      <c r="E17" s="14">
        <v>1.0641603233324799</v>
      </c>
      <c r="F17" s="14">
        <v>93.725541334978303</v>
      </c>
      <c r="G17" s="14">
        <v>98.180837665708097</v>
      </c>
      <c r="H17" s="14">
        <v>1.10163937350987</v>
      </c>
      <c r="I17" s="15">
        <v>526</v>
      </c>
      <c r="J17" s="15">
        <v>542</v>
      </c>
      <c r="K17" s="14">
        <v>1.86420921565729</v>
      </c>
      <c r="L17" s="15">
        <v>290.73989949615202</v>
      </c>
      <c r="M17" s="15">
        <v>101</v>
      </c>
      <c r="ZA17" s="9"/>
    </row>
    <row r="18" spans="2:677" x14ac:dyDescent="0.3">
      <c r="B18" s="18"/>
      <c r="C18" s="16" t="s">
        <v>261</v>
      </c>
      <c r="D18" s="14">
        <v>97.524616211586405</v>
      </c>
      <c r="E18" s="14">
        <v>0.80423747060485795</v>
      </c>
      <c r="F18" s="14">
        <v>95.304522541561596</v>
      </c>
      <c r="G18" s="14">
        <v>98.709232241299404</v>
      </c>
      <c r="H18" s="14">
        <v>0.824650741367706</v>
      </c>
      <c r="I18" s="15">
        <v>446</v>
      </c>
      <c r="J18" s="15">
        <v>455</v>
      </c>
      <c r="K18" s="14">
        <v>1.2163755108360901</v>
      </c>
      <c r="L18" s="15">
        <v>374.062118109604</v>
      </c>
      <c r="M18" s="15">
        <v>77</v>
      </c>
      <c r="ZA18" s="9"/>
    </row>
    <row r="19" spans="2:677" x14ac:dyDescent="0.3">
      <c r="B19" s="18"/>
      <c r="C19" s="16" t="s">
        <v>262</v>
      </c>
      <c r="D19" s="14">
        <v>95.057703925970202</v>
      </c>
      <c r="E19" s="14">
        <v>1.69560056356533</v>
      </c>
      <c r="F19" s="14">
        <v>90.3441283651551</v>
      </c>
      <c r="G19" s="14">
        <v>97.533145376484001</v>
      </c>
      <c r="H19" s="14">
        <v>1.7837592257496999</v>
      </c>
      <c r="I19" s="15">
        <v>347</v>
      </c>
      <c r="J19" s="15">
        <v>362</v>
      </c>
      <c r="K19" s="14">
        <v>2.2092162462057199</v>
      </c>
      <c r="L19" s="15">
        <v>163.859015893861</v>
      </c>
      <c r="M19" s="15">
        <v>66</v>
      </c>
      <c r="ZA19" s="9"/>
    </row>
    <row r="20" spans="2:677" x14ac:dyDescent="0.3">
      <c r="B20" s="18"/>
      <c r="C20" s="16" t="s">
        <v>263</v>
      </c>
      <c r="D20" s="14">
        <v>95.012527925070401</v>
      </c>
      <c r="E20" s="14">
        <v>1.2053547019649</v>
      </c>
      <c r="F20" s="14">
        <v>92.001069040701395</v>
      </c>
      <c r="G20" s="14">
        <v>96.928081083768703</v>
      </c>
      <c r="H20" s="14">
        <v>1.2686271255886099</v>
      </c>
      <c r="I20" s="15">
        <v>464</v>
      </c>
      <c r="J20" s="15">
        <v>485</v>
      </c>
      <c r="K20" s="14">
        <v>1.4839311273443501</v>
      </c>
      <c r="L20" s="15">
        <v>326.83457544822801</v>
      </c>
      <c r="M20" s="15">
        <v>100</v>
      </c>
      <c r="ZA20" s="9"/>
    </row>
    <row r="21" spans="2:677" x14ac:dyDescent="0.3">
      <c r="B21" s="18"/>
      <c r="C21" s="16" t="s">
        <v>264</v>
      </c>
      <c r="D21" s="14">
        <v>92.283089104888504</v>
      </c>
      <c r="E21" s="14">
        <v>1.2700118160224201</v>
      </c>
      <c r="F21" s="14">
        <v>89.374562142150197</v>
      </c>
      <c r="G21" s="14">
        <v>94.444942946653697</v>
      </c>
      <c r="H21" s="14">
        <v>1.37621294252399</v>
      </c>
      <c r="I21" s="15">
        <v>852</v>
      </c>
      <c r="J21" s="15">
        <v>921</v>
      </c>
      <c r="K21" s="14">
        <v>2.0837122319476999</v>
      </c>
      <c r="L21" s="15">
        <v>441.99961294037001</v>
      </c>
      <c r="M21" s="15">
        <v>182</v>
      </c>
      <c r="ZA21" s="9"/>
    </row>
    <row r="22" spans="2:677" x14ac:dyDescent="0.3">
      <c r="B22" s="18"/>
      <c r="C22" s="16" t="s">
        <v>265</v>
      </c>
      <c r="D22" s="14">
        <v>90.831465504582098</v>
      </c>
      <c r="E22" s="14">
        <v>1.2397981638451001</v>
      </c>
      <c r="F22" s="14">
        <v>88.067146231297599</v>
      </c>
      <c r="G22" s="14">
        <v>93.006267387684005</v>
      </c>
      <c r="H22" s="14">
        <v>1.3649434774148299</v>
      </c>
      <c r="I22" s="15">
        <v>610</v>
      </c>
      <c r="J22" s="15">
        <v>676</v>
      </c>
      <c r="K22" s="14">
        <v>1.24586075569708</v>
      </c>
      <c r="L22" s="15">
        <v>542.59675241296895</v>
      </c>
      <c r="M22" s="15">
        <v>135</v>
      </c>
      <c r="ZA22" s="9"/>
    </row>
    <row r="23" spans="2:677" x14ac:dyDescent="0.3">
      <c r="B23" s="18"/>
      <c r="C23" s="16" t="s">
        <v>266</v>
      </c>
      <c r="D23" s="14">
        <v>89.770305913043998</v>
      </c>
      <c r="E23" s="14">
        <v>1.2267653095482101</v>
      </c>
      <c r="F23" s="14">
        <v>87.078457738192796</v>
      </c>
      <c r="G23" s="14">
        <v>91.953201716047602</v>
      </c>
      <c r="H23" s="14">
        <v>1.36656024179812</v>
      </c>
      <c r="I23" s="15">
        <v>675</v>
      </c>
      <c r="J23" s="15">
        <v>747</v>
      </c>
      <c r="K23" s="14">
        <v>1.2225494911627</v>
      </c>
      <c r="L23" s="15">
        <v>611.01820858766803</v>
      </c>
      <c r="M23" s="15">
        <v>142</v>
      </c>
      <c r="ZA23" s="9"/>
    </row>
    <row r="24" spans="2:677" x14ac:dyDescent="0.3">
      <c r="B24" s="18"/>
      <c r="C24" s="16" t="s">
        <v>267</v>
      </c>
      <c r="D24" s="14">
        <v>97.022560567839903</v>
      </c>
      <c r="E24" s="14">
        <v>0.99498424776908601</v>
      </c>
      <c r="F24" s="14">
        <v>94.257702113861399</v>
      </c>
      <c r="G24" s="14">
        <v>98.477668288866596</v>
      </c>
      <c r="H24" s="14">
        <v>1.02551843813004</v>
      </c>
      <c r="I24" s="15">
        <v>389</v>
      </c>
      <c r="J24" s="15">
        <v>401</v>
      </c>
      <c r="K24" s="14">
        <v>1.37080832707143</v>
      </c>
      <c r="L24" s="15">
        <v>292.52813254839901</v>
      </c>
      <c r="M24" s="15">
        <v>77</v>
      </c>
      <c r="ZA24" s="9"/>
    </row>
    <row r="25" spans="2:677" x14ac:dyDescent="0.3">
      <c r="B25" s="18"/>
      <c r="C25" s="16" t="s">
        <v>268</v>
      </c>
      <c r="D25" s="14">
        <v>95.044889830479207</v>
      </c>
      <c r="E25" s="14">
        <v>1.0172368253486399</v>
      </c>
      <c r="F25" s="14">
        <v>92.585919466626294</v>
      </c>
      <c r="G25" s="14">
        <v>96.717229086056193</v>
      </c>
      <c r="H25" s="14">
        <v>1.07026987685815</v>
      </c>
      <c r="I25" s="15">
        <v>466</v>
      </c>
      <c r="J25" s="15">
        <v>488</v>
      </c>
      <c r="K25" s="14">
        <v>1.0700178525417701</v>
      </c>
      <c r="L25" s="15">
        <v>456.06715704862597</v>
      </c>
      <c r="M25" s="15">
        <v>89</v>
      </c>
      <c r="ZA25" s="9"/>
    </row>
    <row r="26" spans="2:677" x14ac:dyDescent="0.3">
      <c r="B26" s="18"/>
      <c r="C26" s="16" t="s">
        <v>269</v>
      </c>
      <c r="D26" s="14">
        <v>91.517227656052697</v>
      </c>
      <c r="E26" s="14">
        <v>1.2728571133186199</v>
      </c>
      <c r="F26" s="14">
        <v>88.627814359282794</v>
      </c>
      <c r="G26" s="14">
        <v>93.724489034051501</v>
      </c>
      <c r="H26" s="14">
        <v>1.3908388026158001</v>
      </c>
      <c r="I26" s="15">
        <v>469</v>
      </c>
      <c r="J26" s="15">
        <v>512</v>
      </c>
      <c r="K26" s="14">
        <v>1.06644764790525</v>
      </c>
      <c r="L26" s="15">
        <v>480.09857868380601</v>
      </c>
      <c r="M26" s="15">
        <v>102</v>
      </c>
      <c r="ZA26" s="9"/>
    </row>
    <row r="27" spans="2:677" x14ac:dyDescent="0.3">
      <c r="B27" s="18"/>
      <c r="C27" s="16" t="s">
        <v>270</v>
      </c>
      <c r="D27" s="14">
        <v>89.631077332643997</v>
      </c>
      <c r="E27" s="14">
        <v>1.3324836895735199</v>
      </c>
      <c r="F27" s="14">
        <v>86.687381858216199</v>
      </c>
      <c r="G27" s="14">
        <v>91.984050385065501</v>
      </c>
      <c r="H27" s="14">
        <v>1.4866313439794201</v>
      </c>
      <c r="I27" s="15">
        <v>781</v>
      </c>
      <c r="J27" s="15">
        <v>860</v>
      </c>
      <c r="K27" s="14">
        <v>1.64106096569795</v>
      </c>
      <c r="L27" s="15">
        <v>524.05121928802998</v>
      </c>
      <c r="M27" s="15">
        <v>150</v>
      </c>
      <c r="ZA27" s="9"/>
    </row>
    <row r="28" spans="2:677" x14ac:dyDescent="0.3">
      <c r="B28" s="18"/>
      <c r="C28" s="16" t="s">
        <v>271</v>
      </c>
      <c r="D28" s="14">
        <v>82.620328811728299</v>
      </c>
      <c r="E28" s="14">
        <v>4.3442995891649003</v>
      </c>
      <c r="F28" s="14">
        <v>72.209997123562701</v>
      </c>
      <c r="G28" s="14">
        <v>89.6877988737604</v>
      </c>
      <c r="H28" s="14">
        <v>5.2581485109609103</v>
      </c>
      <c r="I28" s="15">
        <v>252</v>
      </c>
      <c r="J28" s="15">
        <v>292</v>
      </c>
      <c r="K28" s="14">
        <v>3.8247587661684799</v>
      </c>
      <c r="L28" s="15">
        <v>76.344684162268507</v>
      </c>
      <c r="M28" s="15">
        <v>65</v>
      </c>
      <c r="ZA28" s="9"/>
    </row>
    <row r="29" spans="2:677" x14ac:dyDescent="0.3">
      <c r="B29" s="18"/>
      <c r="C29" s="16" t="s">
        <v>272</v>
      </c>
      <c r="D29" s="14">
        <v>97.771955658778197</v>
      </c>
      <c r="E29" s="14">
        <v>0.69892207497728198</v>
      </c>
      <c r="F29" s="14">
        <v>95.868332038427297</v>
      </c>
      <c r="G29" s="14">
        <v>98.809396755233095</v>
      </c>
      <c r="H29" s="14">
        <v>0.71484923285824697</v>
      </c>
      <c r="I29" s="15">
        <v>520</v>
      </c>
      <c r="J29" s="15">
        <v>530</v>
      </c>
      <c r="K29" s="14">
        <v>1.18624680484381</v>
      </c>
      <c r="L29" s="15">
        <v>446.78729404019998</v>
      </c>
      <c r="M29" s="15">
        <v>92</v>
      </c>
      <c r="ZA29" s="9"/>
    </row>
    <row r="30" spans="2:677" x14ac:dyDescent="0.3">
      <c r="B30" s="18"/>
      <c r="C30" s="16" t="s">
        <v>273</v>
      </c>
      <c r="D30" s="14">
        <v>94.363836560902399</v>
      </c>
      <c r="E30" s="14">
        <v>1.9579227353358899</v>
      </c>
      <c r="F30" s="14">
        <v>88.942735533719301</v>
      </c>
      <c r="G30" s="14">
        <v>97.210465196599699</v>
      </c>
      <c r="H30" s="14">
        <v>2.0748655488082601</v>
      </c>
      <c r="I30" s="15">
        <v>400</v>
      </c>
      <c r="J30" s="15">
        <v>416</v>
      </c>
      <c r="K30" s="14">
        <v>2.9912315127975599</v>
      </c>
      <c r="L30" s="15">
        <v>139.073153722874</v>
      </c>
      <c r="M30" s="15">
        <v>76</v>
      </c>
      <c r="ZA30" s="9"/>
    </row>
    <row r="31" spans="2:677" x14ac:dyDescent="0.3">
      <c r="B31" s="18"/>
      <c r="C31" s="16" t="s">
        <v>274</v>
      </c>
      <c r="D31" s="14">
        <v>94.098401099061306</v>
      </c>
      <c r="E31" s="14">
        <v>0.86589893758665104</v>
      </c>
      <c r="F31" s="14">
        <v>92.145401656943804</v>
      </c>
      <c r="G31" s="14">
        <v>95.589044296976596</v>
      </c>
      <c r="H31" s="14">
        <v>0.92020579252466095</v>
      </c>
      <c r="I31" s="15">
        <v>1326</v>
      </c>
      <c r="J31" s="15">
        <v>1400</v>
      </c>
      <c r="K31" s="14">
        <v>1.88886184725762</v>
      </c>
      <c r="L31" s="15">
        <v>741.18708153940304</v>
      </c>
      <c r="M31" s="15">
        <v>293</v>
      </c>
      <c r="ZA31" s="9"/>
    </row>
    <row r="32" spans="2:677" x14ac:dyDescent="0.3">
      <c r="B32" s="18"/>
      <c r="C32" s="16" t="s">
        <v>275</v>
      </c>
      <c r="D32" s="14">
        <v>97.213756538756797</v>
      </c>
      <c r="E32" s="14">
        <v>0.68995125305983696</v>
      </c>
      <c r="F32" s="14">
        <v>95.4749343377527</v>
      </c>
      <c r="G32" s="14">
        <v>98.296333918669205</v>
      </c>
      <c r="H32" s="14">
        <v>0.70972594581793602</v>
      </c>
      <c r="I32" s="15">
        <v>843</v>
      </c>
      <c r="J32" s="15">
        <v>868</v>
      </c>
      <c r="K32" s="14">
        <v>1.5237338836519101</v>
      </c>
      <c r="L32" s="15">
        <v>569.65327693552103</v>
      </c>
      <c r="M32" s="15">
        <v>162</v>
      </c>
      <c r="ZA32" s="9"/>
    </row>
    <row r="33" spans="2:677" x14ac:dyDescent="0.3">
      <c r="B33" s="18"/>
      <c r="C33" s="16" t="s">
        <v>276</v>
      </c>
      <c r="D33" s="14">
        <v>95.142125524076505</v>
      </c>
      <c r="E33" s="14">
        <v>1.0379298720524801</v>
      </c>
      <c r="F33" s="14">
        <v>92.617325474450595</v>
      </c>
      <c r="G33" s="14">
        <v>96.832994949380904</v>
      </c>
      <c r="H33" s="14">
        <v>1.0909256718148701</v>
      </c>
      <c r="I33" s="15">
        <v>502</v>
      </c>
      <c r="J33" s="15">
        <v>525</v>
      </c>
      <c r="K33" s="14">
        <v>1.2213725993031299</v>
      </c>
      <c r="L33" s="15">
        <v>429.844259073393</v>
      </c>
      <c r="M33" s="15">
        <v>102</v>
      </c>
      <c r="ZA33" s="9"/>
    </row>
    <row r="34" spans="2:677" x14ac:dyDescent="0.3">
      <c r="B34" s="18"/>
      <c r="C34" s="16" t="s">
        <v>277</v>
      </c>
      <c r="D34" s="14">
        <v>91.901873086759593</v>
      </c>
      <c r="E34" s="14">
        <v>2.0572285994600898</v>
      </c>
      <c r="F34" s="14">
        <v>86.777100057607001</v>
      </c>
      <c r="G34" s="14">
        <v>95.151424667414901</v>
      </c>
      <c r="H34" s="14">
        <v>2.2385056260147902</v>
      </c>
      <c r="I34" s="15">
        <v>547</v>
      </c>
      <c r="J34" s="15">
        <v>593</v>
      </c>
      <c r="K34" s="14">
        <v>3.3664942068584902</v>
      </c>
      <c r="L34" s="15">
        <v>176.147637144865</v>
      </c>
      <c r="M34" s="15">
        <v>112</v>
      </c>
      <c r="ZA34" s="9"/>
    </row>
    <row r="35" spans="2:677" x14ac:dyDescent="0.3">
      <c r="B35" s="18"/>
      <c r="C35" s="16" t="s">
        <v>278</v>
      </c>
      <c r="D35" s="14">
        <v>85.892542593836595</v>
      </c>
      <c r="E35" s="14">
        <v>1.99930858530819</v>
      </c>
      <c r="F35" s="14">
        <v>81.4099652325921</v>
      </c>
      <c r="G35" s="14">
        <v>89.434522327795506</v>
      </c>
      <c r="H35" s="14">
        <v>2.3276858792763901</v>
      </c>
      <c r="I35" s="15">
        <v>325</v>
      </c>
      <c r="J35" s="15">
        <v>371</v>
      </c>
      <c r="K35" s="14">
        <v>1.22055451308189</v>
      </c>
      <c r="L35" s="15">
        <v>303.96020499176802</v>
      </c>
      <c r="M35" s="15">
        <v>65</v>
      </c>
      <c r="ZA35" s="9"/>
    </row>
    <row r="36" spans="2:677" x14ac:dyDescent="0.3">
      <c r="B36" s="18"/>
      <c r="C36" s="16" t="s">
        <v>279</v>
      </c>
      <c r="D36" s="14">
        <v>87.112476980992497</v>
      </c>
      <c r="E36" s="14">
        <v>1.3901710541007499</v>
      </c>
      <c r="F36" s="14">
        <v>84.109581795287994</v>
      </c>
      <c r="G36" s="14">
        <v>89.617945327745602</v>
      </c>
      <c r="H36" s="14">
        <v>1.5958346063378199</v>
      </c>
      <c r="I36" s="15">
        <v>739</v>
      </c>
      <c r="J36" s="15">
        <v>844</v>
      </c>
      <c r="K36" s="14">
        <v>1.45115646430845</v>
      </c>
      <c r="L36" s="15">
        <v>581.60509962804599</v>
      </c>
      <c r="M36" s="15">
        <v>161</v>
      </c>
      <c r="ZA36" s="9"/>
    </row>
    <row r="37" spans="2:677" x14ac:dyDescent="0.3">
      <c r="B37" s="18"/>
      <c r="C37" s="16" t="s">
        <v>280</v>
      </c>
      <c r="D37" s="14">
        <v>91.417065961645903</v>
      </c>
      <c r="E37" s="14">
        <v>1.50192791156191</v>
      </c>
      <c r="F37" s="14">
        <v>87.918336940687297</v>
      </c>
      <c r="G37" s="14">
        <v>93.972065686458293</v>
      </c>
      <c r="H37" s="14">
        <v>1.6429404026071499</v>
      </c>
      <c r="I37" s="15">
        <v>463</v>
      </c>
      <c r="J37" s="15">
        <v>505</v>
      </c>
      <c r="K37" s="14">
        <v>1.44899090507696</v>
      </c>
      <c r="L37" s="15">
        <v>348.51840562324298</v>
      </c>
      <c r="M37" s="15">
        <v>80</v>
      </c>
      <c r="ZA37" s="9"/>
    </row>
    <row r="38" spans="2:677" x14ac:dyDescent="0.3">
      <c r="B38" s="18" t="s">
        <v>296</v>
      </c>
      <c r="C38" s="16" t="s">
        <v>281</v>
      </c>
      <c r="D38" s="14">
        <v>91.858912298832394</v>
      </c>
      <c r="E38" s="14">
        <v>0.57313480927500204</v>
      </c>
      <c r="F38" s="14">
        <v>90.661430497393695</v>
      </c>
      <c r="G38" s="14">
        <v>92.914841478898495</v>
      </c>
      <c r="H38" s="14">
        <v>0.62392945325816396</v>
      </c>
      <c r="I38" s="15">
        <v>6683</v>
      </c>
      <c r="J38" s="15">
        <v>7206</v>
      </c>
      <c r="K38" s="14">
        <v>3.1647822555354401</v>
      </c>
      <c r="L38" s="15">
        <v>2276.9338988159998</v>
      </c>
      <c r="M38" s="15">
        <v>1291</v>
      </c>
      <c r="ZA38" s="9"/>
    </row>
    <row r="39" spans="2:677" x14ac:dyDescent="0.3">
      <c r="B39" s="18"/>
      <c r="C39" s="16" t="s">
        <v>282</v>
      </c>
      <c r="D39" s="14">
        <v>92.118683742646695</v>
      </c>
      <c r="E39" s="14">
        <v>0.58647373550098403</v>
      </c>
      <c r="F39" s="14">
        <v>90.888602107936606</v>
      </c>
      <c r="G39" s="14">
        <v>93.195132054793703</v>
      </c>
      <c r="H39" s="14">
        <v>0.63665014704229195</v>
      </c>
      <c r="I39" s="15">
        <v>6402</v>
      </c>
      <c r="J39" s="15">
        <v>6781</v>
      </c>
      <c r="K39" s="14">
        <v>3.2120356489740098</v>
      </c>
      <c r="L39" s="15">
        <v>2111.1222729318001</v>
      </c>
      <c r="M39" s="15">
        <v>1274</v>
      </c>
      <c r="ZA39" s="9"/>
    </row>
    <row r="40" spans="2:677" x14ac:dyDescent="0.3">
      <c r="B40" s="18" t="s">
        <v>321</v>
      </c>
      <c r="C40" s="16" t="s">
        <v>314</v>
      </c>
      <c r="D40" s="14">
        <v>91.808314120310399</v>
      </c>
      <c r="E40" s="14">
        <v>0.60204784877559103</v>
      </c>
      <c r="F40" s="14">
        <v>90.547635839932596</v>
      </c>
      <c r="G40" s="14">
        <v>92.914011588044005</v>
      </c>
      <c r="H40" s="14">
        <v>0.65576615205746702</v>
      </c>
      <c r="I40" s="15">
        <v>6620</v>
      </c>
      <c r="J40" s="15">
        <v>7090</v>
      </c>
      <c r="K40" s="14">
        <v>3.4165808040442198</v>
      </c>
      <c r="L40" s="15">
        <v>2075.1741014313302</v>
      </c>
      <c r="M40" s="15">
        <v>2483</v>
      </c>
      <c r="ZA40" s="9"/>
    </row>
    <row r="41" spans="2:677" x14ac:dyDescent="0.3">
      <c r="B41" s="18"/>
      <c r="C41" s="16" t="s">
        <v>315</v>
      </c>
      <c r="D41" s="14">
        <v>92.194656604545898</v>
      </c>
      <c r="E41" s="14">
        <v>0.55778795048030105</v>
      </c>
      <c r="F41" s="14">
        <v>91.028356457672203</v>
      </c>
      <c r="G41" s="14">
        <v>93.220631237848096</v>
      </c>
      <c r="H41" s="14">
        <v>0.60501114817623503</v>
      </c>
      <c r="I41" s="15">
        <v>6465</v>
      </c>
      <c r="J41" s="15">
        <v>6897</v>
      </c>
      <c r="K41" s="14">
        <v>2.9815201868773298</v>
      </c>
      <c r="L41" s="15">
        <v>2313.2494726535801</v>
      </c>
      <c r="M41" s="15">
        <v>2486</v>
      </c>
      <c r="ZA41" s="9"/>
    </row>
    <row r="42" spans="2:677" x14ac:dyDescent="0.3">
      <c r="B42" s="18" t="s">
        <v>322</v>
      </c>
      <c r="C42" s="16" t="s">
        <v>316</v>
      </c>
      <c r="D42" s="14">
        <v>86.634554296223499</v>
      </c>
      <c r="E42" s="14">
        <v>1.4840418406182301</v>
      </c>
      <c r="F42" s="14">
        <v>83.442935058541806</v>
      </c>
      <c r="G42" s="14">
        <v>89.289908119034706</v>
      </c>
      <c r="H42" s="14">
        <v>1.71299067984346</v>
      </c>
      <c r="I42" s="15">
        <v>1382</v>
      </c>
      <c r="J42" s="15">
        <v>1550</v>
      </c>
      <c r="K42" s="14">
        <v>2.9462467566484398</v>
      </c>
      <c r="L42" s="15">
        <v>526.09306959856701</v>
      </c>
      <c r="M42" s="15">
        <v>498</v>
      </c>
      <c r="ZA42" s="9"/>
    </row>
    <row r="43" spans="2:677" x14ac:dyDescent="0.3">
      <c r="B43" s="18"/>
      <c r="C43" s="16" t="s">
        <v>317</v>
      </c>
      <c r="D43" s="14">
        <v>88.369219639837596</v>
      </c>
      <c r="E43" s="14">
        <v>2.0814044641376999</v>
      </c>
      <c r="F43" s="14">
        <v>83.608183387895807</v>
      </c>
      <c r="G43" s="14">
        <v>91.881677745704593</v>
      </c>
      <c r="H43" s="14">
        <v>2.3553500558461198</v>
      </c>
      <c r="I43" s="15">
        <v>443</v>
      </c>
      <c r="J43" s="15">
        <v>504</v>
      </c>
      <c r="K43" s="14">
        <v>2.12017189941287</v>
      </c>
      <c r="L43" s="15">
        <v>237.716573896471</v>
      </c>
      <c r="M43" s="15">
        <v>217</v>
      </c>
      <c r="ZA43" s="9"/>
    </row>
    <row r="44" spans="2:677" x14ac:dyDescent="0.3">
      <c r="B44" s="18"/>
      <c r="C44" s="16" t="s">
        <v>318</v>
      </c>
      <c r="D44" s="14">
        <v>90.704721545477</v>
      </c>
      <c r="E44" s="14">
        <v>2.93910922482599</v>
      </c>
      <c r="F44" s="14">
        <v>83.078074764395893</v>
      </c>
      <c r="G44" s="14">
        <v>95.096929197124197</v>
      </c>
      <c r="H44" s="14">
        <v>3.24030455608907</v>
      </c>
      <c r="I44" s="15">
        <v>412</v>
      </c>
      <c r="J44" s="15">
        <v>448</v>
      </c>
      <c r="K44" s="14">
        <v>4.5798017254674797</v>
      </c>
      <c r="L44" s="15">
        <v>97.820828685388193</v>
      </c>
      <c r="M44" s="15">
        <v>196</v>
      </c>
      <c r="ZA44" s="9"/>
    </row>
    <row r="45" spans="2:677" x14ac:dyDescent="0.3">
      <c r="B45" s="18"/>
      <c r="C45" s="16" t="s">
        <v>319</v>
      </c>
      <c r="D45" s="14">
        <v>93.004364490095199</v>
      </c>
      <c r="E45" s="14">
        <v>0.43159735673785599</v>
      </c>
      <c r="F45" s="14">
        <v>92.109239675062497</v>
      </c>
      <c r="G45" s="14">
        <v>93.804776398445597</v>
      </c>
      <c r="H45" s="14">
        <v>0.46406140088599801</v>
      </c>
      <c r="I45" s="15">
        <v>10643</v>
      </c>
      <c r="J45" s="15">
        <v>11250</v>
      </c>
      <c r="K45" s="14">
        <v>3.2206309798213799</v>
      </c>
      <c r="L45" s="15">
        <v>3493.1043234962399</v>
      </c>
      <c r="M45" s="15">
        <v>2503</v>
      </c>
      <c r="ZA45" s="9"/>
    </row>
    <row r="46" spans="2:677" x14ac:dyDescent="0.3">
      <c r="B46" s="18"/>
      <c r="C46" s="16" t="s">
        <v>320</v>
      </c>
      <c r="D46" s="14">
        <v>83.434441578089604</v>
      </c>
      <c r="E46" s="14">
        <v>4.30076471617061</v>
      </c>
      <c r="F46" s="14">
        <v>73.169093151948502</v>
      </c>
      <c r="G46" s="14">
        <v>90.293346958317599</v>
      </c>
      <c r="H46" s="14">
        <v>5.1546635116450696</v>
      </c>
      <c r="I46" s="15">
        <v>205</v>
      </c>
      <c r="J46" s="15">
        <v>235</v>
      </c>
      <c r="K46" s="14">
        <v>3.1315242676003301</v>
      </c>
      <c r="L46" s="15">
        <v>75.043327120718502</v>
      </c>
      <c r="M46" s="15">
        <v>135</v>
      </c>
      <c r="ZA46" s="9"/>
    </row>
    <row r="47" spans="2:677" x14ac:dyDescent="0.3">
      <c r="B47" s="18" t="s">
        <v>298</v>
      </c>
      <c r="C47" s="16" t="s">
        <v>283</v>
      </c>
      <c r="D47" s="14">
        <v>89.531625799813199</v>
      </c>
      <c r="E47" s="14">
        <v>0.92992008123943604</v>
      </c>
      <c r="F47" s="14">
        <v>87.562294603360698</v>
      </c>
      <c r="G47" s="14">
        <v>91.2204065340174</v>
      </c>
      <c r="H47" s="14">
        <v>1.0386498323158699</v>
      </c>
      <c r="I47" s="15">
        <v>2456</v>
      </c>
      <c r="J47" s="15">
        <v>2726</v>
      </c>
      <c r="K47" s="14">
        <v>2.51421289650989</v>
      </c>
      <c r="L47" s="15">
        <v>1084.2359466790199</v>
      </c>
      <c r="M47" s="15">
        <v>1252</v>
      </c>
      <c r="ZA47" s="9"/>
    </row>
    <row r="48" spans="2:677" x14ac:dyDescent="0.3">
      <c r="B48" s="18"/>
      <c r="C48" s="16" t="s">
        <v>284</v>
      </c>
      <c r="D48" s="14">
        <v>90.563305834765202</v>
      </c>
      <c r="E48" s="14">
        <v>1.10048144051116</v>
      </c>
      <c r="F48" s="14">
        <v>88.172613973810101</v>
      </c>
      <c r="G48" s="14">
        <v>92.511802134625597</v>
      </c>
      <c r="H48" s="14">
        <v>1.21515157863055</v>
      </c>
      <c r="I48" s="15">
        <v>2214</v>
      </c>
      <c r="J48" s="15">
        <v>2386</v>
      </c>
      <c r="K48" s="14">
        <v>3.3797274673480802</v>
      </c>
      <c r="L48" s="15">
        <v>705.97408313285996</v>
      </c>
      <c r="M48" s="15">
        <v>1343</v>
      </c>
      <c r="ZA48" s="9"/>
    </row>
    <row r="49" spans="2:677" x14ac:dyDescent="0.3">
      <c r="B49" s="18"/>
      <c r="C49" s="16" t="s">
        <v>285</v>
      </c>
      <c r="D49" s="14">
        <v>89.504986849978096</v>
      </c>
      <c r="E49" s="14">
        <v>1.3023265399072801</v>
      </c>
      <c r="F49" s="14">
        <v>86.662981426105105</v>
      </c>
      <c r="G49" s="14">
        <v>91.798696354517901</v>
      </c>
      <c r="H49" s="14">
        <v>1.4550323794697</v>
      </c>
      <c r="I49" s="15">
        <v>2406</v>
      </c>
      <c r="J49" s="15">
        <v>2613</v>
      </c>
      <c r="K49" s="14">
        <v>4.7160970601933299</v>
      </c>
      <c r="L49" s="15">
        <v>554.05984369051203</v>
      </c>
      <c r="M49" s="15">
        <v>1453</v>
      </c>
      <c r="ZA49" s="9"/>
    </row>
    <row r="50" spans="2:677" x14ac:dyDescent="0.3">
      <c r="B50" s="18"/>
      <c r="C50" s="16" t="s">
        <v>286</v>
      </c>
      <c r="D50" s="14">
        <v>94.162159532165106</v>
      </c>
      <c r="E50" s="14">
        <v>0.77715961074877105</v>
      </c>
      <c r="F50" s="14">
        <v>92.437859567618204</v>
      </c>
      <c r="G50" s="14">
        <v>95.512376447977502</v>
      </c>
      <c r="H50" s="14">
        <v>0.82534174514476699</v>
      </c>
      <c r="I50" s="15">
        <v>2627</v>
      </c>
      <c r="J50" s="15">
        <v>2765</v>
      </c>
      <c r="K50" s="14">
        <v>3.03689551363717</v>
      </c>
      <c r="L50" s="15">
        <v>910.46925637835704</v>
      </c>
      <c r="M50" s="15">
        <v>1509</v>
      </c>
      <c r="ZA50" s="9"/>
    </row>
    <row r="51" spans="2:677" x14ac:dyDescent="0.3">
      <c r="B51" s="18"/>
      <c r="C51" s="16" t="s">
        <v>287</v>
      </c>
      <c r="D51" s="14">
        <v>95.912593335262201</v>
      </c>
      <c r="E51" s="14">
        <v>0.60231365630842704</v>
      </c>
      <c r="F51" s="14">
        <v>94.553584333986507</v>
      </c>
      <c r="G51" s="14">
        <v>96.943459483932202</v>
      </c>
      <c r="H51" s="14">
        <v>0.627981827373849</v>
      </c>
      <c r="I51" s="15">
        <v>3331</v>
      </c>
      <c r="J51" s="15">
        <v>3439</v>
      </c>
      <c r="K51" s="14">
        <v>3.1814698662157901</v>
      </c>
      <c r="L51" s="15">
        <v>1080.9469033539899</v>
      </c>
      <c r="M51" s="15">
        <v>1605</v>
      </c>
      <c r="ZA51" s="9"/>
    </row>
    <row r="52" spans="2:677" x14ac:dyDescent="0.3">
      <c r="B52" s="18" t="s">
        <v>297</v>
      </c>
      <c r="C52" s="16" t="s">
        <v>288</v>
      </c>
      <c r="D52" s="14">
        <v>93.042891558597802</v>
      </c>
      <c r="E52" s="14">
        <v>0.504958695709251</v>
      </c>
      <c r="F52" s="14">
        <v>91.985152910886498</v>
      </c>
      <c r="G52" s="14">
        <v>93.970188449444706</v>
      </c>
      <c r="H52" s="14">
        <v>0.54271603907669996</v>
      </c>
      <c r="I52" s="15">
        <v>8883</v>
      </c>
      <c r="J52" s="15">
        <v>9377</v>
      </c>
      <c r="K52" s="14">
        <v>3.6933234024329802</v>
      </c>
      <c r="L52" s="15">
        <v>2538.9057437599099</v>
      </c>
      <c r="M52" s="15">
        <v>2519</v>
      </c>
      <c r="ZA52" s="9"/>
    </row>
    <row r="53" spans="2:677" x14ac:dyDescent="0.3">
      <c r="B53" s="18"/>
      <c r="C53" s="16" t="s">
        <v>289</v>
      </c>
      <c r="D53" s="14">
        <v>89.936406959054906</v>
      </c>
      <c r="E53" s="14">
        <v>0.765564341637754</v>
      </c>
      <c r="F53" s="14">
        <v>88.332472762218899</v>
      </c>
      <c r="G53" s="14">
        <v>91.341461598064399</v>
      </c>
      <c r="H53" s="14">
        <v>0.85122851526222298</v>
      </c>
      <c r="I53" s="15">
        <v>4151</v>
      </c>
      <c r="J53" s="15">
        <v>4552</v>
      </c>
      <c r="K53" s="14">
        <v>2.94701013701575</v>
      </c>
      <c r="L53" s="15">
        <v>1544.6163360026701</v>
      </c>
      <c r="M53" s="15">
        <v>1787</v>
      </c>
      <c r="ZA53" s="9"/>
    </row>
    <row r="54" spans="2:677" x14ac:dyDescent="0.3">
      <c r="B54" s="18" t="s">
        <v>291</v>
      </c>
      <c r="C54" s="16" t="s">
        <v>290</v>
      </c>
      <c r="D54" s="14">
        <v>93.356673309799504</v>
      </c>
      <c r="E54" s="14">
        <v>0.55070945800675497</v>
      </c>
      <c r="F54" s="14">
        <v>92.191767893163103</v>
      </c>
      <c r="G54" s="14">
        <v>94.358422182431497</v>
      </c>
      <c r="H54" s="14">
        <v>0.58989833129470404</v>
      </c>
      <c r="I54" s="15">
        <v>8679</v>
      </c>
      <c r="J54" s="15">
        <v>9111</v>
      </c>
      <c r="K54" s="14">
        <v>4.4548436885651101</v>
      </c>
      <c r="L54" s="15">
        <v>2045.1896041575001</v>
      </c>
      <c r="M54" s="15">
        <v>2386</v>
      </c>
      <c r="ZA54" s="9"/>
    </row>
    <row r="55" spans="2:677" x14ac:dyDescent="0.3">
      <c r="B55" s="18"/>
      <c r="C55" s="16" t="s">
        <v>291</v>
      </c>
      <c r="D55" s="14">
        <v>89.945680501167601</v>
      </c>
      <c r="E55" s="14">
        <v>0.68019242924490197</v>
      </c>
      <c r="F55" s="14">
        <v>88.530916359275906</v>
      </c>
      <c r="G55" s="14">
        <v>91.203267654992302</v>
      </c>
      <c r="H55" s="14">
        <v>0.75622578589093203</v>
      </c>
      <c r="I55" s="15">
        <v>4406</v>
      </c>
      <c r="J55" s="15">
        <v>4876</v>
      </c>
      <c r="K55" s="14">
        <v>2.4940503337533202</v>
      </c>
      <c r="L55" s="15">
        <v>1955.0527645775501</v>
      </c>
      <c r="M55" s="15">
        <v>1719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9</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27" priority="1">
      <formula>ZA9 = 3</formula>
    </cfRule>
    <cfRule type="expression" dxfId="326" priority="48">
      <formula>I9 = J9</formula>
    </cfRule>
    <cfRule type="expression" dxfId="325" priority="95">
      <formula>ZA9 = 2</formula>
    </cfRule>
    <cfRule type="expression" dxfId="324" priority="142">
      <formula>ZA9 = 1</formula>
    </cfRule>
  </conditionalFormatting>
  <pageMargins left="0.7" right="0.7" top="0.75" bottom="0.75" header="0.3" footer="0.3"/>
  <pageSetup paperSize="9"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67</v>
      </c>
      <c r="M2" s="12" t="str">
        <f>HYPERLINK("#'INDICE'!A1", "Índice")</f>
        <v>Índice</v>
      </c>
    </row>
    <row r="3" spans="2:677" x14ac:dyDescent="0.3">
      <c r="B3" s="10" t="s">
        <v>7</v>
      </c>
      <c r="C3" s="11" t="s">
        <v>66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90.218262351669395</v>
      </c>
      <c r="E9" s="14">
        <v>0.46837967768911098</v>
      </c>
      <c r="F9" s="14">
        <v>89.260622020332207</v>
      </c>
      <c r="G9" s="14">
        <v>91.099024371432293</v>
      </c>
      <c r="H9" s="14">
        <v>0.51916282300292305</v>
      </c>
      <c r="I9" s="15">
        <v>12830</v>
      </c>
      <c r="J9" s="15">
        <v>13980</v>
      </c>
      <c r="K9" s="14">
        <v>3.4750553230796499</v>
      </c>
      <c r="L9" s="15">
        <v>4022.9575359999499</v>
      </c>
      <c r="M9" s="15">
        <v>2664</v>
      </c>
      <c r="ZA9" s="9"/>
    </row>
    <row r="10" spans="2:677" x14ac:dyDescent="0.3">
      <c r="B10" s="18" t="s">
        <v>293</v>
      </c>
      <c r="C10" s="16" t="s">
        <v>253</v>
      </c>
      <c r="D10" s="14">
        <v>89.409658995936496</v>
      </c>
      <c r="E10" s="14">
        <v>0.64003168956938095</v>
      </c>
      <c r="F10" s="14">
        <v>88.087159547285694</v>
      </c>
      <c r="G10" s="14">
        <v>90.601007176168693</v>
      </c>
      <c r="H10" s="14">
        <v>0.715841774543027</v>
      </c>
      <c r="I10" s="15">
        <v>7755</v>
      </c>
      <c r="J10" s="15">
        <v>8494</v>
      </c>
      <c r="K10" s="14">
        <v>3.6742584041229098</v>
      </c>
      <c r="L10" s="15">
        <v>2311.75901794736</v>
      </c>
      <c r="M10" s="15">
        <v>1677</v>
      </c>
      <c r="ZA10" s="9"/>
    </row>
    <row r="11" spans="2:677" x14ac:dyDescent="0.3">
      <c r="B11" s="18"/>
      <c r="C11" s="16" t="s">
        <v>254</v>
      </c>
      <c r="D11" s="14">
        <v>91.696298424571793</v>
      </c>
      <c r="E11" s="14">
        <v>0.60168559633797802</v>
      </c>
      <c r="F11" s="14">
        <v>90.436652773234201</v>
      </c>
      <c r="G11" s="14">
        <v>92.803231835551699</v>
      </c>
      <c r="H11" s="14">
        <v>0.65617217562268004</v>
      </c>
      <c r="I11" s="15">
        <v>5075</v>
      </c>
      <c r="J11" s="15">
        <v>5486</v>
      </c>
      <c r="K11" s="14">
        <v>2.6079084039615799</v>
      </c>
      <c r="L11" s="15">
        <v>2103.6014883292701</v>
      </c>
      <c r="M11" s="15">
        <v>987</v>
      </c>
      <c r="ZA11" s="9"/>
    </row>
    <row r="12" spans="2:677" x14ac:dyDescent="0.3">
      <c r="B12" s="18" t="s">
        <v>294</v>
      </c>
      <c r="C12" s="16" t="s">
        <v>255</v>
      </c>
      <c r="D12" s="14">
        <v>93.159161490166596</v>
      </c>
      <c r="E12" s="14">
        <v>0.47758990965565301</v>
      </c>
      <c r="F12" s="14">
        <v>92.160725051655703</v>
      </c>
      <c r="G12" s="14">
        <v>94.038659217289805</v>
      </c>
      <c r="H12" s="14">
        <v>0.51266016354823496</v>
      </c>
      <c r="I12" s="15">
        <v>6594</v>
      </c>
      <c r="J12" s="15">
        <v>7037</v>
      </c>
      <c r="K12" s="14">
        <v>2.5182637091035098</v>
      </c>
      <c r="L12" s="15">
        <v>2794.3856612638601</v>
      </c>
      <c r="M12" s="15">
        <v>1361</v>
      </c>
      <c r="ZA12" s="9"/>
    </row>
    <row r="13" spans="2:677" x14ac:dyDescent="0.3">
      <c r="B13" s="18"/>
      <c r="C13" s="16" t="s">
        <v>256</v>
      </c>
      <c r="D13" s="14">
        <v>88.378583899379805</v>
      </c>
      <c r="E13" s="14">
        <v>0.77621389155850695</v>
      </c>
      <c r="F13" s="14">
        <v>86.766058025838603</v>
      </c>
      <c r="G13" s="14">
        <v>89.817685101742299</v>
      </c>
      <c r="H13" s="14">
        <v>0.87828278900942502</v>
      </c>
      <c r="I13" s="15">
        <v>3753</v>
      </c>
      <c r="J13" s="15">
        <v>4218</v>
      </c>
      <c r="K13" s="14">
        <v>2.47377577889627</v>
      </c>
      <c r="L13" s="15">
        <v>1705.08581900739</v>
      </c>
      <c r="M13" s="15">
        <v>791</v>
      </c>
      <c r="ZA13" s="9"/>
    </row>
    <row r="14" spans="2:677" x14ac:dyDescent="0.3">
      <c r="B14" s="18"/>
      <c r="C14" s="16" t="s">
        <v>257</v>
      </c>
      <c r="D14" s="14">
        <v>88.1001788800871</v>
      </c>
      <c r="E14" s="14">
        <v>1.09581099414278</v>
      </c>
      <c r="F14" s="14">
        <v>85.773494786636107</v>
      </c>
      <c r="G14" s="14">
        <v>90.090306376394395</v>
      </c>
      <c r="H14" s="14">
        <v>1.2438238015773899</v>
      </c>
      <c r="I14" s="15">
        <v>2483</v>
      </c>
      <c r="J14" s="15">
        <v>2725</v>
      </c>
      <c r="K14" s="14">
        <v>3.1200473623724201</v>
      </c>
      <c r="L14" s="15">
        <v>873.38417770939304</v>
      </c>
      <c r="M14" s="15">
        <v>512</v>
      </c>
      <c r="ZA14" s="9"/>
    </row>
    <row r="15" spans="2:677" x14ac:dyDescent="0.3">
      <c r="B15" s="18" t="s">
        <v>295</v>
      </c>
      <c r="C15" s="16" t="s">
        <v>258</v>
      </c>
      <c r="D15" s="14">
        <v>94.277589206386295</v>
      </c>
      <c r="E15" s="14">
        <v>0.96946758862489502</v>
      </c>
      <c r="F15" s="14">
        <v>92.030247698082405</v>
      </c>
      <c r="G15" s="14">
        <v>95.919315996686294</v>
      </c>
      <c r="H15" s="14">
        <v>1.02831181491351</v>
      </c>
      <c r="I15" s="15">
        <v>627</v>
      </c>
      <c r="J15" s="15">
        <v>667</v>
      </c>
      <c r="K15" s="14">
        <v>1.16025465100529</v>
      </c>
      <c r="L15" s="15">
        <v>574.87379983530695</v>
      </c>
      <c r="M15" s="15">
        <v>133</v>
      </c>
      <c r="ZA15" s="9"/>
    </row>
    <row r="16" spans="2:677" x14ac:dyDescent="0.3">
      <c r="B16" s="18"/>
      <c r="C16" s="16" t="s">
        <v>259</v>
      </c>
      <c r="D16" s="14">
        <v>95.319635999385795</v>
      </c>
      <c r="E16" s="14">
        <v>1.54836996172304</v>
      </c>
      <c r="F16" s="14">
        <v>91.096339476132002</v>
      </c>
      <c r="G16" s="14">
        <v>97.592624477290997</v>
      </c>
      <c r="H16" s="14">
        <v>1.6243976862574401</v>
      </c>
      <c r="I16" s="15">
        <v>507</v>
      </c>
      <c r="J16" s="15">
        <v>528</v>
      </c>
      <c r="K16" s="14">
        <v>2.8320315547020298</v>
      </c>
      <c r="L16" s="15">
        <v>186.438600630477</v>
      </c>
      <c r="M16" s="15">
        <v>102</v>
      </c>
      <c r="ZA16" s="9"/>
    </row>
    <row r="17" spans="2:677" x14ac:dyDescent="0.3">
      <c r="B17" s="18"/>
      <c r="C17" s="16" t="s">
        <v>260</v>
      </c>
      <c r="D17" s="14">
        <v>95.837144854071795</v>
      </c>
      <c r="E17" s="14">
        <v>1.0969151770939201</v>
      </c>
      <c r="F17" s="14">
        <v>93.028623228302294</v>
      </c>
      <c r="G17" s="14">
        <v>97.544082183401201</v>
      </c>
      <c r="H17" s="14">
        <v>1.1445616193639301</v>
      </c>
      <c r="I17" s="15">
        <v>521</v>
      </c>
      <c r="J17" s="15">
        <v>541</v>
      </c>
      <c r="K17" s="14">
        <v>1.62860095388822</v>
      </c>
      <c r="L17" s="15">
        <v>332.186960045913</v>
      </c>
      <c r="M17" s="15">
        <v>101</v>
      </c>
      <c r="ZA17" s="9"/>
    </row>
    <row r="18" spans="2:677" x14ac:dyDescent="0.3">
      <c r="B18" s="18"/>
      <c r="C18" s="16" t="s">
        <v>261</v>
      </c>
      <c r="D18" s="14">
        <v>93.084700688253506</v>
      </c>
      <c r="E18" s="14">
        <v>1.45491482214627</v>
      </c>
      <c r="F18" s="14">
        <v>89.565016802056803</v>
      </c>
      <c r="G18" s="14">
        <v>95.477157249035699</v>
      </c>
      <c r="H18" s="14">
        <v>1.56300102099363</v>
      </c>
      <c r="I18" s="15">
        <v>427</v>
      </c>
      <c r="J18" s="15">
        <v>455</v>
      </c>
      <c r="K18" s="14">
        <v>1.4929377536450099</v>
      </c>
      <c r="L18" s="15">
        <v>304.76823222476401</v>
      </c>
      <c r="M18" s="15">
        <v>77</v>
      </c>
      <c r="ZA18" s="9"/>
    </row>
    <row r="19" spans="2:677" x14ac:dyDescent="0.3">
      <c r="B19" s="18"/>
      <c r="C19" s="16" t="s">
        <v>262</v>
      </c>
      <c r="D19" s="14">
        <v>91.520117408720694</v>
      </c>
      <c r="E19" s="14">
        <v>1.8952340910666901</v>
      </c>
      <c r="F19" s="14">
        <v>86.890243837669701</v>
      </c>
      <c r="G19" s="14">
        <v>94.616205548519304</v>
      </c>
      <c r="H19" s="14">
        <v>2.0708387890312001</v>
      </c>
      <c r="I19" s="15">
        <v>336</v>
      </c>
      <c r="J19" s="15">
        <v>362</v>
      </c>
      <c r="K19" s="14">
        <v>1.6708078752814399</v>
      </c>
      <c r="L19" s="15">
        <v>216.66165533186901</v>
      </c>
      <c r="M19" s="15">
        <v>66</v>
      </c>
      <c r="ZA19" s="9"/>
    </row>
    <row r="20" spans="2:677" x14ac:dyDescent="0.3">
      <c r="B20" s="18"/>
      <c r="C20" s="16" t="s">
        <v>263</v>
      </c>
      <c r="D20" s="14">
        <v>93.8046615364931</v>
      </c>
      <c r="E20" s="14">
        <v>1.22943955940095</v>
      </c>
      <c r="F20" s="14">
        <v>90.869090281978004</v>
      </c>
      <c r="G20" s="14">
        <v>95.839661787169305</v>
      </c>
      <c r="H20" s="14">
        <v>1.3106380208223001</v>
      </c>
      <c r="I20" s="15">
        <v>458</v>
      </c>
      <c r="J20" s="15">
        <v>484</v>
      </c>
      <c r="K20" s="14">
        <v>1.2562383251576399</v>
      </c>
      <c r="L20" s="15">
        <v>385.277212378684</v>
      </c>
      <c r="M20" s="15">
        <v>100</v>
      </c>
      <c r="ZA20" s="9"/>
    </row>
    <row r="21" spans="2:677" x14ac:dyDescent="0.3">
      <c r="B21" s="18"/>
      <c r="C21" s="16" t="s">
        <v>264</v>
      </c>
      <c r="D21" s="14">
        <v>91.227661807514593</v>
      </c>
      <c r="E21" s="14">
        <v>1.27610765407923</v>
      </c>
      <c r="F21" s="14">
        <v>88.361758282092595</v>
      </c>
      <c r="G21" s="14">
        <v>93.440231305537495</v>
      </c>
      <c r="H21" s="14">
        <v>1.39881657470488</v>
      </c>
      <c r="I21" s="15">
        <v>840</v>
      </c>
      <c r="J21" s="15">
        <v>924</v>
      </c>
      <c r="K21" s="14">
        <v>1.8781679183861799</v>
      </c>
      <c r="L21" s="15">
        <v>491.96879094492601</v>
      </c>
      <c r="M21" s="15">
        <v>182</v>
      </c>
      <c r="ZA21" s="9"/>
    </row>
    <row r="22" spans="2:677" x14ac:dyDescent="0.3">
      <c r="B22" s="18"/>
      <c r="C22" s="16" t="s">
        <v>265</v>
      </c>
      <c r="D22" s="14">
        <v>83.341760924918901</v>
      </c>
      <c r="E22" s="14">
        <v>1.69538861711712</v>
      </c>
      <c r="F22" s="14">
        <v>79.714322996216893</v>
      </c>
      <c r="G22" s="14">
        <v>86.430962525988505</v>
      </c>
      <c r="H22" s="14">
        <v>2.03426061352899</v>
      </c>
      <c r="I22" s="15">
        <v>559</v>
      </c>
      <c r="J22" s="15">
        <v>672</v>
      </c>
      <c r="K22" s="14">
        <v>1.38921442122661</v>
      </c>
      <c r="L22" s="15">
        <v>483.72662256605003</v>
      </c>
      <c r="M22" s="15">
        <v>135</v>
      </c>
      <c r="ZA22" s="9"/>
    </row>
    <row r="23" spans="2:677" x14ac:dyDescent="0.3">
      <c r="B23" s="18"/>
      <c r="C23" s="16" t="s">
        <v>266</v>
      </c>
      <c r="D23" s="14">
        <v>88.183728870565901</v>
      </c>
      <c r="E23" s="14">
        <v>1.41576324625757</v>
      </c>
      <c r="F23" s="14">
        <v>85.086339108500098</v>
      </c>
      <c r="G23" s="14">
        <v>90.708078766447301</v>
      </c>
      <c r="H23" s="14">
        <v>1.6054699255637099</v>
      </c>
      <c r="I23" s="15">
        <v>666</v>
      </c>
      <c r="J23" s="15">
        <v>746</v>
      </c>
      <c r="K23" s="14">
        <v>1.4330740553233501</v>
      </c>
      <c r="L23" s="15">
        <v>520.55928109847503</v>
      </c>
      <c r="M23" s="15">
        <v>142</v>
      </c>
      <c r="ZA23" s="9"/>
    </row>
    <row r="24" spans="2:677" x14ac:dyDescent="0.3">
      <c r="B24" s="18"/>
      <c r="C24" s="16" t="s">
        <v>267</v>
      </c>
      <c r="D24" s="14">
        <v>94.312283879294398</v>
      </c>
      <c r="E24" s="14">
        <v>1.7304731506014599</v>
      </c>
      <c r="F24" s="14">
        <v>89.7160364380548</v>
      </c>
      <c r="G24" s="14">
        <v>96.924728638777196</v>
      </c>
      <c r="H24" s="14">
        <v>1.8348332575809601</v>
      </c>
      <c r="I24" s="15">
        <v>381</v>
      </c>
      <c r="J24" s="15">
        <v>401</v>
      </c>
      <c r="K24" s="14">
        <v>2.2329733912037</v>
      </c>
      <c r="L24" s="15">
        <v>179.581181566986</v>
      </c>
      <c r="M24" s="15">
        <v>77</v>
      </c>
      <c r="ZA24" s="9"/>
    </row>
    <row r="25" spans="2:677" x14ac:dyDescent="0.3">
      <c r="B25" s="18"/>
      <c r="C25" s="16" t="s">
        <v>268</v>
      </c>
      <c r="D25" s="14">
        <v>94.244242444146096</v>
      </c>
      <c r="E25" s="14">
        <v>1.1258652796820401</v>
      </c>
      <c r="F25" s="14">
        <v>91.554383426356793</v>
      </c>
      <c r="G25" s="14">
        <v>96.113768083652303</v>
      </c>
      <c r="H25" s="14">
        <v>1.19462499828494</v>
      </c>
      <c r="I25" s="15">
        <v>462</v>
      </c>
      <c r="J25" s="15">
        <v>488</v>
      </c>
      <c r="K25" s="14">
        <v>1.13800584745818</v>
      </c>
      <c r="L25" s="15">
        <v>428.820292171593</v>
      </c>
      <c r="M25" s="15">
        <v>89</v>
      </c>
      <c r="ZA25" s="9"/>
    </row>
    <row r="26" spans="2:677" x14ac:dyDescent="0.3">
      <c r="B26" s="18"/>
      <c r="C26" s="16" t="s">
        <v>269</v>
      </c>
      <c r="D26" s="14">
        <v>89.579066260775505</v>
      </c>
      <c r="E26" s="14">
        <v>1.83818152084788</v>
      </c>
      <c r="F26" s="14">
        <v>85.3300845672062</v>
      </c>
      <c r="G26" s="14">
        <v>92.702622823189799</v>
      </c>
      <c r="H26" s="14">
        <v>2.0520213009328701</v>
      </c>
      <c r="I26" s="15">
        <v>459</v>
      </c>
      <c r="J26" s="15">
        <v>511</v>
      </c>
      <c r="K26" s="14">
        <v>1.8460089511811799</v>
      </c>
      <c r="L26" s="15">
        <v>276.81339230399402</v>
      </c>
      <c r="M26" s="15">
        <v>102</v>
      </c>
      <c r="ZA26" s="9"/>
    </row>
    <row r="27" spans="2:677" x14ac:dyDescent="0.3">
      <c r="B27" s="18"/>
      <c r="C27" s="16" t="s">
        <v>270</v>
      </c>
      <c r="D27" s="14">
        <v>88.449682994319403</v>
      </c>
      <c r="E27" s="14">
        <v>1.43802781298909</v>
      </c>
      <c r="F27" s="14">
        <v>85.290805706656599</v>
      </c>
      <c r="G27" s="14">
        <v>91.001744952242703</v>
      </c>
      <c r="H27" s="14">
        <v>1.6258145471040799</v>
      </c>
      <c r="I27" s="15">
        <v>769</v>
      </c>
      <c r="J27" s="15">
        <v>860</v>
      </c>
      <c r="K27" s="14">
        <v>1.7387516331953801</v>
      </c>
      <c r="L27" s="15">
        <v>494.60773096128901</v>
      </c>
      <c r="M27" s="15">
        <v>150</v>
      </c>
      <c r="ZA27" s="9"/>
    </row>
    <row r="28" spans="2:677" x14ac:dyDescent="0.3">
      <c r="B28" s="18"/>
      <c r="C28" s="16" t="s">
        <v>271</v>
      </c>
      <c r="D28" s="14">
        <v>82.232246777352302</v>
      </c>
      <c r="E28" s="14">
        <v>4.2465469526515198</v>
      </c>
      <c r="F28" s="14">
        <v>72.149169556640402</v>
      </c>
      <c r="G28" s="14">
        <v>89.210753631808402</v>
      </c>
      <c r="H28" s="14">
        <v>5.1640896595580701</v>
      </c>
      <c r="I28" s="15">
        <v>251</v>
      </c>
      <c r="J28" s="15">
        <v>293</v>
      </c>
      <c r="K28" s="14">
        <v>3.6039606630172498</v>
      </c>
      <c r="L28" s="15">
        <v>81.299444526872193</v>
      </c>
      <c r="M28" s="15">
        <v>65</v>
      </c>
      <c r="ZA28" s="9"/>
    </row>
    <row r="29" spans="2:677" x14ac:dyDescent="0.3">
      <c r="B29" s="18"/>
      <c r="C29" s="16" t="s">
        <v>272</v>
      </c>
      <c r="D29" s="14">
        <v>98.007635064467195</v>
      </c>
      <c r="E29" s="14">
        <v>0.73843160882294201</v>
      </c>
      <c r="F29" s="14">
        <v>95.869757494541403</v>
      </c>
      <c r="G29" s="14">
        <v>99.049881016865598</v>
      </c>
      <c r="H29" s="14">
        <v>0.75344294180470495</v>
      </c>
      <c r="I29" s="15">
        <v>520</v>
      </c>
      <c r="J29" s="15">
        <v>530</v>
      </c>
      <c r="K29" s="14">
        <v>1.4772276608133099</v>
      </c>
      <c r="L29" s="15">
        <v>358.78017590613001</v>
      </c>
      <c r="M29" s="15">
        <v>92</v>
      </c>
      <c r="ZA29" s="9"/>
    </row>
    <row r="30" spans="2:677" x14ac:dyDescent="0.3">
      <c r="B30" s="18"/>
      <c r="C30" s="16" t="s">
        <v>273</v>
      </c>
      <c r="D30" s="14">
        <v>93.888382634865806</v>
      </c>
      <c r="E30" s="14">
        <v>1.9860463495921401</v>
      </c>
      <c r="F30" s="14">
        <v>88.520900064144996</v>
      </c>
      <c r="G30" s="14">
        <v>96.835809879241907</v>
      </c>
      <c r="H30" s="14">
        <v>2.1153270445779402</v>
      </c>
      <c r="I30" s="15">
        <v>399</v>
      </c>
      <c r="J30" s="15">
        <v>417</v>
      </c>
      <c r="K30" s="14">
        <v>2.8595920172091298</v>
      </c>
      <c r="L30" s="15">
        <v>145.82499793343899</v>
      </c>
      <c r="M30" s="15">
        <v>76</v>
      </c>
      <c r="ZA30" s="9"/>
    </row>
    <row r="31" spans="2:677" x14ac:dyDescent="0.3">
      <c r="B31" s="18"/>
      <c r="C31" s="16" t="s">
        <v>274</v>
      </c>
      <c r="D31" s="14">
        <v>92.860167406595494</v>
      </c>
      <c r="E31" s="14">
        <v>1.0444467258871499</v>
      </c>
      <c r="F31" s="14">
        <v>90.511475721379398</v>
      </c>
      <c r="G31" s="14">
        <v>94.661776454438794</v>
      </c>
      <c r="H31" s="14">
        <v>1.12475214621783</v>
      </c>
      <c r="I31" s="15">
        <v>1306</v>
      </c>
      <c r="J31" s="15">
        <v>1399</v>
      </c>
      <c r="K31" s="14">
        <v>2.3001823450272498</v>
      </c>
      <c r="L31" s="15">
        <v>608.21265019466296</v>
      </c>
      <c r="M31" s="15">
        <v>293</v>
      </c>
      <c r="ZA31" s="9"/>
    </row>
    <row r="32" spans="2:677" x14ac:dyDescent="0.3">
      <c r="B32" s="18"/>
      <c r="C32" s="16" t="s">
        <v>275</v>
      </c>
      <c r="D32" s="14">
        <v>96.401307623891597</v>
      </c>
      <c r="E32" s="14">
        <v>0.80972131896593202</v>
      </c>
      <c r="F32" s="14">
        <v>94.412092747528902</v>
      </c>
      <c r="G32" s="14">
        <v>97.699644195107595</v>
      </c>
      <c r="H32" s="14">
        <v>0.83994848091174101</v>
      </c>
      <c r="I32" s="15">
        <v>833</v>
      </c>
      <c r="J32" s="15">
        <v>867</v>
      </c>
      <c r="K32" s="14">
        <v>1.6366710142626599</v>
      </c>
      <c r="L32" s="15">
        <v>529.73382704562403</v>
      </c>
      <c r="M32" s="15">
        <v>162</v>
      </c>
      <c r="ZA32" s="9"/>
    </row>
    <row r="33" spans="2:677" x14ac:dyDescent="0.3">
      <c r="B33" s="18"/>
      <c r="C33" s="16" t="s">
        <v>276</v>
      </c>
      <c r="D33" s="14">
        <v>93.205924051975799</v>
      </c>
      <c r="E33" s="14">
        <v>1.13309282173507</v>
      </c>
      <c r="F33" s="14">
        <v>90.583823658659796</v>
      </c>
      <c r="G33" s="14">
        <v>95.137053153311598</v>
      </c>
      <c r="H33" s="14">
        <v>1.2156875576955799</v>
      </c>
      <c r="I33" s="15">
        <v>493</v>
      </c>
      <c r="J33" s="15">
        <v>526</v>
      </c>
      <c r="K33" s="14">
        <v>1.0644281859823901</v>
      </c>
      <c r="L33" s="15">
        <v>494.16203641257403</v>
      </c>
      <c r="M33" s="15">
        <v>102</v>
      </c>
      <c r="ZA33" s="9"/>
    </row>
    <row r="34" spans="2:677" x14ac:dyDescent="0.3">
      <c r="B34" s="18"/>
      <c r="C34" s="16" t="s">
        <v>277</v>
      </c>
      <c r="D34" s="14">
        <v>84.0644237549092</v>
      </c>
      <c r="E34" s="14">
        <v>2.2759121625247101</v>
      </c>
      <c r="F34" s="14">
        <v>79.024587906056198</v>
      </c>
      <c r="G34" s="14">
        <v>88.076038261721493</v>
      </c>
      <c r="H34" s="14">
        <v>2.7073428459584301</v>
      </c>
      <c r="I34" s="15">
        <v>504</v>
      </c>
      <c r="J34" s="15">
        <v>593</v>
      </c>
      <c r="K34" s="14">
        <v>2.2890363389140398</v>
      </c>
      <c r="L34" s="15">
        <v>259.06098121680799</v>
      </c>
      <c r="M34" s="15">
        <v>112</v>
      </c>
      <c r="ZA34" s="9"/>
    </row>
    <row r="35" spans="2:677" x14ac:dyDescent="0.3">
      <c r="B35" s="18"/>
      <c r="C35" s="16" t="s">
        <v>278</v>
      </c>
      <c r="D35" s="14">
        <v>84.338419894737299</v>
      </c>
      <c r="E35" s="14">
        <v>2.1400040620932099</v>
      </c>
      <c r="F35" s="14">
        <v>79.576975274807893</v>
      </c>
      <c r="G35" s="14">
        <v>88.155012474090896</v>
      </c>
      <c r="H35" s="14">
        <v>2.5374011805819299</v>
      </c>
      <c r="I35" s="15">
        <v>316</v>
      </c>
      <c r="J35" s="15">
        <v>366</v>
      </c>
      <c r="K35" s="14">
        <v>1.26549671932527</v>
      </c>
      <c r="L35" s="15">
        <v>289.214499264084</v>
      </c>
      <c r="M35" s="15">
        <v>65</v>
      </c>
      <c r="ZA35" s="9"/>
    </row>
    <row r="36" spans="2:677" x14ac:dyDescent="0.3">
      <c r="B36" s="18"/>
      <c r="C36" s="16" t="s">
        <v>279</v>
      </c>
      <c r="D36" s="14">
        <v>87.030053486318096</v>
      </c>
      <c r="E36" s="14">
        <v>1.4086631672013199</v>
      </c>
      <c r="F36" s="14">
        <v>83.985787928595599</v>
      </c>
      <c r="G36" s="14">
        <v>89.567496688059506</v>
      </c>
      <c r="H36" s="14">
        <v>1.6185939348213501</v>
      </c>
      <c r="I36" s="15">
        <v>736</v>
      </c>
      <c r="J36" s="15">
        <v>845</v>
      </c>
      <c r="K36" s="14">
        <v>1.4837110437277199</v>
      </c>
      <c r="L36" s="15">
        <v>569.51790146213</v>
      </c>
      <c r="M36" s="15">
        <v>161</v>
      </c>
      <c r="ZA36" s="9"/>
    </row>
    <row r="37" spans="2:677" x14ac:dyDescent="0.3">
      <c r="B37" s="18"/>
      <c r="C37" s="16" t="s">
        <v>280</v>
      </c>
      <c r="D37" s="14">
        <v>91.299417051436393</v>
      </c>
      <c r="E37" s="14">
        <v>1.5800362993217001</v>
      </c>
      <c r="F37" s="14">
        <v>87.598171951463499</v>
      </c>
      <c r="G37" s="14">
        <v>93.972061845245307</v>
      </c>
      <c r="H37" s="14">
        <v>1.73060940622604</v>
      </c>
      <c r="I37" s="15">
        <v>460</v>
      </c>
      <c r="J37" s="15">
        <v>505</v>
      </c>
      <c r="K37" s="14">
        <v>1.5839749494566999</v>
      </c>
      <c r="L37" s="15">
        <v>318.81817333867099</v>
      </c>
      <c r="M37" s="15">
        <v>80</v>
      </c>
      <c r="ZA37" s="9"/>
    </row>
    <row r="38" spans="2:677" x14ac:dyDescent="0.3">
      <c r="B38" s="18" t="s">
        <v>296</v>
      </c>
      <c r="C38" s="16" t="s">
        <v>281</v>
      </c>
      <c r="D38" s="14">
        <v>89.354371137770102</v>
      </c>
      <c r="E38" s="14">
        <v>0.72201713115170696</v>
      </c>
      <c r="F38" s="14">
        <v>87.852695385732105</v>
      </c>
      <c r="G38" s="14">
        <v>90.690079194798798</v>
      </c>
      <c r="H38" s="14">
        <v>0.80803784074365204</v>
      </c>
      <c r="I38" s="15">
        <v>6537</v>
      </c>
      <c r="J38" s="15">
        <v>7203</v>
      </c>
      <c r="K38" s="14">
        <v>3.9469442969410999</v>
      </c>
      <c r="L38" s="15">
        <v>1824.95608199547</v>
      </c>
      <c r="M38" s="15">
        <v>1291</v>
      </c>
      <c r="ZA38" s="9"/>
    </row>
    <row r="39" spans="2:677" x14ac:dyDescent="0.3">
      <c r="B39" s="18"/>
      <c r="C39" s="16" t="s">
        <v>282</v>
      </c>
      <c r="D39" s="14">
        <v>90.943420364325704</v>
      </c>
      <c r="E39" s="14">
        <v>0.62303528806577302</v>
      </c>
      <c r="F39" s="14">
        <v>89.644610186487697</v>
      </c>
      <c r="G39" s="14">
        <v>92.093696374372897</v>
      </c>
      <c r="H39" s="14">
        <v>0.68508011417412096</v>
      </c>
      <c r="I39" s="15">
        <v>6293</v>
      </c>
      <c r="J39" s="15">
        <v>6777</v>
      </c>
      <c r="K39" s="14">
        <v>3.19347259773143</v>
      </c>
      <c r="L39" s="15">
        <v>2122.1412717974199</v>
      </c>
      <c r="M39" s="15">
        <v>1274</v>
      </c>
      <c r="ZA39" s="9"/>
    </row>
    <row r="40" spans="2:677" x14ac:dyDescent="0.3">
      <c r="B40" s="18" t="s">
        <v>321</v>
      </c>
      <c r="C40" s="16" t="s">
        <v>314</v>
      </c>
      <c r="D40" s="14">
        <v>89.363567478152106</v>
      </c>
      <c r="E40" s="14">
        <v>0.72552533788310203</v>
      </c>
      <c r="F40" s="14">
        <v>87.854841275685303</v>
      </c>
      <c r="G40" s="14">
        <v>90.704702590611006</v>
      </c>
      <c r="H40" s="14">
        <v>0.81188045459407199</v>
      </c>
      <c r="I40" s="15">
        <v>6482</v>
      </c>
      <c r="J40" s="15">
        <v>7085</v>
      </c>
      <c r="K40" s="14">
        <v>3.92308062507378</v>
      </c>
      <c r="L40" s="15">
        <v>1805.9786879518299</v>
      </c>
      <c r="M40" s="15">
        <v>2483</v>
      </c>
      <c r="ZA40" s="9"/>
    </row>
    <row r="41" spans="2:677" x14ac:dyDescent="0.3">
      <c r="B41" s="18"/>
      <c r="C41" s="16" t="s">
        <v>315</v>
      </c>
      <c r="D41" s="14">
        <v>91.082885202812193</v>
      </c>
      <c r="E41" s="14">
        <v>0.60957757172446103</v>
      </c>
      <c r="F41" s="14">
        <v>89.813104190367</v>
      </c>
      <c r="G41" s="14">
        <v>92.208121459183104</v>
      </c>
      <c r="H41" s="14">
        <v>0.66925588749975196</v>
      </c>
      <c r="I41" s="15">
        <v>6348</v>
      </c>
      <c r="J41" s="15">
        <v>6895</v>
      </c>
      <c r="K41" s="14">
        <v>3.1540465736391599</v>
      </c>
      <c r="L41" s="15">
        <v>2186.0805917157099</v>
      </c>
      <c r="M41" s="15">
        <v>2485</v>
      </c>
      <c r="ZA41" s="9"/>
    </row>
    <row r="42" spans="2:677" x14ac:dyDescent="0.3">
      <c r="B42" s="18" t="s">
        <v>322</v>
      </c>
      <c r="C42" s="16" t="s">
        <v>316</v>
      </c>
      <c r="D42" s="14">
        <v>85.053445769042597</v>
      </c>
      <c r="E42" s="14">
        <v>1.5538216228022099</v>
      </c>
      <c r="F42" s="14">
        <v>81.739305430602002</v>
      </c>
      <c r="G42" s="14">
        <v>87.855467944327899</v>
      </c>
      <c r="H42" s="14">
        <v>1.82687674644189</v>
      </c>
      <c r="I42" s="15">
        <v>1354</v>
      </c>
      <c r="J42" s="15">
        <v>1547</v>
      </c>
      <c r="K42" s="14">
        <v>2.9361539024907901</v>
      </c>
      <c r="L42" s="15">
        <v>526.87973838416804</v>
      </c>
      <c r="M42" s="15">
        <v>499</v>
      </c>
      <c r="ZA42" s="9"/>
    </row>
    <row r="43" spans="2:677" x14ac:dyDescent="0.3">
      <c r="B43" s="18"/>
      <c r="C43" s="16" t="s">
        <v>317</v>
      </c>
      <c r="D43" s="14">
        <v>80.085912375239104</v>
      </c>
      <c r="E43" s="14">
        <v>3.30874299903902</v>
      </c>
      <c r="F43" s="14">
        <v>72.778450064837401</v>
      </c>
      <c r="G43" s="14">
        <v>85.814092060479993</v>
      </c>
      <c r="H43" s="14">
        <v>4.1314919202469103</v>
      </c>
      <c r="I43" s="15">
        <v>415</v>
      </c>
      <c r="J43" s="15">
        <v>504</v>
      </c>
      <c r="K43" s="14">
        <v>3.45284843510268</v>
      </c>
      <c r="L43" s="15">
        <v>145.96644175753201</v>
      </c>
      <c r="M43" s="15">
        <v>219</v>
      </c>
      <c r="ZA43" s="9"/>
    </row>
    <row r="44" spans="2:677" x14ac:dyDescent="0.3">
      <c r="B44" s="18"/>
      <c r="C44" s="16" t="s">
        <v>318</v>
      </c>
      <c r="D44" s="14">
        <v>87.638378091001798</v>
      </c>
      <c r="E44" s="14">
        <v>3.0967006263897101</v>
      </c>
      <c r="F44" s="14">
        <v>80.144467431020999</v>
      </c>
      <c r="G44" s="14">
        <v>92.566266241405899</v>
      </c>
      <c r="H44" s="14">
        <v>3.5334983301198899</v>
      </c>
      <c r="I44" s="15">
        <v>412</v>
      </c>
      <c r="J44" s="15">
        <v>448</v>
      </c>
      <c r="K44" s="14">
        <v>3.9567278452888002</v>
      </c>
      <c r="L44" s="15">
        <v>113.224871034136</v>
      </c>
      <c r="M44" s="15">
        <v>196</v>
      </c>
      <c r="ZA44" s="9"/>
    </row>
    <row r="45" spans="2:677" x14ac:dyDescent="0.3">
      <c r="B45" s="18"/>
      <c r="C45" s="16" t="s">
        <v>319</v>
      </c>
      <c r="D45" s="14">
        <v>91.600593738367905</v>
      </c>
      <c r="E45" s="14">
        <v>0.473202964392966</v>
      </c>
      <c r="F45" s="14">
        <v>90.624927568454595</v>
      </c>
      <c r="G45" s="14">
        <v>92.483144104899793</v>
      </c>
      <c r="H45" s="14">
        <v>0.51659377421126895</v>
      </c>
      <c r="I45" s="15">
        <v>10450</v>
      </c>
      <c r="J45" s="15">
        <v>11246</v>
      </c>
      <c r="K45" s="14">
        <v>3.2727098186962502</v>
      </c>
      <c r="L45" s="15">
        <v>3436.2961041501899</v>
      </c>
      <c r="M45" s="15">
        <v>2502</v>
      </c>
      <c r="ZA45" s="9"/>
    </row>
    <row r="46" spans="2:677" x14ac:dyDescent="0.3">
      <c r="B46" s="18"/>
      <c r="C46" s="16" t="s">
        <v>320</v>
      </c>
      <c r="D46" s="14">
        <v>85.684003978081606</v>
      </c>
      <c r="E46" s="14">
        <v>3.5754512952125199</v>
      </c>
      <c r="F46" s="14">
        <v>77.110971617227193</v>
      </c>
      <c r="G46" s="14">
        <v>91.403977472449498</v>
      </c>
      <c r="H46" s="14">
        <v>4.1728340521144798</v>
      </c>
      <c r="I46" s="15">
        <v>199</v>
      </c>
      <c r="J46" s="15">
        <v>235</v>
      </c>
      <c r="K46" s="14">
        <v>2.4386881943282601</v>
      </c>
      <c r="L46" s="15">
        <v>96.363282746251699</v>
      </c>
      <c r="M46" s="15">
        <v>135</v>
      </c>
      <c r="ZA46" s="9"/>
    </row>
    <row r="47" spans="2:677" x14ac:dyDescent="0.3">
      <c r="B47" s="18" t="s">
        <v>298</v>
      </c>
      <c r="C47" s="16" t="s">
        <v>283</v>
      </c>
      <c r="D47" s="14">
        <v>86.608723449139006</v>
      </c>
      <c r="E47" s="14">
        <v>1.0821445846542199</v>
      </c>
      <c r="F47" s="14">
        <v>84.340456988298698</v>
      </c>
      <c r="G47" s="14">
        <v>88.592871651733503</v>
      </c>
      <c r="H47" s="14">
        <v>1.2494637278538201</v>
      </c>
      <c r="I47" s="15">
        <v>2391</v>
      </c>
      <c r="J47" s="15">
        <v>2725</v>
      </c>
      <c r="K47" s="14">
        <v>2.7503886565546098</v>
      </c>
      <c r="L47" s="15">
        <v>990.76906585761799</v>
      </c>
      <c r="M47" s="15">
        <v>1252</v>
      </c>
      <c r="ZA47" s="9"/>
    </row>
    <row r="48" spans="2:677" x14ac:dyDescent="0.3">
      <c r="B48" s="18"/>
      <c r="C48" s="16" t="s">
        <v>284</v>
      </c>
      <c r="D48" s="14">
        <v>89.256547033176602</v>
      </c>
      <c r="E48" s="14">
        <v>1.12753991378357</v>
      </c>
      <c r="F48" s="14">
        <v>86.836638646028902</v>
      </c>
      <c r="G48" s="14">
        <v>91.276279543883504</v>
      </c>
      <c r="H48" s="14">
        <v>1.26325737580288</v>
      </c>
      <c r="I48" s="15">
        <v>2169</v>
      </c>
      <c r="J48" s="15">
        <v>2386</v>
      </c>
      <c r="K48" s="14">
        <v>3.162046582271</v>
      </c>
      <c r="L48" s="15">
        <v>754.57458893169201</v>
      </c>
      <c r="M48" s="15">
        <v>1343</v>
      </c>
      <c r="ZA48" s="9"/>
    </row>
    <row r="49" spans="2:677" x14ac:dyDescent="0.3">
      <c r="B49" s="18"/>
      <c r="C49" s="16" t="s">
        <v>285</v>
      </c>
      <c r="D49" s="14">
        <v>87.599320026126804</v>
      </c>
      <c r="E49" s="14">
        <v>1.3629452559138</v>
      </c>
      <c r="F49" s="14">
        <v>84.669953352772893</v>
      </c>
      <c r="G49" s="14">
        <v>90.034804991759103</v>
      </c>
      <c r="H49" s="14">
        <v>1.55588565699744</v>
      </c>
      <c r="I49" s="15">
        <v>2358</v>
      </c>
      <c r="J49" s="15">
        <v>2613</v>
      </c>
      <c r="K49" s="14">
        <v>4.4666689167348501</v>
      </c>
      <c r="L49" s="15">
        <v>584.999705308383</v>
      </c>
      <c r="M49" s="15">
        <v>1452</v>
      </c>
      <c r="ZA49" s="9"/>
    </row>
    <row r="50" spans="2:677" x14ac:dyDescent="0.3">
      <c r="B50" s="18"/>
      <c r="C50" s="16" t="s">
        <v>286</v>
      </c>
      <c r="D50" s="14">
        <v>92.551130703918005</v>
      </c>
      <c r="E50" s="14">
        <v>1.0251973226787601</v>
      </c>
      <c r="F50" s="14">
        <v>90.274003790449896</v>
      </c>
      <c r="G50" s="14">
        <v>94.328612708323007</v>
      </c>
      <c r="H50" s="14">
        <v>1.1077091277885001</v>
      </c>
      <c r="I50" s="15">
        <v>2589</v>
      </c>
      <c r="J50" s="15">
        <v>2765</v>
      </c>
      <c r="K50" s="14">
        <v>4.2138675678179904</v>
      </c>
      <c r="L50" s="15">
        <v>656.16680056980601</v>
      </c>
      <c r="M50" s="15">
        <v>1510</v>
      </c>
      <c r="ZA50" s="9"/>
    </row>
    <row r="51" spans="2:677" x14ac:dyDescent="0.3">
      <c r="B51" s="18"/>
      <c r="C51" s="16" t="s">
        <v>287</v>
      </c>
      <c r="D51" s="14">
        <v>94.816350107461204</v>
      </c>
      <c r="E51" s="14">
        <v>0.61844218320834698</v>
      </c>
      <c r="F51" s="14">
        <v>93.460358260343796</v>
      </c>
      <c r="G51" s="14">
        <v>95.903501465789802</v>
      </c>
      <c r="H51" s="14">
        <v>0.65225267847520896</v>
      </c>
      <c r="I51" s="15">
        <v>3274</v>
      </c>
      <c r="J51" s="15">
        <v>3433</v>
      </c>
      <c r="K51" s="14">
        <v>2.67070914660929</v>
      </c>
      <c r="L51" s="15">
        <v>1285.4263836099501</v>
      </c>
      <c r="M51" s="15">
        <v>1605</v>
      </c>
      <c r="ZA51" s="9"/>
    </row>
    <row r="52" spans="2:677" x14ac:dyDescent="0.3">
      <c r="B52" s="18" t="s">
        <v>297</v>
      </c>
      <c r="C52" s="16" t="s">
        <v>288</v>
      </c>
      <c r="D52" s="14">
        <v>91.396339186994993</v>
      </c>
      <c r="E52" s="14">
        <v>0.59436284659902305</v>
      </c>
      <c r="F52" s="14">
        <v>90.157105719748103</v>
      </c>
      <c r="G52" s="14">
        <v>92.492543523135794</v>
      </c>
      <c r="H52" s="14">
        <v>0.65031362512558499</v>
      </c>
      <c r="I52" s="15">
        <v>8726</v>
      </c>
      <c r="J52" s="15">
        <v>9372</v>
      </c>
      <c r="K52" s="14">
        <v>4.2099522028542697</v>
      </c>
      <c r="L52" s="15">
        <v>2226.15354009149</v>
      </c>
      <c r="M52" s="15">
        <v>2520</v>
      </c>
      <c r="ZA52" s="9"/>
    </row>
    <row r="53" spans="2:677" x14ac:dyDescent="0.3">
      <c r="B53" s="18"/>
      <c r="C53" s="16" t="s">
        <v>289</v>
      </c>
      <c r="D53" s="14">
        <v>87.929173003294096</v>
      </c>
      <c r="E53" s="14">
        <v>0.83162575515813297</v>
      </c>
      <c r="F53" s="14">
        <v>86.200938771920306</v>
      </c>
      <c r="G53" s="14">
        <v>89.467405354258702</v>
      </c>
      <c r="H53" s="14">
        <v>0.94579048881419303</v>
      </c>
      <c r="I53" s="15">
        <v>4055</v>
      </c>
      <c r="J53" s="15">
        <v>4550</v>
      </c>
      <c r="K53" s="14">
        <v>2.9641609695737898</v>
      </c>
      <c r="L53" s="15">
        <v>1535.0043559389601</v>
      </c>
      <c r="M53" s="15">
        <v>1789</v>
      </c>
      <c r="ZA53" s="9"/>
    </row>
    <row r="54" spans="2:677" x14ac:dyDescent="0.3">
      <c r="B54" s="18" t="s">
        <v>291</v>
      </c>
      <c r="C54" s="16" t="s">
        <v>290</v>
      </c>
      <c r="D54" s="14">
        <v>92.026823753226395</v>
      </c>
      <c r="E54" s="14">
        <v>0.60003978381151701</v>
      </c>
      <c r="F54" s="14">
        <v>90.768048071035807</v>
      </c>
      <c r="G54" s="14">
        <v>93.126961778239206</v>
      </c>
      <c r="H54" s="14">
        <v>0.65202704965733504</v>
      </c>
      <c r="I54" s="15">
        <v>8517</v>
      </c>
      <c r="J54" s="15">
        <v>9103</v>
      </c>
      <c r="K54" s="14">
        <v>4.4663333370949498</v>
      </c>
      <c r="L54" s="15">
        <v>2038.13717269945</v>
      </c>
      <c r="M54" s="15">
        <v>2386</v>
      </c>
      <c r="ZA54" s="9"/>
    </row>
    <row r="55" spans="2:677" x14ac:dyDescent="0.3">
      <c r="B55" s="18"/>
      <c r="C55" s="16" t="s">
        <v>291</v>
      </c>
      <c r="D55" s="14">
        <v>87.477832302698701</v>
      </c>
      <c r="E55" s="14">
        <v>0.79324420336601298</v>
      </c>
      <c r="F55" s="14">
        <v>85.837607329615494</v>
      </c>
      <c r="G55" s="14">
        <v>88.952542409481794</v>
      </c>
      <c r="H55" s="14">
        <v>0.90679453581012104</v>
      </c>
      <c r="I55" s="15">
        <v>4313</v>
      </c>
      <c r="J55" s="15">
        <v>4877</v>
      </c>
      <c r="K55" s="14">
        <v>2.8009153461615401</v>
      </c>
      <c r="L55" s="15">
        <v>1741.2164943448199</v>
      </c>
      <c r="M55" s="15">
        <v>1719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9</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23" priority="1">
      <formula>ZA9 = 3</formula>
    </cfRule>
    <cfRule type="expression" dxfId="322" priority="48">
      <formula>I9 = J9</formula>
    </cfRule>
    <cfRule type="expression" dxfId="321" priority="95">
      <formula>ZA9 = 2</formula>
    </cfRule>
    <cfRule type="expression" dxfId="320" priority="142">
      <formula>ZA9 = 1</formula>
    </cfRule>
  </conditionalFormatting>
  <pageMargins left="0.7" right="0.7" top="0.75" bottom="0.75" header="0.3" footer="0.3"/>
  <pageSetup paperSize="9"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69</v>
      </c>
      <c r="M2" s="12" t="str">
        <f>HYPERLINK("#'INDICE'!A1", "Índice")</f>
        <v>Índice</v>
      </c>
    </row>
    <row r="3" spans="2:677" x14ac:dyDescent="0.3">
      <c r="B3" s="10" t="s">
        <v>7</v>
      </c>
      <c r="C3" s="11" t="s">
        <v>68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90.498355180016702</v>
      </c>
      <c r="E9" s="14">
        <v>0.51764844775040797</v>
      </c>
      <c r="F9" s="14">
        <v>89.433662755683301</v>
      </c>
      <c r="G9" s="14">
        <v>91.466003407127403</v>
      </c>
      <c r="H9" s="14">
        <v>0.57199763102955503</v>
      </c>
      <c r="I9" s="15">
        <v>12835</v>
      </c>
      <c r="J9" s="15">
        <v>13920</v>
      </c>
      <c r="K9" s="14">
        <v>4.3374890256142704</v>
      </c>
      <c r="L9" s="15">
        <v>3209.2300217471202</v>
      </c>
      <c r="M9" s="15">
        <v>2662</v>
      </c>
      <c r="ZA9" s="9"/>
    </row>
    <row r="10" spans="2:677" x14ac:dyDescent="0.3">
      <c r="B10" s="18" t="s">
        <v>293</v>
      </c>
      <c r="C10" s="16" t="s">
        <v>253</v>
      </c>
      <c r="D10" s="14">
        <v>89.5621973257023</v>
      </c>
      <c r="E10" s="14">
        <v>0.70398059877415298</v>
      </c>
      <c r="F10" s="14">
        <v>88.098565695894393</v>
      </c>
      <c r="G10" s="14">
        <v>90.864497364141897</v>
      </c>
      <c r="H10" s="14">
        <v>0.78602426000565195</v>
      </c>
      <c r="I10" s="15">
        <v>7729</v>
      </c>
      <c r="J10" s="15">
        <v>8448</v>
      </c>
      <c r="K10" s="14">
        <v>4.4780614897473301</v>
      </c>
      <c r="L10" s="15">
        <v>1886.5305935039</v>
      </c>
      <c r="M10" s="15">
        <v>1675</v>
      </c>
      <c r="ZA10" s="9"/>
    </row>
    <row r="11" spans="2:677" x14ac:dyDescent="0.3">
      <c r="B11" s="18"/>
      <c r="C11" s="16" t="s">
        <v>254</v>
      </c>
      <c r="D11" s="14">
        <v>92.205394908266697</v>
      </c>
      <c r="E11" s="14">
        <v>0.67250484347712702</v>
      </c>
      <c r="F11" s="14">
        <v>90.779175157918402</v>
      </c>
      <c r="G11" s="14">
        <v>93.426988679396004</v>
      </c>
      <c r="H11" s="14">
        <v>0.72935520112048602</v>
      </c>
      <c r="I11" s="15">
        <v>5106</v>
      </c>
      <c r="J11" s="15">
        <v>5472</v>
      </c>
      <c r="K11" s="14">
        <v>3.4427627771912999</v>
      </c>
      <c r="L11" s="15">
        <v>1589.4211579876001</v>
      </c>
      <c r="M11" s="15">
        <v>987</v>
      </c>
      <c r="ZA11" s="9"/>
    </row>
    <row r="12" spans="2:677" x14ac:dyDescent="0.3">
      <c r="B12" s="18" t="s">
        <v>294</v>
      </c>
      <c r="C12" s="16" t="s">
        <v>255</v>
      </c>
      <c r="D12" s="14">
        <v>93.943742615255005</v>
      </c>
      <c r="E12" s="14">
        <v>0.43595392659813897</v>
      </c>
      <c r="F12" s="14">
        <v>93.029892195408294</v>
      </c>
      <c r="G12" s="14">
        <v>94.744546753808905</v>
      </c>
      <c r="H12" s="14">
        <v>0.46405850401721899</v>
      </c>
      <c r="I12" s="15">
        <v>6589</v>
      </c>
      <c r="J12" s="15">
        <v>7015</v>
      </c>
      <c r="K12" s="14">
        <v>2.3430133705274798</v>
      </c>
      <c r="L12" s="15">
        <v>2994.0076690303899</v>
      </c>
      <c r="M12" s="15">
        <v>1361</v>
      </c>
      <c r="ZA12" s="9"/>
    </row>
    <row r="13" spans="2:677" x14ac:dyDescent="0.3">
      <c r="B13" s="18"/>
      <c r="C13" s="16" t="s">
        <v>256</v>
      </c>
      <c r="D13" s="14">
        <v>88.218852298161295</v>
      </c>
      <c r="E13" s="14">
        <v>0.87621988594033196</v>
      </c>
      <c r="F13" s="14">
        <v>86.387199607389306</v>
      </c>
      <c r="G13" s="14">
        <v>89.833054805470695</v>
      </c>
      <c r="H13" s="14">
        <v>0.99323428395881996</v>
      </c>
      <c r="I13" s="15">
        <v>3755</v>
      </c>
      <c r="J13" s="15">
        <v>4198</v>
      </c>
      <c r="K13" s="14">
        <v>3.1003889268245799</v>
      </c>
      <c r="L13" s="15">
        <v>1354.02367221702</v>
      </c>
      <c r="M13" s="15">
        <v>790</v>
      </c>
      <c r="ZA13" s="9"/>
    </row>
    <row r="14" spans="2:677" x14ac:dyDescent="0.3">
      <c r="B14" s="18"/>
      <c r="C14" s="16" t="s">
        <v>257</v>
      </c>
      <c r="D14" s="14">
        <v>89.021682726391603</v>
      </c>
      <c r="E14" s="14">
        <v>0.98741887376992599</v>
      </c>
      <c r="F14" s="14">
        <v>86.926394368292506</v>
      </c>
      <c r="G14" s="14">
        <v>90.816638789658001</v>
      </c>
      <c r="H14" s="14">
        <v>1.10918918125235</v>
      </c>
      <c r="I14" s="15">
        <v>2491</v>
      </c>
      <c r="J14" s="15">
        <v>2707</v>
      </c>
      <c r="K14" s="14">
        <v>2.6995977880365301</v>
      </c>
      <c r="L14" s="15">
        <v>1002.74196845037</v>
      </c>
      <c r="M14" s="15">
        <v>511</v>
      </c>
      <c r="ZA14" s="9"/>
    </row>
    <row r="15" spans="2:677" x14ac:dyDescent="0.3">
      <c r="B15" s="18" t="s">
        <v>295</v>
      </c>
      <c r="C15" s="16" t="s">
        <v>258</v>
      </c>
      <c r="D15" s="14">
        <v>94.156400641134695</v>
      </c>
      <c r="E15" s="14">
        <v>0.93609627117643202</v>
      </c>
      <c r="F15" s="14">
        <v>92.005821650133001</v>
      </c>
      <c r="G15" s="14">
        <v>95.755127192867207</v>
      </c>
      <c r="H15" s="14">
        <v>0.99419292241665602</v>
      </c>
      <c r="I15" s="15">
        <v>621</v>
      </c>
      <c r="J15" s="15">
        <v>665</v>
      </c>
      <c r="K15" s="14">
        <v>1.05749623309713</v>
      </c>
      <c r="L15" s="15">
        <v>628.84384755905</v>
      </c>
      <c r="M15" s="15">
        <v>133</v>
      </c>
      <c r="ZA15" s="9"/>
    </row>
    <row r="16" spans="2:677" x14ac:dyDescent="0.3">
      <c r="B16" s="18"/>
      <c r="C16" s="16" t="s">
        <v>259</v>
      </c>
      <c r="D16" s="14">
        <v>94.159380475136501</v>
      </c>
      <c r="E16" s="14">
        <v>1.54372037701346</v>
      </c>
      <c r="F16" s="14">
        <v>90.232949491974296</v>
      </c>
      <c r="G16" s="14">
        <v>96.5674022323646</v>
      </c>
      <c r="H16" s="14">
        <v>1.6394759281801901</v>
      </c>
      <c r="I16" s="15">
        <v>500</v>
      </c>
      <c r="J16" s="15">
        <v>527</v>
      </c>
      <c r="K16" s="14">
        <v>2.2792948519136802</v>
      </c>
      <c r="L16" s="15">
        <v>231.21185903505801</v>
      </c>
      <c r="M16" s="15">
        <v>102</v>
      </c>
      <c r="ZA16" s="9"/>
    </row>
    <row r="17" spans="2:677" x14ac:dyDescent="0.3">
      <c r="B17" s="18"/>
      <c r="C17" s="16" t="s">
        <v>260</v>
      </c>
      <c r="D17" s="14">
        <v>95.121780232520706</v>
      </c>
      <c r="E17" s="14">
        <v>1.162398108413</v>
      </c>
      <c r="F17" s="14">
        <v>92.226345044005697</v>
      </c>
      <c r="G17" s="14">
        <v>96.974142510290093</v>
      </c>
      <c r="H17" s="14">
        <v>1.2220104644504901</v>
      </c>
      <c r="I17" s="15">
        <v>518</v>
      </c>
      <c r="J17" s="15">
        <v>542</v>
      </c>
      <c r="K17" s="14">
        <v>1.57530889271338</v>
      </c>
      <c r="L17" s="15">
        <v>344.05950636540598</v>
      </c>
      <c r="M17" s="15">
        <v>101</v>
      </c>
      <c r="ZA17" s="9"/>
    </row>
    <row r="18" spans="2:677" x14ac:dyDescent="0.3">
      <c r="B18" s="18"/>
      <c r="C18" s="16" t="s">
        <v>261</v>
      </c>
      <c r="D18" s="14">
        <v>93.292128046843104</v>
      </c>
      <c r="E18" s="14">
        <v>1.36795645422634</v>
      </c>
      <c r="F18" s="14">
        <v>90.000341042775005</v>
      </c>
      <c r="G18" s="14">
        <v>95.553824815458995</v>
      </c>
      <c r="H18" s="14">
        <v>1.4663149859112199</v>
      </c>
      <c r="I18" s="15">
        <v>428</v>
      </c>
      <c r="J18" s="15">
        <v>454</v>
      </c>
      <c r="K18" s="14">
        <v>1.3546059666994299</v>
      </c>
      <c r="L18" s="15">
        <v>335.152812818472</v>
      </c>
      <c r="M18" s="15">
        <v>77</v>
      </c>
      <c r="ZA18" s="9"/>
    </row>
    <row r="19" spans="2:677" x14ac:dyDescent="0.3">
      <c r="B19" s="18"/>
      <c r="C19" s="16" t="s">
        <v>262</v>
      </c>
      <c r="D19" s="14">
        <v>96.532751576715199</v>
      </c>
      <c r="E19" s="14">
        <v>1.5626873544087601</v>
      </c>
      <c r="F19" s="14">
        <v>91.6395417343075</v>
      </c>
      <c r="G19" s="14">
        <v>98.605639323715707</v>
      </c>
      <c r="H19" s="14">
        <v>1.61881571682631</v>
      </c>
      <c r="I19" s="15">
        <v>349</v>
      </c>
      <c r="J19" s="15">
        <v>361</v>
      </c>
      <c r="K19" s="14">
        <v>2.6265583389211198</v>
      </c>
      <c r="L19" s="15">
        <v>137.44221655030299</v>
      </c>
      <c r="M19" s="15">
        <v>66</v>
      </c>
      <c r="ZA19" s="9"/>
    </row>
    <row r="20" spans="2:677" x14ac:dyDescent="0.3">
      <c r="B20" s="18"/>
      <c r="C20" s="16" t="s">
        <v>263</v>
      </c>
      <c r="D20" s="14">
        <v>93.207840184653705</v>
      </c>
      <c r="E20" s="14">
        <v>1.2679114550191199</v>
      </c>
      <c r="F20" s="14">
        <v>90.218745222203907</v>
      </c>
      <c r="G20" s="14">
        <v>95.330760286334893</v>
      </c>
      <c r="H20" s="14">
        <v>1.3603055842805301</v>
      </c>
      <c r="I20" s="15">
        <v>452</v>
      </c>
      <c r="J20" s="15">
        <v>483</v>
      </c>
      <c r="K20" s="14">
        <v>1.22395245744089</v>
      </c>
      <c r="L20" s="15">
        <v>394.62317107470301</v>
      </c>
      <c r="M20" s="15">
        <v>100</v>
      </c>
      <c r="ZA20" s="9"/>
    </row>
    <row r="21" spans="2:677" x14ac:dyDescent="0.3">
      <c r="B21" s="18"/>
      <c r="C21" s="16" t="s">
        <v>264</v>
      </c>
      <c r="D21" s="14">
        <v>90.450834557137298</v>
      </c>
      <c r="E21" s="14">
        <v>1.2727201329062501</v>
      </c>
      <c r="F21" s="14">
        <v>87.627582007435194</v>
      </c>
      <c r="G21" s="14">
        <v>92.683640969796201</v>
      </c>
      <c r="H21" s="14">
        <v>1.40708500826742</v>
      </c>
      <c r="I21" s="15">
        <v>822</v>
      </c>
      <c r="J21" s="15">
        <v>910</v>
      </c>
      <c r="K21" s="14">
        <v>1.70471473697689</v>
      </c>
      <c r="L21" s="15">
        <v>533.813652373168</v>
      </c>
      <c r="M21" s="15">
        <v>181</v>
      </c>
      <c r="ZA21" s="9"/>
    </row>
    <row r="22" spans="2:677" x14ac:dyDescent="0.3">
      <c r="B22" s="18"/>
      <c r="C22" s="16" t="s">
        <v>265</v>
      </c>
      <c r="D22" s="14">
        <v>87.211134043825993</v>
      </c>
      <c r="E22" s="14">
        <v>1.3911497594684299</v>
      </c>
      <c r="F22" s="14">
        <v>84.1986043269345</v>
      </c>
      <c r="G22" s="14">
        <v>89.719452108667497</v>
      </c>
      <c r="H22" s="14">
        <v>1.59515155343507</v>
      </c>
      <c r="I22" s="15">
        <v>581</v>
      </c>
      <c r="J22" s="15">
        <v>670</v>
      </c>
      <c r="K22" s="14">
        <v>1.1608334619407901</v>
      </c>
      <c r="L22" s="15">
        <v>577.17150820224697</v>
      </c>
      <c r="M22" s="15">
        <v>135</v>
      </c>
      <c r="ZA22" s="9"/>
    </row>
    <row r="23" spans="2:677" x14ac:dyDescent="0.3">
      <c r="B23" s="18"/>
      <c r="C23" s="16" t="s">
        <v>266</v>
      </c>
      <c r="D23" s="14">
        <v>86.880599543919203</v>
      </c>
      <c r="E23" s="14">
        <v>1.6409552399213601</v>
      </c>
      <c r="F23" s="14">
        <v>83.283901948002807</v>
      </c>
      <c r="G23" s="14">
        <v>89.798213937821401</v>
      </c>
      <c r="H23" s="14">
        <v>1.88874760134665</v>
      </c>
      <c r="I23" s="15">
        <v>656</v>
      </c>
      <c r="J23" s="15">
        <v>747</v>
      </c>
      <c r="K23" s="14">
        <v>1.7623635406479901</v>
      </c>
      <c r="L23" s="15">
        <v>423.86260426457801</v>
      </c>
      <c r="M23" s="15">
        <v>142</v>
      </c>
      <c r="ZA23" s="9"/>
    </row>
    <row r="24" spans="2:677" x14ac:dyDescent="0.3">
      <c r="B24" s="18"/>
      <c r="C24" s="16" t="s">
        <v>267</v>
      </c>
      <c r="D24" s="14">
        <v>95.474129495156802</v>
      </c>
      <c r="E24" s="14">
        <v>1.21475765742312</v>
      </c>
      <c r="F24" s="14">
        <v>92.339292938843997</v>
      </c>
      <c r="G24" s="14">
        <v>97.362796985704406</v>
      </c>
      <c r="H24" s="14">
        <v>1.2723422186161399</v>
      </c>
      <c r="I24" s="15">
        <v>381</v>
      </c>
      <c r="J24" s="15">
        <v>397</v>
      </c>
      <c r="K24" s="14">
        <v>1.3523423531949901</v>
      </c>
      <c r="L24" s="15">
        <v>293.56471685003601</v>
      </c>
      <c r="M24" s="15">
        <v>77</v>
      </c>
      <c r="ZA24" s="9"/>
    </row>
    <row r="25" spans="2:677" x14ac:dyDescent="0.3">
      <c r="B25" s="18"/>
      <c r="C25" s="16" t="s">
        <v>268</v>
      </c>
      <c r="D25" s="14">
        <v>94.298649207806307</v>
      </c>
      <c r="E25" s="14">
        <v>1.1161591190379501</v>
      </c>
      <c r="F25" s="14">
        <v>91.631130143892904</v>
      </c>
      <c r="G25" s="14">
        <v>96.1516245293097</v>
      </c>
      <c r="H25" s="14">
        <v>1.1836427439997299</v>
      </c>
      <c r="I25" s="15">
        <v>463</v>
      </c>
      <c r="J25" s="15">
        <v>489</v>
      </c>
      <c r="K25" s="14">
        <v>1.1308078403334201</v>
      </c>
      <c r="L25" s="15">
        <v>432.43421433638002</v>
      </c>
      <c r="M25" s="15">
        <v>89</v>
      </c>
      <c r="ZA25" s="9"/>
    </row>
    <row r="26" spans="2:677" x14ac:dyDescent="0.3">
      <c r="B26" s="18"/>
      <c r="C26" s="16" t="s">
        <v>269</v>
      </c>
      <c r="D26" s="14">
        <v>87.212827516430707</v>
      </c>
      <c r="E26" s="14">
        <v>2.5029337917528198</v>
      </c>
      <c r="F26" s="14">
        <v>81.3776647098083</v>
      </c>
      <c r="G26" s="14">
        <v>91.412531989856205</v>
      </c>
      <c r="H26" s="14">
        <v>2.86991473964226</v>
      </c>
      <c r="I26" s="15">
        <v>457</v>
      </c>
      <c r="J26" s="15">
        <v>511</v>
      </c>
      <c r="K26" s="14">
        <v>2.8649299609982801</v>
      </c>
      <c r="L26" s="15">
        <v>178.36387170244899</v>
      </c>
      <c r="M26" s="15">
        <v>102</v>
      </c>
      <c r="ZA26" s="9"/>
    </row>
    <row r="27" spans="2:677" x14ac:dyDescent="0.3">
      <c r="B27" s="18"/>
      <c r="C27" s="16" t="s">
        <v>270</v>
      </c>
      <c r="D27" s="14">
        <v>91.105619241186602</v>
      </c>
      <c r="E27" s="14">
        <v>1.2044588541384</v>
      </c>
      <c r="F27" s="14">
        <v>88.420876599289997</v>
      </c>
      <c r="G27" s="14">
        <v>93.215637956958304</v>
      </c>
      <c r="H27" s="14">
        <v>1.32204672353941</v>
      </c>
      <c r="I27" s="15">
        <v>790</v>
      </c>
      <c r="J27" s="15">
        <v>858</v>
      </c>
      <c r="K27" s="14">
        <v>1.5342774010275599</v>
      </c>
      <c r="L27" s="15">
        <v>559.22090713541695</v>
      </c>
      <c r="M27" s="15">
        <v>150</v>
      </c>
      <c r="ZA27" s="9"/>
    </row>
    <row r="28" spans="2:677" x14ac:dyDescent="0.3">
      <c r="B28" s="18"/>
      <c r="C28" s="16" t="s">
        <v>271</v>
      </c>
      <c r="D28" s="14">
        <v>82.663952621506397</v>
      </c>
      <c r="E28" s="14">
        <v>3.7037615417830398</v>
      </c>
      <c r="F28" s="14">
        <v>74.000283358601294</v>
      </c>
      <c r="G28" s="14">
        <v>88.874722303800496</v>
      </c>
      <c r="H28" s="14">
        <v>4.4805038040480101</v>
      </c>
      <c r="I28" s="15">
        <v>245</v>
      </c>
      <c r="J28" s="15">
        <v>285</v>
      </c>
      <c r="K28" s="14">
        <v>2.7185549955244199</v>
      </c>
      <c r="L28" s="15">
        <v>104.83510558704801</v>
      </c>
      <c r="M28" s="15">
        <v>65</v>
      </c>
      <c r="ZA28" s="9"/>
    </row>
    <row r="29" spans="2:677" x14ac:dyDescent="0.3">
      <c r="B29" s="18"/>
      <c r="C29" s="16" t="s">
        <v>272</v>
      </c>
      <c r="D29" s="14">
        <v>98.440944315580097</v>
      </c>
      <c r="E29" s="14">
        <v>0.57303497585876595</v>
      </c>
      <c r="F29" s="14">
        <v>96.782383431894701</v>
      </c>
      <c r="G29" s="14">
        <v>99.251193726289898</v>
      </c>
      <c r="H29" s="14">
        <v>0.58211040115761303</v>
      </c>
      <c r="I29" s="15">
        <v>521</v>
      </c>
      <c r="J29" s="15">
        <v>530</v>
      </c>
      <c r="K29" s="14">
        <v>1.13182826355208</v>
      </c>
      <c r="L29" s="15">
        <v>468.26892123781403</v>
      </c>
      <c r="M29" s="15">
        <v>92</v>
      </c>
      <c r="ZA29" s="9"/>
    </row>
    <row r="30" spans="2:677" x14ac:dyDescent="0.3">
      <c r="B30" s="18"/>
      <c r="C30" s="16" t="s">
        <v>273</v>
      </c>
      <c r="D30" s="14">
        <v>92.090878165137198</v>
      </c>
      <c r="E30" s="14">
        <v>1.95168832244799</v>
      </c>
      <c r="F30" s="14">
        <v>87.227085253237206</v>
      </c>
      <c r="G30" s="14">
        <v>95.204413473383198</v>
      </c>
      <c r="H30" s="14">
        <v>2.1193068861263602</v>
      </c>
      <c r="I30" s="15">
        <v>393</v>
      </c>
      <c r="J30" s="15">
        <v>415</v>
      </c>
      <c r="K30" s="14">
        <v>2.1650921648534802</v>
      </c>
      <c r="L30" s="15">
        <v>191.67775244712701</v>
      </c>
      <c r="M30" s="15">
        <v>76</v>
      </c>
      <c r="ZA30" s="9"/>
    </row>
    <row r="31" spans="2:677" x14ac:dyDescent="0.3">
      <c r="B31" s="18"/>
      <c r="C31" s="16" t="s">
        <v>274</v>
      </c>
      <c r="D31" s="14">
        <v>93.697177792251594</v>
      </c>
      <c r="E31" s="14">
        <v>0.97542768587228301</v>
      </c>
      <c r="F31" s="14">
        <v>91.482508127431302</v>
      </c>
      <c r="G31" s="14">
        <v>95.365176042142707</v>
      </c>
      <c r="H31" s="14">
        <v>1.04104276015125</v>
      </c>
      <c r="I31" s="15">
        <v>1310</v>
      </c>
      <c r="J31" s="15">
        <v>1390</v>
      </c>
      <c r="K31" s="14">
        <v>2.2378492917732999</v>
      </c>
      <c r="L31" s="15">
        <v>621.13208655733297</v>
      </c>
      <c r="M31" s="15">
        <v>293</v>
      </c>
      <c r="ZA31" s="9"/>
    </row>
    <row r="32" spans="2:677" x14ac:dyDescent="0.3">
      <c r="B32" s="18"/>
      <c r="C32" s="16" t="s">
        <v>275</v>
      </c>
      <c r="D32" s="14">
        <v>96.113488540735204</v>
      </c>
      <c r="E32" s="14">
        <v>0.76177173674360199</v>
      </c>
      <c r="F32" s="14">
        <v>94.296333128712703</v>
      </c>
      <c r="G32" s="14">
        <v>97.367868756321997</v>
      </c>
      <c r="H32" s="14">
        <v>0.79257526525087596</v>
      </c>
      <c r="I32" s="15">
        <v>832</v>
      </c>
      <c r="J32" s="15">
        <v>865</v>
      </c>
      <c r="K32" s="14">
        <v>1.34220595111967</v>
      </c>
      <c r="L32" s="15">
        <v>644.46145487465196</v>
      </c>
      <c r="M32" s="15">
        <v>162</v>
      </c>
      <c r="ZA32" s="9"/>
    </row>
    <row r="33" spans="2:677" x14ac:dyDescent="0.3">
      <c r="B33" s="18"/>
      <c r="C33" s="16" t="s">
        <v>276</v>
      </c>
      <c r="D33" s="14">
        <v>93.552707968581402</v>
      </c>
      <c r="E33" s="14">
        <v>1.5377315481815701</v>
      </c>
      <c r="F33" s="14">
        <v>89.744772682866596</v>
      </c>
      <c r="G33" s="14">
        <v>96.009564209784202</v>
      </c>
      <c r="H33" s="14">
        <v>1.64370607924893</v>
      </c>
      <c r="I33" s="15">
        <v>495</v>
      </c>
      <c r="J33" s="15">
        <v>524</v>
      </c>
      <c r="K33" s="14">
        <v>2.0503548629880299</v>
      </c>
      <c r="L33" s="15">
        <v>255.565516710781</v>
      </c>
      <c r="M33" s="15">
        <v>102</v>
      </c>
      <c r="ZA33" s="9"/>
    </row>
    <row r="34" spans="2:677" x14ac:dyDescent="0.3">
      <c r="B34" s="18"/>
      <c r="C34" s="16" t="s">
        <v>277</v>
      </c>
      <c r="D34" s="14">
        <v>88.752039684740296</v>
      </c>
      <c r="E34" s="14">
        <v>2.2673172762458398</v>
      </c>
      <c r="F34" s="14">
        <v>83.419371018983199</v>
      </c>
      <c r="G34" s="14">
        <v>92.523332906617696</v>
      </c>
      <c r="H34" s="14">
        <v>2.5546649793060201</v>
      </c>
      <c r="I34" s="15">
        <v>518</v>
      </c>
      <c r="J34" s="15">
        <v>585</v>
      </c>
      <c r="K34" s="14">
        <v>3.0073593382643198</v>
      </c>
      <c r="L34" s="15">
        <v>194.522813604851</v>
      </c>
      <c r="M34" s="15">
        <v>111</v>
      </c>
      <c r="ZA34" s="9"/>
    </row>
    <row r="35" spans="2:677" x14ac:dyDescent="0.3">
      <c r="B35" s="18"/>
      <c r="C35" s="16" t="s">
        <v>278</v>
      </c>
      <c r="D35" s="14">
        <v>84.072331225523996</v>
      </c>
      <c r="E35" s="14">
        <v>1.8857838939500799</v>
      </c>
      <c r="F35" s="14">
        <v>79.937109938301106</v>
      </c>
      <c r="G35" s="14">
        <v>87.488631291956906</v>
      </c>
      <c r="H35" s="14">
        <v>2.24304936768254</v>
      </c>
      <c r="I35" s="15">
        <v>319</v>
      </c>
      <c r="J35" s="15">
        <v>368</v>
      </c>
      <c r="K35" s="14">
        <v>0.97464083420162495</v>
      </c>
      <c r="L35" s="15">
        <v>368</v>
      </c>
      <c r="M35" s="15">
        <v>65</v>
      </c>
      <c r="ZA35" s="9"/>
    </row>
    <row r="36" spans="2:677" x14ac:dyDescent="0.3">
      <c r="B36" s="18"/>
      <c r="C36" s="16" t="s">
        <v>279</v>
      </c>
      <c r="D36" s="14">
        <v>88.020079678083505</v>
      </c>
      <c r="E36" s="14">
        <v>1.32453055936539</v>
      </c>
      <c r="F36" s="14">
        <v>85.148250516294794</v>
      </c>
      <c r="G36" s="14">
        <v>90.399207532880396</v>
      </c>
      <c r="H36" s="14">
        <v>1.50480499927926</v>
      </c>
      <c r="I36" s="15">
        <v>735</v>
      </c>
      <c r="J36" s="15">
        <v>842</v>
      </c>
      <c r="K36" s="14">
        <v>1.3992144266566899</v>
      </c>
      <c r="L36" s="15">
        <v>601.76623679609304</v>
      </c>
      <c r="M36" s="15">
        <v>161</v>
      </c>
      <c r="ZA36" s="9"/>
    </row>
    <row r="37" spans="2:677" x14ac:dyDescent="0.3">
      <c r="B37" s="18"/>
      <c r="C37" s="16" t="s">
        <v>280</v>
      </c>
      <c r="D37" s="14">
        <v>89.139523663683903</v>
      </c>
      <c r="E37" s="14">
        <v>1.9476798813771701</v>
      </c>
      <c r="F37" s="14">
        <v>84.614747612999906</v>
      </c>
      <c r="G37" s="14">
        <v>92.452273364961897</v>
      </c>
      <c r="H37" s="14">
        <v>2.18497900967657</v>
      </c>
      <c r="I37" s="15">
        <v>449</v>
      </c>
      <c r="J37" s="15">
        <v>502</v>
      </c>
      <c r="K37" s="14">
        <v>1.96315097403796</v>
      </c>
      <c r="L37" s="15">
        <v>255.711357220503</v>
      </c>
      <c r="M37" s="15">
        <v>80</v>
      </c>
      <c r="ZA37" s="9"/>
    </row>
    <row r="38" spans="2:677" x14ac:dyDescent="0.3">
      <c r="B38" s="18" t="s">
        <v>296</v>
      </c>
      <c r="C38" s="16" t="s">
        <v>281</v>
      </c>
      <c r="D38" s="14">
        <v>90.523571336065601</v>
      </c>
      <c r="E38" s="14">
        <v>0.72716224022239195</v>
      </c>
      <c r="F38" s="14">
        <v>88.997717930280302</v>
      </c>
      <c r="G38" s="14">
        <v>91.857173004640003</v>
      </c>
      <c r="H38" s="14">
        <v>0.80328496709749597</v>
      </c>
      <c r="I38" s="15">
        <v>6582</v>
      </c>
      <c r="J38" s="15">
        <v>7181</v>
      </c>
      <c r="K38" s="14">
        <v>4.4256870942216304</v>
      </c>
      <c r="L38" s="15">
        <v>1622.57291288754</v>
      </c>
      <c r="M38" s="15">
        <v>1290</v>
      </c>
      <c r="ZA38" s="9"/>
    </row>
    <row r="39" spans="2:677" x14ac:dyDescent="0.3">
      <c r="B39" s="18"/>
      <c r="C39" s="16" t="s">
        <v>282</v>
      </c>
      <c r="D39" s="14">
        <v>90.477165502564006</v>
      </c>
      <c r="E39" s="14">
        <v>0.73756898308393604</v>
      </c>
      <c r="F39" s="14">
        <v>88.928563054445505</v>
      </c>
      <c r="G39" s="14">
        <v>91.829061702931796</v>
      </c>
      <c r="H39" s="14">
        <v>0.81519903832866403</v>
      </c>
      <c r="I39" s="15">
        <v>6253</v>
      </c>
      <c r="J39" s="15">
        <v>6739</v>
      </c>
      <c r="K39" s="14">
        <v>4.2543290166774099</v>
      </c>
      <c r="L39" s="15">
        <v>1584.0335746441899</v>
      </c>
      <c r="M39" s="15">
        <v>1273</v>
      </c>
      <c r="ZA39" s="9"/>
    </row>
    <row r="40" spans="2:677" x14ac:dyDescent="0.3">
      <c r="B40" s="18" t="s">
        <v>321</v>
      </c>
      <c r="C40" s="16" t="s">
        <v>314</v>
      </c>
      <c r="D40" s="14">
        <v>90.162095418675804</v>
      </c>
      <c r="E40" s="14">
        <v>0.70784836869612699</v>
      </c>
      <c r="F40" s="14">
        <v>88.684242091740998</v>
      </c>
      <c r="G40" s="14">
        <v>91.465513290724303</v>
      </c>
      <c r="H40" s="14">
        <v>0.78508420352163399</v>
      </c>
      <c r="I40" s="15">
        <v>6473</v>
      </c>
      <c r="J40" s="15">
        <v>7048</v>
      </c>
      <c r="K40" s="14">
        <v>3.9806880051710101</v>
      </c>
      <c r="L40" s="15">
        <v>1770.5482044421699</v>
      </c>
      <c r="M40" s="15">
        <v>2477</v>
      </c>
      <c r="ZA40" s="9"/>
    </row>
    <row r="41" spans="2:677" x14ac:dyDescent="0.3">
      <c r="B41" s="18"/>
      <c r="C41" s="16" t="s">
        <v>315</v>
      </c>
      <c r="D41" s="14">
        <v>90.837718784183295</v>
      </c>
      <c r="E41" s="14">
        <v>0.66543094759767096</v>
      </c>
      <c r="F41" s="14">
        <v>89.446686941472706</v>
      </c>
      <c r="G41" s="14">
        <v>92.061671111318901</v>
      </c>
      <c r="H41" s="14">
        <v>0.73254916185052399</v>
      </c>
      <c r="I41" s="15">
        <v>6362</v>
      </c>
      <c r="J41" s="15">
        <v>6872</v>
      </c>
      <c r="K41" s="14">
        <v>3.6555783961199899</v>
      </c>
      <c r="L41" s="15">
        <v>1879.86667370994</v>
      </c>
      <c r="M41" s="15">
        <v>2484</v>
      </c>
      <c r="ZA41" s="9"/>
    </row>
    <row r="42" spans="2:677" x14ac:dyDescent="0.3">
      <c r="B42" s="18" t="s">
        <v>322</v>
      </c>
      <c r="C42" s="16" t="s">
        <v>316</v>
      </c>
      <c r="D42" s="14">
        <v>86.067053086423897</v>
      </c>
      <c r="E42" s="14">
        <v>1.4539372326813</v>
      </c>
      <c r="F42" s="14">
        <v>82.959833049983303</v>
      </c>
      <c r="G42" s="14">
        <v>88.684959919533597</v>
      </c>
      <c r="H42" s="14">
        <v>1.6893075579354799</v>
      </c>
      <c r="I42" s="15">
        <v>1355</v>
      </c>
      <c r="J42" s="15">
        <v>1537</v>
      </c>
      <c r="K42" s="14">
        <v>2.70771293391594</v>
      </c>
      <c r="L42" s="15">
        <v>567.63772139506898</v>
      </c>
      <c r="M42" s="15">
        <v>496</v>
      </c>
      <c r="ZA42" s="9"/>
    </row>
    <row r="43" spans="2:677" x14ac:dyDescent="0.3">
      <c r="B43" s="18"/>
      <c r="C43" s="16" t="s">
        <v>317</v>
      </c>
      <c r="D43" s="14">
        <v>83.019992810802705</v>
      </c>
      <c r="E43" s="14">
        <v>2.6737212296071999</v>
      </c>
      <c r="F43" s="14">
        <v>77.097156869915196</v>
      </c>
      <c r="G43" s="14">
        <v>87.656372303526197</v>
      </c>
      <c r="H43" s="14">
        <v>3.2205751158042601</v>
      </c>
      <c r="I43" s="15">
        <v>419</v>
      </c>
      <c r="J43" s="15">
        <v>500</v>
      </c>
      <c r="K43" s="14">
        <v>2.5305343286806501</v>
      </c>
      <c r="L43" s="15">
        <v>197.58672875253399</v>
      </c>
      <c r="M43" s="15">
        <v>217</v>
      </c>
      <c r="ZA43" s="9"/>
    </row>
    <row r="44" spans="2:677" x14ac:dyDescent="0.3">
      <c r="B44" s="18"/>
      <c r="C44" s="16" t="s">
        <v>318</v>
      </c>
      <c r="D44" s="14">
        <v>88.183790988348306</v>
      </c>
      <c r="E44" s="14">
        <v>3.0370139801627398</v>
      </c>
      <c r="F44" s="14">
        <v>80.777381148178705</v>
      </c>
      <c r="G44" s="14">
        <v>92.984380675303697</v>
      </c>
      <c r="H44" s="14">
        <v>3.4439594239762501</v>
      </c>
      <c r="I44" s="15">
        <v>412</v>
      </c>
      <c r="J44" s="15">
        <v>447</v>
      </c>
      <c r="K44" s="14">
        <v>3.9478578960470201</v>
      </c>
      <c r="L44" s="15">
        <v>113.225959943386</v>
      </c>
      <c r="M44" s="15">
        <v>196</v>
      </c>
      <c r="ZA44" s="9"/>
    </row>
    <row r="45" spans="2:677" x14ac:dyDescent="0.3">
      <c r="B45" s="18"/>
      <c r="C45" s="16" t="s">
        <v>319</v>
      </c>
      <c r="D45" s="14">
        <v>91.716396046552106</v>
      </c>
      <c r="E45" s="14">
        <v>0.52161204963933405</v>
      </c>
      <c r="F45" s="14">
        <v>90.634442144448201</v>
      </c>
      <c r="G45" s="14">
        <v>92.683447612209804</v>
      </c>
      <c r="H45" s="14">
        <v>0.56872279344096899</v>
      </c>
      <c r="I45" s="15">
        <v>10461</v>
      </c>
      <c r="J45" s="15">
        <v>11210</v>
      </c>
      <c r="K45" s="14">
        <v>4.0141703119230598</v>
      </c>
      <c r="L45" s="15">
        <v>2792.6069720319501</v>
      </c>
      <c r="M45" s="15">
        <v>2501</v>
      </c>
      <c r="ZA45" s="9"/>
    </row>
    <row r="46" spans="2:677" x14ac:dyDescent="0.3">
      <c r="B46" s="18"/>
      <c r="C46" s="16" t="s">
        <v>320</v>
      </c>
      <c r="D46" s="14">
        <v>82.304457096988997</v>
      </c>
      <c r="E46" s="14">
        <v>4.1342312491734798</v>
      </c>
      <c r="F46" s="14">
        <v>72.659847695687503</v>
      </c>
      <c r="G46" s="14">
        <v>89.059102674442897</v>
      </c>
      <c r="H46" s="14">
        <v>5.02309521864853</v>
      </c>
      <c r="I46" s="15">
        <v>188</v>
      </c>
      <c r="J46" s="15">
        <v>226</v>
      </c>
      <c r="K46" s="14">
        <v>2.6404916767575499</v>
      </c>
      <c r="L46" s="15">
        <v>85.590120199705296</v>
      </c>
      <c r="M46" s="15">
        <v>130</v>
      </c>
      <c r="ZA46" s="9"/>
    </row>
    <row r="47" spans="2:677" x14ac:dyDescent="0.3">
      <c r="B47" s="18" t="s">
        <v>298</v>
      </c>
      <c r="C47" s="16" t="s">
        <v>283</v>
      </c>
      <c r="D47" s="14">
        <v>87.035424953335294</v>
      </c>
      <c r="E47" s="14">
        <v>1.0193227104140701</v>
      </c>
      <c r="F47" s="14">
        <v>84.901577705762094</v>
      </c>
      <c r="G47" s="14">
        <v>88.907099933719707</v>
      </c>
      <c r="H47" s="14">
        <v>1.1711584230910499</v>
      </c>
      <c r="I47" s="15">
        <v>2400</v>
      </c>
      <c r="J47" s="15">
        <v>2705</v>
      </c>
      <c r="K47" s="14">
        <v>2.4898647099164601</v>
      </c>
      <c r="L47" s="15">
        <v>1086.40440953547</v>
      </c>
      <c r="M47" s="15">
        <v>1248</v>
      </c>
      <c r="ZA47" s="9"/>
    </row>
    <row r="48" spans="2:677" x14ac:dyDescent="0.3">
      <c r="B48" s="18"/>
      <c r="C48" s="16" t="s">
        <v>284</v>
      </c>
      <c r="D48" s="14">
        <v>89.882899804066597</v>
      </c>
      <c r="E48" s="14">
        <v>1.0894182734614499</v>
      </c>
      <c r="F48" s="14">
        <v>87.537079610115299</v>
      </c>
      <c r="G48" s="14">
        <v>91.828398233756502</v>
      </c>
      <c r="H48" s="14">
        <v>1.21204175191972</v>
      </c>
      <c r="I48" s="15">
        <v>2169</v>
      </c>
      <c r="J48" s="15">
        <v>2374</v>
      </c>
      <c r="K48" s="14">
        <v>3.0970906942192</v>
      </c>
      <c r="L48" s="15">
        <v>766.52582516589803</v>
      </c>
      <c r="M48" s="15">
        <v>1337</v>
      </c>
      <c r="ZA48" s="9"/>
    </row>
    <row r="49" spans="2:677" x14ac:dyDescent="0.3">
      <c r="B49" s="18"/>
      <c r="C49" s="16" t="s">
        <v>285</v>
      </c>
      <c r="D49" s="14">
        <v>87.814726900523496</v>
      </c>
      <c r="E49" s="14">
        <v>1.41796126147434</v>
      </c>
      <c r="F49" s="14">
        <v>84.749734759181194</v>
      </c>
      <c r="G49" s="14">
        <v>90.333975368075201</v>
      </c>
      <c r="H49" s="14">
        <v>1.61471920658662</v>
      </c>
      <c r="I49" s="15">
        <v>2360</v>
      </c>
      <c r="J49" s="15">
        <v>2594</v>
      </c>
      <c r="K49" s="14">
        <v>4.8722394833569398</v>
      </c>
      <c r="L49" s="15">
        <v>532.40404312243504</v>
      </c>
      <c r="M49" s="15">
        <v>1445</v>
      </c>
      <c r="ZA49" s="9"/>
    </row>
    <row r="50" spans="2:677" x14ac:dyDescent="0.3">
      <c r="B50" s="18"/>
      <c r="C50" s="16" t="s">
        <v>286</v>
      </c>
      <c r="D50" s="14">
        <v>92.473951388897305</v>
      </c>
      <c r="E50" s="14">
        <v>0.89606533538831301</v>
      </c>
      <c r="F50" s="14">
        <v>90.517065242907194</v>
      </c>
      <c r="G50" s="14">
        <v>94.053545742154995</v>
      </c>
      <c r="H50" s="14">
        <v>0.96899215609369704</v>
      </c>
      <c r="I50" s="15">
        <v>2572</v>
      </c>
      <c r="J50" s="15">
        <v>2753</v>
      </c>
      <c r="K50" s="14">
        <v>3.1749825940787799</v>
      </c>
      <c r="L50" s="15">
        <v>867.09136772410602</v>
      </c>
      <c r="M50" s="15">
        <v>1503</v>
      </c>
      <c r="ZA50" s="9"/>
    </row>
    <row r="51" spans="2:677" x14ac:dyDescent="0.3">
      <c r="B51" s="18"/>
      <c r="C51" s="16" t="s">
        <v>287</v>
      </c>
      <c r="D51" s="14">
        <v>94.968469097798803</v>
      </c>
      <c r="E51" s="14">
        <v>0.66001746894262703</v>
      </c>
      <c r="F51" s="14">
        <v>93.504655619200093</v>
      </c>
      <c r="G51" s="14">
        <v>96.116095114858595</v>
      </c>
      <c r="H51" s="14">
        <v>0.69498589922823595</v>
      </c>
      <c r="I51" s="15">
        <v>3286</v>
      </c>
      <c r="J51" s="15">
        <v>3436</v>
      </c>
      <c r="K51" s="14">
        <v>3.1315404124052599</v>
      </c>
      <c r="L51" s="15">
        <v>1097.2235856796401</v>
      </c>
      <c r="M51" s="15">
        <v>1603</v>
      </c>
      <c r="ZA51" s="9"/>
    </row>
    <row r="52" spans="2:677" x14ac:dyDescent="0.3">
      <c r="B52" s="18" t="s">
        <v>297</v>
      </c>
      <c r="C52" s="16" t="s">
        <v>288</v>
      </c>
      <c r="D52" s="14">
        <v>91.608081834109001</v>
      </c>
      <c r="E52" s="14">
        <v>0.617499221955363</v>
      </c>
      <c r="F52" s="14">
        <v>90.3151894886755</v>
      </c>
      <c r="G52" s="14">
        <v>92.742246990297403</v>
      </c>
      <c r="H52" s="14">
        <v>0.674066315539254</v>
      </c>
      <c r="I52" s="15">
        <v>8721</v>
      </c>
      <c r="J52" s="15">
        <v>9340</v>
      </c>
      <c r="K52" s="14">
        <v>4.6321026616935299</v>
      </c>
      <c r="L52" s="15">
        <v>2016.3629094924299</v>
      </c>
      <c r="M52" s="15">
        <v>2519</v>
      </c>
      <c r="ZA52" s="9"/>
    </row>
    <row r="53" spans="2:677" x14ac:dyDescent="0.3">
      <c r="B53" s="18"/>
      <c r="C53" s="16" t="s">
        <v>289</v>
      </c>
      <c r="D53" s="14">
        <v>88.312670560543907</v>
      </c>
      <c r="E53" s="14">
        <v>0.82115031382062997</v>
      </c>
      <c r="F53" s="14">
        <v>86.603609615165496</v>
      </c>
      <c r="G53" s="14">
        <v>89.829301977673097</v>
      </c>
      <c r="H53" s="14">
        <v>0.92982163103954596</v>
      </c>
      <c r="I53" s="15">
        <v>4066</v>
      </c>
      <c r="J53" s="15">
        <v>4522</v>
      </c>
      <c r="K53" s="14">
        <v>2.95353097236841</v>
      </c>
      <c r="L53" s="15">
        <v>1531.0487827300001</v>
      </c>
      <c r="M53" s="15">
        <v>1781</v>
      </c>
      <c r="ZA53" s="9"/>
    </row>
    <row r="54" spans="2:677" x14ac:dyDescent="0.3">
      <c r="B54" s="18" t="s">
        <v>291</v>
      </c>
      <c r="C54" s="16" t="s">
        <v>290</v>
      </c>
      <c r="D54" s="14">
        <v>92.514339353218901</v>
      </c>
      <c r="E54" s="14">
        <v>0.55854577911521197</v>
      </c>
      <c r="F54" s="14">
        <v>91.342732728636506</v>
      </c>
      <c r="G54" s="14">
        <v>93.538605853739298</v>
      </c>
      <c r="H54" s="14">
        <v>0.60373968297248404</v>
      </c>
      <c r="I54" s="15">
        <v>8524</v>
      </c>
      <c r="J54" s="15">
        <v>9076</v>
      </c>
      <c r="K54" s="14">
        <v>4.0881328018313798</v>
      </c>
      <c r="L54" s="15">
        <v>2220.08443461871</v>
      </c>
      <c r="M54" s="15">
        <v>2385</v>
      </c>
      <c r="ZA54" s="9"/>
    </row>
    <row r="55" spans="2:677" x14ac:dyDescent="0.3">
      <c r="B55" s="18"/>
      <c r="C55" s="16" t="s">
        <v>291</v>
      </c>
      <c r="D55" s="14">
        <v>87.436875532553998</v>
      </c>
      <c r="E55" s="14">
        <v>0.80991065581107202</v>
      </c>
      <c r="F55" s="14">
        <v>85.760694000409799</v>
      </c>
      <c r="G55" s="14">
        <v>88.941188464839101</v>
      </c>
      <c r="H55" s="14">
        <v>0.92628041759055202</v>
      </c>
      <c r="I55" s="15">
        <v>4311</v>
      </c>
      <c r="J55" s="15">
        <v>4844</v>
      </c>
      <c r="K55" s="14">
        <v>2.8919874383624902</v>
      </c>
      <c r="L55" s="15">
        <v>1674.9726972337</v>
      </c>
      <c r="M55" s="15">
        <v>1709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9</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19" priority="1">
      <formula>ZA9 = 3</formula>
    </cfRule>
    <cfRule type="expression" dxfId="318" priority="48">
      <formula>I9 = J9</formula>
    </cfRule>
    <cfRule type="expression" dxfId="317" priority="95">
      <formula>ZA9 = 2</formula>
    </cfRule>
    <cfRule type="expression" dxfId="316" priority="142">
      <formula>ZA9 = 1</formula>
    </cfRule>
  </conditionalFormatting>
  <pageMargins left="0.7" right="0.7" top="0.75" bottom="0.75" header="0.3" footer="0.3"/>
  <pageSetup paperSize="9"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73</v>
      </c>
      <c r="M2" s="12" t="str">
        <f>HYPERLINK("#'INDICE'!A1", "Índice")</f>
        <v>Índice</v>
      </c>
    </row>
    <row r="3" spans="2:677" x14ac:dyDescent="0.3">
      <c r="B3" s="10" t="s">
        <v>7</v>
      </c>
      <c r="C3" s="11" t="s">
        <v>72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51.5725194727247</v>
      </c>
      <c r="E9" s="14">
        <v>1.3464943018998099</v>
      </c>
      <c r="F9" s="14">
        <v>48.930306070529603</v>
      </c>
      <c r="G9" s="14">
        <v>54.205970759203197</v>
      </c>
      <c r="H9" s="14">
        <v>2.6108755509063899</v>
      </c>
      <c r="I9" s="15">
        <v>1951</v>
      </c>
      <c r="J9" s="15">
        <v>3406</v>
      </c>
      <c r="K9" s="14">
        <v>2.4718148234493298</v>
      </c>
      <c r="L9" s="15">
        <v>1377.93493577608</v>
      </c>
      <c r="M9" s="15">
        <v>1863</v>
      </c>
      <c r="ZA9" s="9"/>
    </row>
    <row r="10" spans="2:677" x14ac:dyDescent="0.3">
      <c r="B10" s="18" t="s">
        <v>293</v>
      </c>
      <c r="C10" s="16" t="s">
        <v>253</v>
      </c>
      <c r="D10" s="14">
        <v>49.6103002261816</v>
      </c>
      <c r="E10" s="14">
        <v>1.6382306475322199</v>
      </c>
      <c r="F10" s="14">
        <v>46.403122018385297</v>
      </c>
      <c r="G10" s="14">
        <v>52.820688597750298</v>
      </c>
      <c r="H10" s="14">
        <v>3.3021986161407102</v>
      </c>
      <c r="I10" s="15">
        <v>1095</v>
      </c>
      <c r="J10" s="15">
        <v>2036</v>
      </c>
      <c r="K10" s="14">
        <v>2.1847456341313398</v>
      </c>
      <c r="L10" s="15">
        <v>931.91626896625598</v>
      </c>
      <c r="M10" s="15">
        <v>1145</v>
      </c>
      <c r="ZA10" s="9"/>
    </row>
    <row r="11" spans="2:677" x14ac:dyDescent="0.3">
      <c r="B11" s="18"/>
      <c r="C11" s="16" t="s">
        <v>254</v>
      </c>
      <c r="D11" s="14">
        <v>54.841211383797102</v>
      </c>
      <c r="E11" s="14">
        <v>2.3615438172659799</v>
      </c>
      <c r="F11" s="14">
        <v>50.178356218881497</v>
      </c>
      <c r="G11" s="14">
        <v>59.420584579980002</v>
      </c>
      <c r="H11" s="14">
        <v>4.3061481642684898</v>
      </c>
      <c r="I11" s="15">
        <v>856</v>
      </c>
      <c r="J11" s="15">
        <v>1370</v>
      </c>
      <c r="K11" s="14">
        <v>3.0828056165368301</v>
      </c>
      <c r="L11" s="15">
        <v>444.400384069312</v>
      </c>
      <c r="M11" s="15">
        <v>718</v>
      </c>
      <c r="ZA11" s="9"/>
    </row>
    <row r="12" spans="2:677" x14ac:dyDescent="0.3">
      <c r="B12" s="18" t="s">
        <v>294</v>
      </c>
      <c r="C12" s="16" t="s">
        <v>255</v>
      </c>
      <c r="D12" s="14">
        <v>59.242219759509098</v>
      </c>
      <c r="E12" s="14">
        <v>1.59803969747055</v>
      </c>
      <c r="F12" s="14">
        <v>56.073757549769603</v>
      </c>
      <c r="G12" s="14">
        <v>62.335648827029701</v>
      </c>
      <c r="H12" s="14">
        <v>2.6974676235254398</v>
      </c>
      <c r="I12" s="15">
        <v>954</v>
      </c>
      <c r="J12" s="15">
        <v>1643</v>
      </c>
      <c r="K12" s="14">
        <v>1.7366265397142699</v>
      </c>
      <c r="L12" s="15">
        <v>946.08711915132301</v>
      </c>
      <c r="M12" s="15">
        <v>924</v>
      </c>
      <c r="ZA12" s="9"/>
    </row>
    <row r="13" spans="2:677" x14ac:dyDescent="0.3">
      <c r="B13" s="18"/>
      <c r="C13" s="16" t="s">
        <v>256</v>
      </c>
      <c r="D13" s="14">
        <v>43.4008431821307</v>
      </c>
      <c r="E13" s="14">
        <v>2.1003599721439601</v>
      </c>
      <c r="F13" s="14">
        <v>39.332512085636303</v>
      </c>
      <c r="G13" s="14">
        <v>47.560090494461001</v>
      </c>
      <c r="H13" s="14">
        <v>4.8394450848105501</v>
      </c>
      <c r="I13" s="15">
        <v>520</v>
      </c>
      <c r="J13" s="15">
        <v>1054</v>
      </c>
      <c r="K13" s="14">
        <v>1.89107045276077</v>
      </c>
      <c r="L13" s="15">
        <v>557.356283823941</v>
      </c>
      <c r="M13" s="15">
        <v>560</v>
      </c>
      <c r="ZA13" s="9"/>
    </row>
    <row r="14" spans="2:677" x14ac:dyDescent="0.3">
      <c r="B14" s="18"/>
      <c r="C14" s="16" t="s">
        <v>257</v>
      </c>
      <c r="D14" s="14">
        <v>70.505303304335698</v>
      </c>
      <c r="E14" s="14">
        <v>2.1927667940195801</v>
      </c>
      <c r="F14" s="14">
        <v>66.0229708903953</v>
      </c>
      <c r="G14" s="14">
        <v>74.623593709138603</v>
      </c>
      <c r="H14" s="14">
        <v>3.1100735565302302</v>
      </c>
      <c r="I14" s="15">
        <v>477</v>
      </c>
      <c r="J14" s="15">
        <v>709</v>
      </c>
      <c r="K14" s="14">
        <v>1.6370141362021</v>
      </c>
      <c r="L14" s="15">
        <v>433.10560631131199</v>
      </c>
      <c r="M14" s="15">
        <v>379</v>
      </c>
      <c r="ZA14" s="9"/>
    </row>
    <row r="15" spans="2:677" x14ac:dyDescent="0.3">
      <c r="B15" s="18" t="s">
        <v>295</v>
      </c>
      <c r="C15" s="16" t="s">
        <v>258</v>
      </c>
      <c r="D15" s="14">
        <v>55.963010912885302</v>
      </c>
      <c r="E15" s="14">
        <v>5.0180694286817804</v>
      </c>
      <c r="F15" s="14">
        <v>45.931783668006801</v>
      </c>
      <c r="G15" s="14">
        <v>65.529831325497696</v>
      </c>
      <c r="H15" s="14">
        <v>8.9667609852035195</v>
      </c>
      <c r="I15" s="15">
        <v>89</v>
      </c>
      <c r="J15" s="15">
        <v>156</v>
      </c>
      <c r="K15" s="14">
        <v>1.5837489498194099</v>
      </c>
      <c r="L15" s="15">
        <v>98.500459948395303</v>
      </c>
      <c r="M15" s="15">
        <v>86</v>
      </c>
      <c r="ZA15" s="9"/>
    </row>
    <row r="16" spans="2:677" x14ac:dyDescent="0.3">
      <c r="B16" s="18"/>
      <c r="C16" s="16" t="s">
        <v>259</v>
      </c>
      <c r="D16" s="14">
        <v>67.366374053956093</v>
      </c>
      <c r="E16" s="14">
        <v>5.0600124655896996</v>
      </c>
      <c r="F16" s="14">
        <v>56.6654226044244</v>
      </c>
      <c r="G16" s="14">
        <v>76.519803370954094</v>
      </c>
      <c r="H16" s="14">
        <v>7.5111842319685396</v>
      </c>
      <c r="I16" s="15">
        <v>86</v>
      </c>
      <c r="J16" s="15">
        <v>129</v>
      </c>
      <c r="K16" s="14">
        <v>1.4907493872171</v>
      </c>
      <c r="L16" s="15">
        <v>86.533659585005296</v>
      </c>
      <c r="M16" s="15">
        <v>71</v>
      </c>
      <c r="ZA16" s="9"/>
    </row>
    <row r="17" spans="2:677" x14ac:dyDescent="0.3">
      <c r="B17" s="18"/>
      <c r="C17" s="16" t="s">
        <v>260</v>
      </c>
      <c r="D17" s="14">
        <v>64.930749314446999</v>
      </c>
      <c r="E17" s="14">
        <v>4.6733971349963204</v>
      </c>
      <c r="F17" s="14">
        <v>55.2026380058889</v>
      </c>
      <c r="G17" s="14">
        <v>73.558217339608902</v>
      </c>
      <c r="H17" s="14">
        <v>7.1975099384175696</v>
      </c>
      <c r="I17" s="15">
        <v>80</v>
      </c>
      <c r="J17" s="15">
        <v>120</v>
      </c>
      <c r="K17" s="14">
        <v>1.1413936079231</v>
      </c>
      <c r="L17" s="15">
        <v>105.13463468430901</v>
      </c>
      <c r="M17" s="15">
        <v>68</v>
      </c>
      <c r="ZA17" s="9"/>
    </row>
    <row r="18" spans="2:677" x14ac:dyDescent="0.3">
      <c r="B18" s="18"/>
      <c r="C18" s="16" t="s">
        <v>261</v>
      </c>
      <c r="D18" s="14">
        <v>66.061955323046604</v>
      </c>
      <c r="E18" s="14">
        <v>5.7866826754140304</v>
      </c>
      <c r="F18" s="14">
        <v>53.798037031970601</v>
      </c>
      <c r="G18" s="14">
        <v>76.492947221690997</v>
      </c>
      <c r="H18" s="14">
        <v>8.7594783519755399</v>
      </c>
      <c r="I18" s="15">
        <v>55</v>
      </c>
      <c r="J18" s="15">
        <v>88</v>
      </c>
      <c r="K18" s="14">
        <v>1.29939247335992</v>
      </c>
      <c r="L18" s="15">
        <v>67.723957006194695</v>
      </c>
      <c r="M18" s="15">
        <v>47</v>
      </c>
      <c r="ZA18" s="9"/>
    </row>
    <row r="19" spans="2:677" x14ac:dyDescent="0.3">
      <c r="B19" s="18"/>
      <c r="C19" s="16" t="s">
        <v>262</v>
      </c>
      <c r="D19" s="14">
        <v>55.840297258003801</v>
      </c>
      <c r="E19" s="14">
        <v>6.1267885720247302</v>
      </c>
      <c r="F19" s="14">
        <v>43.502298088874802</v>
      </c>
      <c r="G19" s="14">
        <v>67.497036411728203</v>
      </c>
      <c r="H19" s="14">
        <v>10.9719841635452</v>
      </c>
      <c r="I19" s="15">
        <v>57</v>
      </c>
      <c r="J19" s="15">
        <v>99</v>
      </c>
      <c r="K19" s="14">
        <v>1.4918254098499899</v>
      </c>
      <c r="L19" s="15">
        <v>66.361652875958896</v>
      </c>
      <c r="M19" s="15">
        <v>54</v>
      </c>
      <c r="ZA19" s="9"/>
    </row>
    <row r="20" spans="2:677" x14ac:dyDescent="0.3">
      <c r="B20" s="18"/>
      <c r="C20" s="16" t="s">
        <v>263</v>
      </c>
      <c r="D20" s="14">
        <v>45.838488823066498</v>
      </c>
      <c r="E20" s="14">
        <v>6.15576653105812</v>
      </c>
      <c r="F20" s="14">
        <v>34.100257981516201</v>
      </c>
      <c r="G20" s="14">
        <v>58.057559937091803</v>
      </c>
      <c r="H20" s="14">
        <v>13.4292527723132</v>
      </c>
      <c r="I20" s="15">
        <v>59</v>
      </c>
      <c r="J20" s="15">
        <v>116</v>
      </c>
      <c r="K20" s="14">
        <v>1.75525838188697</v>
      </c>
      <c r="L20" s="15">
        <v>66.0871363424545</v>
      </c>
      <c r="M20" s="15">
        <v>61</v>
      </c>
      <c r="ZA20" s="9"/>
    </row>
    <row r="21" spans="2:677" x14ac:dyDescent="0.3">
      <c r="B21" s="18"/>
      <c r="C21" s="16" t="s">
        <v>264</v>
      </c>
      <c r="D21" s="14">
        <v>51.9238931802848</v>
      </c>
      <c r="E21" s="14">
        <v>3.7415430898933102</v>
      </c>
      <c r="F21" s="14">
        <v>44.553485752261601</v>
      </c>
      <c r="G21" s="14">
        <v>59.211508046580697</v>
      </c>
      <c r="H21" s="14">
        <v>7.2058215606104596</v>
      </c>
      <c r="I21" s="15">
        <v>117</v>
      </c>
      <c r="J21" s="15">
        <v>239</v>
      </c>
      <c r="K21" s="14">
        <v>1.33469465163534</v>
      </c>
      <c r="L21" s="15">
        <v>179.067174433616</v>
      </c>
      <c r="M21" s="15">
        <v>132</v>
      </c>
      <c r="ZA21" s="9"/>
    </row>
    <row r="22" spans="2:677" x14ac:dyDescent="0.3">
      <c r="B22" s="18"/>
      <c r="C22" s="16" t="s">
        <v>265</v>
      </c>
      <c r="D22" s="14">
        <v>69.668714065881403</v>
      </c>
      <c r="E22" s="14">
        <v>4.5954399564497104</v>
      </c>
      <c r="F22" s="14">
        <v>59.904409727078701</v>
      </c>
      <c r="G22" s="14">
        <v>77.931164993694395</v>
      </c>
      <c r="H22" s="14">
        <v>6.5961314458942004</v>
      </c>
      <c r="I22" s="15">
        <v>141</v>
      </c>
      <c r="J22" s="15">
        <v>197</v>
      </c>
      <c r="K22" s="14">
        <v>1.9587618902278401</v>
      </c>
      <c r="L22" s="15">
        <v>100.573735369685</v>
      </c>
      <c r="M22" s="15">
        <v>93</v>
      </c>
      <c r="ZA22" s="9"/>
    </row>
    <row r="23" spans="2:677" x14ac:dyDescent="0.3">
      <c r="B23" s="18"/>
      <c r="C23" s="16" t="s">
        <v>266</v>
      </c>
      <c r="D23" s="14">
        <v>35.629449164858201</v>
      </c>
      <c r="E23" s="14">
        <v>3.6090547162810802</v>
      </c>
      <c r="F23" s="14">
        <v>28.8521486529798</v>
      </c>
      <c r="G23" s="14">
        <v>43.035772634270202</v>
      </c>
      <c r="H23" s="14">
        <v>10.1294148544984</v>
      </c>
      <c r="I23" s="15">
        <v>75</v>
      </c>
      <c r="J23" s="15">
        <v>193</v>
      </c>
      <c r="K23" s="14">
        <v>1.09041502675735</v>
      </c>
      <c r="L23" s="15">
        <v>176.996827138323</v>
      </c>
      <c r="M23" s="15">
        <v>103</v>
      </c>
      <c r="ZA23" s="9"/>
    </row>
    <row r="24" spans="2:677" x14ac:dyDescent="0.3">
      <c r="B24" s="18"/>
      <c r="C24" s="16" t="s">
        <v>267</v>
      </c>
      <c r="D24" s="14">
        <v>64.568836151869604</v>
      </c>
      <c r="E24" s="14">
        <v>5.4138254754142796</v>
      </c>
      <c r="F24" s="14">
        <v>53.220975613393399</v>
      </c>
      <c r="G24" s="14">
        <v>74.483694132383306</v>
      </c>
      <c r="H24" s="14">
        <v>8.3845796177596394</v>
      </c>
      <c r="I24" s="15">
        <v>63</v>
      </c>
      <c r="J24" s="15">
        <v>106</v>
      </c>
      <c r="K24" s="14">
        <v>1.3452079495984399</v>
      </c>
      <c r="L24" s="15">
        <v>78.798225978104199</v>
      </c>
      <c r="M24" s="15">
        <v>56</v>
      </c>
      <c r="ZA24" s="9"/>
    </row>
    <row r="25" spans="2:677" x14ac:dyDescent="0.3">
      <c r="B25" s="18"/>
      <c r="C25" s="16" t="s">
        <v>268</v>
      </c>
      <c r="D25" s="14">
        <v>64.165929025106394</v>
      </c>
      <c r="E25" s="14">
        <v>4.47963564831878</v>
      </c>
      <c r="F25" s="14">
        <v>54.871062477968998</v>
      </c>
      <c r="G25" s="14">
        <v>72.505650920472107</v>
      </c>
      <c r="H25" s="14">
        <v>6.9813306163868001</v>
      </c>
      <c r="I25" s="15">
        <v>67</v>
      </c>
      <c r="J25" s="15">
        <v>107</v>
      </c>
      <c r="K25" s="14">
        <v>0.92510411600201303</v>
      </c>
      <c r="L25" s="15">
        <v>107</v>
      </c>
      <c r="M25" s="15">
        <v>58</v>
      </c>
      <c r="ZA25" s="9"/>
    </row>
    <row r="26" spans="2:677" x14ac:dyDescent="0.3">
      <c r="B26" s="18"/>
      <c r="C26" s="16" t="s">
        <v>269</v>
      </c>
      <c r="D26" s="14">
        <v>39.894995490238003</v>
      </c>
      <c r="E26" s="14">
        <v>5.3817791214065203</v>
      </c>
      <c r="F26" s="14">
        <v>29.838203954368399</v>
      </c>
      <c r="G26" s="14">
        <v>50.883156302530999</v>
      </c>
      <c r="H26" s="14">
        <v>13.4898602074623</v>
      </c>
      <c r="I26" s="15">
        <v>52</v>
      </c>
      <c r="J26" s="15">
        <v>137</v>
      </c>
      <c r="K26" s="14">
        <v>1.64271261779299</v>
      </c>
      <c r="L26" s="15">
        <v>83.398641074579302</v>
      </c>
      <c r="M26" s="15">
        <v>74</v>
      </c>
      <c r="ZA26" s="9"/>
    </row>
    <row r="27" spans="2:677" x14ac:dyDescent="0.3">
      <c r="B27" s="18"/>
      <c r="C27" s="16" t="s">
        <v>270</v>
      </c>
      <c r="D27" s="14">
        <v>45.905886760186597</v>
      </c>
      <c r="E27" s="14">
        <v>4.06427165822722</v>
      </c>
      <c r="F27" s="14">
        <v>38.047681055182402</v>
      </c>
      <c r="G27" s="14">
        <v>53.973127889777203</v>
      </c>
      <c r="H27" s="14">
        <v>8.85348687295612</v>
      </c>
      <c r="I27" s="15">
        <v>78</v>
      </c>
      <c r="J27" s="15">
        <v>167</v>
      </c>
      <c r="K27" s="14">
        <v>1.10421885510401</v>
      </c>
      <c r="L27" s="15">
        <v>151.23813474844999</v>
      </c>
      <c r="M27" s="15">
        <v>96</v>
      </c>
      <c r="ZA27" s="9"/>
    </row>
    <row r="28" spans="2:677" x14ac:dyDescent="0.3">
      <c r="B28" s="18"/>
      <c r="C28" s="16" t="s">
        <v>271</v>
      </c>
      <c r="D28" s="14">
        <v>70.826241546372202</v>
      </c>
      <c r="E28" s="14">
        <v>5.8013921487754398</v>
      </c>
      <c r="F28" s="14">
        <v>58.084181391926698</v>
      </c>
      <c r="G28" s="14">
        <v>80.964264238981499</v>
      </c>
      <c r="H28" s="14">
        <v>8.1910207602602796</v>
      </c>
      <c r="I28" s="15">
        <v>61</v>
      </c>
      <c r="J28" s="15">
        <v>88</v>
      </c>
      <c r="K28" s="14">
        <v>1.41708897521832</v>
      </c>
      <c r="L28" s="15">
        <v>62.099135297021498</v>
      </c>
      <c r="M28" s="15">
        <v>48</v>
      </c>
      <c r="ZA28" s="9"/>
    </row>
    <row r="29" spans="2:677" x14ac:dyDescent="0.3">
      <c r="B29" s="18"/>
      <c r="C29" s="16" t="s">
        <v>272</v>
      </c>
      <c r="D29" s="14">
        <v>75.133264034093202</v>
      </c>
      <c r="E29" s="14">
        <v>4.0864679326033899</v>
      </c>
      <c r="F29" s="14">
        <v>66.180023865634496</v>
      </c>
      <c r="G29" s="14">
        <v>82.348474841648397</v>
      </c>
      <c r="H29" s="14">
        <v>5.4389596740387498</v>
      </c>
      <c r="I29" s="15">
        <v>76</v>
      </c>
      <c r="J29" s="15">
        <v>114</v>
      </c>
      <c r="K29" s="14">
        <v>1.01000516462737</v>
      </c>
      <c r="L29" s="15">
        <v>112.87070996519</v>
      </c>
      <c r="M29" s="15">
        <v>65</v>
      </c>
      <c r="ZA29" s="9"/>
    </row>
    <row r="30" spans="2:677" x14ac:dyDescent="0.3">
      <c r="B30" s="18"/>
      <c r="C30" s="16" t="s">
        <v>273</v>
      </c>
      <c r="D30" s="14">
        <v>85.421882798065297</v>
      </c>
      <c r="E30" s="14">
        <v>3.1211979253634201</v>
      </c>
      <c r="F30" s="14">
        <v>78.0570200842443</v>
      </c>
      <c r="G30" s="14">
        <v>90.612125492008303</v>
      </c>
      <c r="H30" s="14">
        <v>3.65386224597956</v>
      </c>
      <c r="I30" s="15">
        <v>97</v>
      </c>
      <c r="J30" s="15">
        <v>122</v>
      </c>
      <c r="K30" s="14">
        <v>0.94658019245749503</v>
      </c>
      <c r="L30" s="15">
        <v>122</v>
      </c>
      <c r="M30" s="15">
        <v>62</v>
      </c>
      <c r="ZA30" s="9"/>
    </row>
    <row r="31" spans="2:677" x14ac:dyDescent="0.3">
      <c r="B31" s="18"/>
      <c r="C31" s="16" t="s">
        <v>274</v>
      </c>
      <c r="D31" s="14">
        <v>63.814777628444602</v>
      </c>
      <c r="E31" s="14">
        <v>2.9137798752395598</v>
      </c>
      <c r="F31" s="14">
        <v>57.9076002941787</v>
      </c>
      <c r="G31" s="14">
        <v>69.331993765848097</v>
      </c>
      <c r="H31" s="14">
        <v>4.5659955006107902</v>
      </c>
      <c r="I31" s="15">
        <v>207</v>
      </c>
      <c r="J31" s="15">
        <v>334</v>
      </c>
      <c r="K31" s="14">
        <v>1.2243489306067401</v>
      </c>
      <c r="L31" s="15">
        <v>272.798049355491</v>
      </c>
      <c r="M31" s="15">
        <v>199</v>
      </c>
      <c r="ZA31" s="9"/>
    </row>
    <row r="32" spans="2:677" x14ac:dyDescent="0.3">
      <c r="B32" s="18"/>
      <c r="C32" s="16" t="s">
        <v>275</v>
      </c>
      <c r="D32" s="14">
        <v>52.817902712518197</v>
      </c>
      <c r="E32" s="14">
        <v>4.3012398568863004</v>
      </c>
      <c r="F32" s="14">
        <v>44.325053316259797</v>
      </c>
      <c r="G32" s="14">
        <v>61.150707074045499</v>
      </c>
      <c r="H32" s="14">
        <v>8.1435264105382092</v>
      </c>
      <c r="I32" s="15">
        <v>100</v>
      </c>
      <c r="J32" s="15">
        <v>199</v>
      </c>
      <c r="K32" s="14">
        <v>1.46992142200036</v>
      </c>
      <c r="L32" s="15">
        <v>135.38138639355901</v>
      </c>
      <c r="M32" s="15">
        <v>110</v>
      </c>
      <c r="ZA32" s="9"/>
    </row>
    <row r="33" spans="2:677" x14ac:dyDescent="0.3">
      <c r="B33" s="18"/>
      <c r="C33" s="16" t="s">
        <v>276</v>
      </c>
      <c r="D33" s="14">
        <v>66.199409800979097</v>
      </c>
      <c r="E33" s="14">
        <v>4.7779758591048802</v>
      </c>
      <c r="F33" s="14">
        <v>56.184445196393099</v>
      </c>
      <c r="G33" s="14">
        <v>74.946021643333495</v>
      </c>
      <c r="H33" s="14">
        <v>7.2175505393013504</v>
      </c>
      <c r="I33" s="15">
        <v>88</v>
      </c>
      <c r="J33" s="15">
        <v>136</v>
      </c>
      <c r="K33" s="14">
        <v>1.37734668974887</v>
      </c>
      <c r="L33" s="15">
        <v>98.740572008632697</v>
      </c>
      <c r="M33" s="15">
        <v>73</v>
      </c>
      <c r="ZA33" s="9"/>
    </row>
    <row r="34" spans="2:677" x14ac:dyDescent="0.3">
      <c r="B34" s="18"/>
      <c r="C34" s="16" t="s">
        <v>277</v>
      </c>
      <c r="D34" s="14">
        <v>62.095830467818203</v>
      </c>
      <c r="E34" s="14">
        <v>4.6961844651575904</v>
      </c>
      <c r="F34" s="14">
        <v>52.453215127447301</v>
      </c>
      <c r="G34" s="14">
        <v>70.868954266583202</v>
      </c>
      <c r="H34" s="14">
        <v>7.5628016080587397</v>
      </c>
      <c r="I34" s="15">
        <v>90</v>
      </c>
      <c r="J34" s="15">
        <v>143</v>
      </c>
      <c r="K34" s="14">
        <v>1.3305439176142699</v>
      </c>
      <c r="L34" s="15">
        <v>107.47484401447301</v>
      </c>
      <c r="M34" s="15">
        <v>81</v>
      </c>
      <c r="ZA34" s="9"/>
    </row>
    <row r="35" spans="2:677" x14ac:dyDescent="0.3">
      <c r="B35" s="18"/>
      <c r="C35" s="16" t="s">
        <v>278</v>
      </c>
      <c r="D35" s="14">
        <v>66.484297945670704</v>
      </c>
      <c r="E35" s="14">
        <v>5.0144199592839103</v>
      </c>
      <c r="F35" s="14">
        <v>55.860994268684699</v>
      </c>
      <c r="G35" s="14">
        <v>75.664649412094505</v>
      </c>
      <c r="H35" s="14">
        <v>7.5422620291208702</v>
      </c>
      <c r="I35" s="15">
        <v>65</v>
      </c>
      <c r="J35" s="15">
        <v>106</v>
      </c>
      <c r="K35" s="14">
        <v>1.1848497953422299</v>
      </c>
      <c r="L35" s="15">
        <v>89.462816651272604</v>
      </c>
      <c r="M35" s="15">
        <v>50</v>
      </c>
      <c r="ZA35" s="9"/>
    </row>
    <row r="36" spans="2:677" x14ac:dyDescent="0.3">
      <c r="B36" s="18"/>
      <c r="C36" s="16" t="s">
        <v>279</v>
      </c>
      <c r="D36" s="14">
        <v>49.6051418679546</v>
      </c>
      <c r="E36" s="14">
        <v>4.0083348323923103</v>
      </c>
      <c r="F36" s="14">
        <v>41.764654544610899</v>
      </c>
      <c r="G36" s="14">
        <v>57.465097189332198</v>
      </c>
      <c r="H36" s="14">
        <v>8.0804825496965798</v>
      </c>
      <c r="I36" s="15">
        <v>91</v>
      </c>
      <c r="J36" s="15">
        <v>189</v>
      </c>
      <c r="K36" s="14">
        <v>1.20829481478936</v>
      </c>
      <c r="L36" s="15">
        <v>156.41877932990101</v>
      </c>
      <c r="M36" s="15">
        <v>114</v>
      </c>
      <c r="ZA36" s="9"/>
    </row>
    <row r="37" spans="2:677" x14ac:dyDescent="0.3">
      <c r="B37" s="18"/>
      <c r="C37" s="16" t="s">
        <v>280</v>
      </c>
      <c r="D37" s="14">
        <v>47.596833490763998</v>
      </c>
      <c r="E37" s="14">
        <v>4.4841385503211502</v>
      </c>
      <c r="F37" s="14">
        <v>38.841583471107299</v>
      </c>
      <c r="G37" s="14">
        <v>56.502330219482303</v>
      </c>
      <c r="H37" s="14">
        <v>9.4210858610820907</v>
      </c>
      <c r="I37" s="15">
        <v>57</v>
      </c>
      <c r="J37" s="15">
        <v>121</v>
      </c>
      <c r="K37" s="14">
        <v>0.96739469257375599</v>
      </c>
      <c r="L37" s="15">
        <v>121</v>
      </c>
      <c r="M37" s="15">
        <v>62</v>
      </c>
      <c r="ZA37" s="9"/>
    </row>
    <row r="38" spans="2:677" x14ac:dyDescent="0.3">
      <c r="B38" s="18" t="s">
        <v>296</v>
      </c>
      <c r="C38" s="16" t="s">
        <v>281</v>
      </c>
      <c r="D38" s="14">
        <v>53.661932554579799</v>
      </c>
      <c r="E38" s="14">
        <v>2.0809487214659699</v>
      </c>
      <c r="F38" s="14">
        <v>49.564084514051203</v>
      </c>
      <c r="G38" s="14">
        <v>57.7109111463242</v>
      </c>
      <c r="H38" s="14">
        <v>3.8778862825139999</v>
      </c>
      <c r="I38" s="15">
        <v>1084</v>
      </c>
      <c r="J38" s="15">
        <v>1796</v>
      </c>
      <c r="K38" s="14">
        <v>3.12595688359505</v>
      </c>
      <c r="L38" s="15">
        <v>574.54407302460402</v>
      </c>
      <c r="M38" s="15">
        <v>918</v>
      </c>
      <c r="ZA38" s="9"/>
    </row>
    <row r="39" spans="2:677" x14ac:dyDescent="0.3">
      <c r="B39" s="18"/>
      <c r="C39" s="16" t="s">
        <v>282</v>
      </c>
      <c r="D39" s="14">
        <v>49.757397359209598</v>
      </c>
      <c r="E39" s="14">
        <v>1.8394115835104901</v>
      </c>
      <c r="F39" s="14">
        <v>46.156292235123203</v>
      </c>
      <c r="G39" s="14">
        <v>53.361021151621699</v>
      </c>
      <c r="H39" s="14">
        <v>3.6967600419920901</v>
      </c>
      <c r="I39" s="15">
        <v>867</v>
      </c>
      <c r="J39" s="15">
        <v>1610</v>
      </c>
      <c r="K39" s="14">
        <v>2.17763001565153</v>
      </c>
      <c r="L39" s="15">
        <v>739.335878192466</v>
      </c>
      <c r="M39" s="15">
        <v>853</v>
      </c>
      <c r="ZA39" s="9"/>
    </row>
    <row r="40" spans="2:677" x14ac:dyDescent="0.3">
      <c r="B40" s="18" t="s">
        <v>321</v>
      </c>
      <c r="C40" s="16" t="s">
        <v>314</v>
      </c>
      <c r="D40" s="14">
        <v>51.828487399275502</v>
      </c>
      <c r="E40" s="14">
        <v>1.88876277500389</v>
      </c>
      <c r="F40" s="14">
        <v>48.121466212898497</v>
      </c>
      <c r="G40" s="14">
        <v>55.515488703848703</v>
      </c>
      <c r="H40" s="14">
        <v>3.6442560255584402</v>
      </c>
      <c r="I40" s="15">
        <v>1010</v>
      </c>
      <c r="J40" s="15">
        <v>1785</v>
      </c>
      <c r="K40" s="14">
        <v>2.54912341291561</v>
      </c>
      <c r="L40" s="15">
        <v>700.24071449658595</v>
      </c>
      <c r="M40" s="15">
        <v>1202</v>
      </c>
      <c r="ZA40" s="9"/>
    </row>
    <row r="41" spans="2:677" x14ac:dyDescent="0.3">
      <c r="B41" s="18"/>
      <c r="C41" s="16" t="s">
        <v>315</v>
      </c>
      <c r="D41" s="14">
        <v>51.2955578984011</v>
      </c>
      <c r="E41" s="14">
        <v>2.0673699721582901</v>
      </c>
      <c r="F41" s="14">
        <v>47.241904016845602</v>
      </c>
      <c r="G41" s="14">
        <v>55.332240688318898</v>
      </c>
      <c r="H41" s="14">
        <v>4.0303099466293801</v>
      </c>
      <c r="I41" s="15">
        <v>941</v>
      </c>
      <c r="J41" s="15">
        <v>1621</v>
      </c>
      <c r="K41" s="14">
        <v>2.7714247555756</v>
      </c>
      <c r="L41" s="15">
        <v>584.89771253534605</v>
      </c>
      <c r="M41" s="15">
        <v>1094</v>
      </c>
      <c r="ZA41" s="9"/>
    </row>
    <row r="42" spans="2:677" x14ac:dyDescent="0.3">
      <c r="B42" s="18" t="s">
        <v>322</v>
      </c>
      <c r="C42" s="16" t="s">
        <v>316</v>
      </c>
      <c r="D42" s="14">
        <v>71.181676477985306</v>
      </c>
      <c r="E42" s="14">
        <v>3.6870066345546899</v>
      </c>
      <c r="F42" s="14">
        <v>63.438720301587999</v>
      </c>
      <c r="G42" s="14">
        <v>77.857189301795302</v>
      </c>
      <c r="H42" s="14">
        <v>5.1797131185790297</v>
      </c>
      <c r="I42" s="15">
        <v>298</v>
      </c>
      <c r="J42" s="15">
        <v>413</v>
      </c>
      <c r="K42" s="14">
        <v>2.73028591939828</v>
      </c>
      <c r="L42" s="15">
        <v>151.26620881194</v>
      </c>
      <c r="M42" s="15">
        <v>216</v>
      </c>
      <c r="ZA42" s="9"/>
    </row>
    <row r="43" spans="2:677" x14ac:dyDescent="0.3">
      <c r="B43" s="18"/>
      <c r="C43" s="16" t="s">
        <v>317</v>
      </c>
      <c r="D43" s="14">
        <v>66.580969769340598</v>
      </c>
      <c r="E43" s="14">
        <v>5.1313289559788702</v>
      </c>
      <c r="F43" s="14">
        <v>55.839545391944398</v>
      </c>
      <c r="G43" s="14">
        <v>75.840118718759697</v>
      </c>
      <c r="H43" s="14">
        <v>7.7069002956183397</v>
      </c>
      <c r="I43" s="15">
        <v>89</v>
      </c>
      <c r="J43" s="15">
        <v>133</v>
      </c>
      <c r="K43" s="14">
        <v>1.56203113300448</v>
      </c>
      <c r="L43" s="15">
        <v>85.145550040466603</v>
      </c>
      <c r="M43" s="15">
        <v>72</v>
      </c>
      <c r="ZA43" s="9"/>
    </row>
    <row r="44" spans="2:677" x14ac:dyDescent="0.3">
      <c r="B44" s="18"/>
      <c r="C44" s="16" t="s">
        <v>318</v>
      </c>
      <c r="D44" s="14">
        <v>41.476760680173498</v>
      </c>
      <c r="E44" s="14">
        <v>6.6944907712111199</v>
      </c>
      <c r="F44" s="14">
        <v>29.133062624370702</v>
      </c>
      <c r="G44" s="14">
        <v>54.992038194290203</v>
      </c>
      <c r="H44" s="14">
        <v>16.1403413898019</v>
      </c>
      <c r="I44" s="15">
        <v>39</v>
      </c>
      <c r="J44" s="15">
        <v>93</v>
      </c>
      <c r="K44" s="14">
        <v>1.6985945808076699</v>
      </c>
      <c r="L44" s="15">
        <v>54.751146065577998</v>
      </c>
      <c r="M44" s="15">
        <v>51</v>
      </c>
      <c r="ZA44" s="9"/>
    </row>
    <row r="45" spans="2:677" x14ac:dyDescent="0.3">
      <c r="B45" s="18"/>
      <c r="C45" s="16" t="s">
        <v>319</v>
      </c>
      <c r="D45" s="14">
        <v>49.826698921002503</v>
      </c>
      <c r="E45" s="14">
        <v>1.49652020368563</v>
      </c>
      <c r="F45" s="14">
        <v>46.896101454352802</v>
      </c>
      <c r="G45" s="14">
        <v>52.758487589347503</v>
      </c>
      <c r="H45" s="14">
        <v>3.0034504313807302</v>
      </c>
      <c r="I45" s="15">
        <v>1500</v>
      </c>
      <c r="J45" s="15">
        <v>2716</v>
      </c>
      <c r="K45" s="14">
        <v>2.4322051927875799</v>
      </c>
      <c r="L45" s="15">
        <v>1116.6820990490401</v>
      </c>
      <c r="M45" s="15">
        <v>1575</v>
      </c>
      <c r="ZA45" s="9"/>
    </row>
    <row r="46" spans="2:677" x14ac:dyDescent="0.3">
      <c r="B46" s="18"/>
      <c r="C46" s="16" t="s">
        <v>320</v>
      </c>
      <c r="D46" s="14">
        <v>29.8434648824459</v>
      </c>
      <c r="E46" s="14">
        <v>9.3139318655559808</v>
      </c>
      <c r="F46" s="14">
        <v>14.9787679918009</v>
      </c>
      <c r="G46" s="14">
        <v>50.668488354014301</v>
      </c>
      <c r="H46" s="14">
        <v>31.2092845192198</v>
      </c>
      <c r="I46" s="15">
        <v>25</v>
      </c>
      <c r="J46" s="15">
        <v>51</v>
      </c>
      <c r="K46" s="14">
        <v>2.0716612436583901</v>
      </c>
      <c r="L46" s="15">
        <v>24.617924458507598</v>
      </c>
      <c r="M46" s="15">
        <v>16</v>
      </c>
      <c r="ZA46" s="9">
        <v>1</v>
      </c>
    </row>
    <row r="47" spans="2:677" x14ac:dyDescent="0.3">
      <c r="B47" s="18" t="s">
        <v>298</v>
      </c>
      <c r="C47" s="16" t="s">
        <v>283</v>
      </c>
      <c r="D47" s="14">
        <v>57.8860830820011</v>
      </c>
      <c r="E47" s="14">
        <v>3.1220742995601101</v>
      </c>
      <c r="F47" s="14">
        <v>51.670352558202403</v>
      </c>
      <c r="G47" s="14">
        <v>63.8615140566164</v>
      </c>
      <c r="H47" s="14">
        <v>5.3934799753809601</v>
      </c>
      <c r="I47" s="15">
        <v>488</v>
      </c>
      <c r="J47" s="15">
        <v>754</v>
      </c>
      <c r="K47" s="14">
        <v>3.0107981816526701</v>
      </c>
      <c r="L47" s="15">
        <v>250.43193017544601</v>
      </c>
      <c r="M47" s="15">
        <v>482</v>
      </c>
      <c r="ZA47" s="9"/>
    </row>
    <row r="48" spans="2:677" x14ac:dyDescent="0.3">
      <c r="B48" s="18"/>
      <c r="C48" s="16" t="s">
        <v>284</v>
      </c>
      <c r="D48" s="14">
        <v>54.457674650418099</v>
      </c>
      <c r="E48" s="14">
        <v>3.1874443209021601</v>
      </c>
      <c r="F48" s="14">
        <v>48.167110702412302</v>
      </c>
      <c r="G48" s="14">
        <v>60.609137031257497</v>
      </c>
      <c r="H48" s="14">
        <v>5.8530672515185902</v>
      </c>
      <c r="I48" s="15">
        <v>400</v>
      </c>
      <c r="J48" s="15">
        <v>672</v>
      </c>
      <c r="K48" s="14">
        <v>2.7487385921242198</v>
      </c>
      <c r="L48" s="15">
        <v>244.47577587968399</v>
      </c>
      <c r="M48" s="15">
        <v>461</v>
      </c>
      <c r="ZA48" s="9"/>
    </row>
    <row r="49" spans="2:677" x14ac:dyDescent="0.3">
      <c r="B49" s="18"/>
      <c r="C49" s="16" t="s">
        <v>285</v>
      </c>
      <c r="D49" s="14">
        <v>50.843294576492497</v>
      </c>
      <c r="E49" s="14">
        <v>3.1423856283546501</v>
      </c>
      <c r="F49" s="14">
        <v>44.697208777865299</v>
      </c>
      <c r="G49" s="14">
        <v>56.963994475672102</v>
      </c>
      <c r="H49" s="14">
        <v>6.1805310897526597</v>
      </c>
      <c r="I49" s="15">
        <v>365</v>
      </c>
      <c r="J49" s="15">
        <v>630</v>
      </c>
      <c r="K49" s="14">
        <v>2.4851531216471399</v>
      </c>
      <c r="L49" s="15">
        <v>253.50550616472299</v>
      </c>
      <c r="M49" s="15">
        <v>436</v>
      </c>
      <c r="ZA49" s="9"/>
    </row>
    <row r="50" spans="2:677" x14ac:dyDescent="0.3">
      <c r="B50" s="18"/>
      <c r="C50" s="16" t="s">
        <v>286</v>
      </c>
      <c r="D50" s="14">
        <v>48.8086356984196</v>
      </c>
      <c r="E50" s="14">
        <v>3.3411355710043198</v>
      </c>
      <c r="F50" s="14">
        <v>42.311912951106201</v>
      </c>
      <c r="G50" s="14">
        <v>55.345859740607999</v>
      </c>
      <c r="H50" s="14">
        <v>6.8453779196956797</v>
      </c>
      <c r="I50" s="15">
        <v>335</v>
      </c>
      <c r="J50" s="15">
        <v>608</v>
      </c>
      <c r="K50" s="14">
        <v>2.7119614680662099</v>
      </c>
      <c r="L50" s="15">
        <v>224.19197586665601</v>
      </c>
      <c r="M50" s="15">
        <v>412</v>
      </c>
      <c r="ZA50" s="9"/>
    </row>
    <row r="51" spans="2:677" x14ac:dyDescent="0.3">
      <c r="B51" s="18"/>
      <c r="C51" s="16" t="s">
        <v>287</v>
      </c>
      <c r="D51" s="14">
        <v>43.800960723016097</v>
      </c>
      <c r="E51" s="14">
        <v>2.881289498333</v>
      </c>
      <c r="F51" s="14">
        <v>38.252270752533903</v>
      </c>
      <c r="G51" s="14">
        <v>49.509177160614797</v>
      </c>
      <c r="H51" s="14">
        <v>6.5781422388275699</v>
      </c>
      <c r="I51" s="15">
        <v>348</v>
      </c>
      <c r="J51" s="15">
        <v>720</v>
      </c>
      <c r="K51" s="14">
        <v>2.4248794628072501</v>
      </c>
      <c r="L51" s="15">
        <v>296.92197531602898</v>
      </c>
      <c r="M51" s="15">
        <v>472</v>
      </c>
      <c r="ZA51" s="9"/>
    </row>
    <row r="52" spans="2:677" x14ac:dyDescent="0.3">
      <c r="B52" s="18" t="s">
        <v>297</v>
      </c>
      <c r="C52" s="16" t="s">
        <v>288</v>
      </c>
      <c r="D52" s="14">
        <v>48.607531577213301</v>
      </c>
      <c r="E52" s="14">
        <v>1.6763804107013001</v>
      </c>
      <c r="F52" s="14">
        <v>45.331019649928002</v>
      </c>
      <c r="G52" s="14">
        <v>51.8960557749458</v>
      </c>
      <c r="H52" s="14">
        <v>3.44880794458438</v>
      </c>
      <c r="I52" s="15">
        <v>1154</v>
      </c>
      <c r="J52" s="15">
        <v>2137</v>
      </c>
      <c r="K52" s="14">
        <v>2.4029423864674402</v>
      </c>
      <c r="L52" s="15">
        <v>889.32635756681702</v>
      </c>
      <c r="M52" s="15">
        <v>1339</v>
      </c>
      <c r="ZA52" s="9"/>
    </row>
    <row r="53" spans="2:677" x14ac:dyDescent="0.3">
      <c r="B53" s="18"/>
      <c r="C53" s="16" t="s">
        <v>289</v>
      </c>
      <c r="D53" s="14">
        <v>56.379573128956899</v>
      </c>
      <c r="E53" s="14">
        <v>2.3090898748675102</v>
      </c>
      <c r="F53" s="14">
        <v>51.809988478778301</v>
      </c>
      <c r="G53" s="14">
        <v>60.8433329759809</v>
      </c>
      <c r="H53" s="14">
        <v>4.0956143275259196</v>
      </c>
      <c r="I53" s="15">
        <v>782</v>
      </c>
      <c r="J53" s="15">
        <v>1247</v>
      </c>
      <c r="K53" s="14">
        <v>2.7013945639165402</v>
      </c>
      <c r="L53" s="15">
        <v>461.61342613797001</v>
      </c>
      <c r="M53" s="15">
        <v>806</v>
      </c>
      <c r="ZA53" s="9"/>
    </row>
    <row r="54" spans="2:677" x14ac:dyDescent="0.3">
      <c r="B54" s="18" t="s">
        <v>291</v>
      </c>
      <c r="C54" s="16" t="s">
        <v>290</v>
      </c>
      <c r="D54" s="14">
        <v>51.976885301289798</v>
      </c>
      <c r="E54" s="14">
        <v>1.7597845987363101</v>
      </c>
      <c r="F54" s="14">
        <v>48.522035449578603</v>
      </c>
      <c r="G54" s="14">
        <v>55.4129316362202</v>
      </c>
      <c r="H54" s="14">
        <v>3.3857061432895001</v>
      </c>
      <c r="I54" s="15">
        <v>1152</v>
      </c>
      <c r="J54" s="15">
        <v>2115</v>
      </c>
      <c r="K54" s="14">
        <v>2.6227894785449299</v>
      </c>
      <c r="L54" s="15">
        <v>806.39335230723805</v>
      </c>
      <c r="M54" s="15">
        <v>1310</v>
      </c>
      <c r="ZA54" s="9"/>
    </row>
    <row r="55" spans="2:677" x14ac:dyDescent="0.3">
      <c r="B55" s="18"/>
      <c r="C55" s="16" t="s">
        <v>291</v>
      </c>
      <c r="D55" s="14">
        <v>51.063837324284599</v>
      </c>
      <c r="E55" s="14">
        <v>2.0919837141458202</v>
      </c>
      <c r="F55" s="14">
        <v>46.962737542842703</v>
      </c>
      <c r="G55" s="14">
        <v>55.150666294571899</v>
      </c>
      <c r="H55" s="14">
        <v>4.09680083551208</v>
      </c>
      <c r="I55" s="15">
        <v>799</v>
      </c>
      <c r="J55" s="15">
        <v>1291</v>
      </c>
      <c r="K55" s="14">
        <v>2.2592430230729801</v>
      </c>
      <c r="L55" s="15">
        <v>571.43033609726695</v>
      </c>
      <c r="M55" s="15">
        <v>824</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338</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15" priority="1">
      <formula>ZA9 = 3</formula>
    </cfRule>
    <cfRule type="expression" dxfId="314" priority="48">
      <formula>I9 = J9</formula>
    </cfRule>
    <cfRule type="expression" dxfId="313" priority="95">
      <formula>ZA9 = 2</formula>
    </cfRule>
    <cfRule type="expression" dxfId="312" priority="142">
      <formula>ZA9 = 1</formula>
    </cfRule>
  </conditionalFormatting>
  <pageMargins left="0.7" right="0.7" top="0.75" bottom="0.75" header="0.3" footer="0.3"/>
  <pageSetup paperSize="9"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75</v>
      </c>
      <c r="M2" s="12" t="str">
        <f>HYPERLINK("#'INDICE'!A1", "Índice")</f>
        <v>Índice</v>
      </c>
    </row>
    <row r="3" spans="2:677" x14ac:dyDescent="0.3">
      <c r="B3" s="10" t="s">
        <v>7</v>
      </c>
      <c r="C3" s="11" t="s">
        <v>74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50.591592205680001</v>
      </c>
      <c r="E9" s="14">
        <v>0.91217965916839405</v>
      </c>
      <c r="F9" s="14">
        <v>48.802945319630403</v>
      </c>
      <c r="G9" s="14">
        <v>52.378726036017198</v>
      </c>
      <c r="H9" s="14">
        <v>1.8030261934827601</v>
      </c>
      <c r="I9" s="15">
        <v>4308</v>
      </c>
      <c r="J9" s="15">
        <v>7645</v>
      </c>
      <c r="K9" s="14">
        <v>2.5444987343127501</v>
      </c>
      <c r="L9" s="15">
        <v>3004.5210464861402</v>
      </c>
      <c r="M9" s="15">
        <v>2547</v>
      </c>
      <c r="ZA9" s="9"/>
    </row>
    <row r="10" spans="2:677" x14ac:dyDescent="0.3">
      <c r="B10" s="18" t="s">
        <v>293</v>
      </c>
      <c r="C10" s="16" t="s">
        <v>253</v>
      </c>
      <c r="D10" s="14">
        <v>48.7542733695756</v>
      </c>
      <c r="E10" s="14">
        <v>1.15555101523377</v>
      </c>
      <c r="F10" s="14">
        <v>46.491902203133201</v>
      </c>
      <c r="G10" s="14">
        <v>51.021760070381099</v>
      </c>
      <c r="H10" s="14">
        <v>2.3701532919468602</v>
      </c>
      <c r="I10" s="15">
        <v>2420</v>
      </c>
      <c r="J10" s="15">
        <v>4537</v>
      </c>
      <c r="K10" s="14">
        <v>2.4242697877219999</v>
      </c>
      <c r="L10" s="15">
        <v>1871.4913756621399</v>
      </c>
      <c r="M10" s="15">
        <v>1590</v>
      </c>
      <c r="ZA10" s="9"/>
    </row>
    <row r="11" spans="2:677" x14ac:dyDescent="0.3">
      <c r="B11" s="18"/>
      <c r="C11" s="16" t="s">
        <v>254</v>
      </c>
      <c r="D11" s="14">
        <v>53.763981614931097</v>
      </c>
      <c r="E11" s="14">
        <v>1.49205686383114</v>
      </c>
      <c r="F11" s="14">
        <v>50.826392471427198</v>
      </c>
      <c r="G11" s="14">
        <v>56.6756682794895</v>
      </c>
      <c r="H11" s="14">
        <v>2.7751978536812301</v>
      </c>
      <c r="I11" s="15">
        <v>1888</v>
      </c>
      <c r="J11" s="15">
        <v>3108</v>
      </c>
      <c r="K11" s="14">
        <v>2.7825318959619199</v>
      </c>
      <c r="L11" s="15">
        <v>1116.9683282015201</v>
      </c>
      <c r="M11" s="15">
        <v>957</v>
      </c>
      <c r="ZA11" s="9"/>
    </row>
    <row r="12" spans="2:677" x14ac:dyDescent="0.3">
      <c r="B12" s="18" t="s">
        <v>294</v>
      </c>
      <c r="C12" s="16" t="s">
        <v>255</v>
      </c>
      <c r="D12" s="14">
        <v>57.652781325550002</v>
      </c>
      <c r="E12" s="14">
        <v>1.1689886485696701</v>
      </c>
      <c r="F12" s="14">
        <v>55.3446688803188</v>
      </c>
      <c r="G12" s="14">
        <v>59.927972319887203</v>
      </c>
      <c r="H12" s="14">
        <v>2.0276361724314702</v>
      </c>
      <c r="I12" s="15">
        <v>2130</v>
      </c>
      <c r="J12" s="15">
        <v>3740</v>
      </c>
      <c r="K12" s="14">
        <v>2.0928152818084098</v>
      </c>
      <c r="L12" s="15">
        <v>1787.0664613879601</v>
      </c>
      <c r="M12" s="15">
        <v>1298</v>
      </c>
      <c r="ZA12" s="9"/>
    </row>
    <row r="13" spans="2:677" x14ac:dyDescent="0.3">
      <c r="B13" s="18"/>
      <c r="C13" s="16" t="s">
        <v>256</v>
      </c>
      <c r="D13" s="14">
        <v>42.705215160860298</v>
      </c>
      <c r="E13" s="14">
        <v>1.3825208478861899</v>
      </c>
      <c r="F13" s="14">
        <v>40.015887320824902</v>
      </c>
      <c r="G13" s="14">
        <v>45.438371305018897</v>
      </c>
      <c r="H13" s="14">
        <v>3.2373583476363801</v>
      </c>
      <c r="I13" s="15">
        <v>1094</v>
      </c>
      <c r="J13" s="15">
        <v>2302</v>
      </c>
      <c r="K13" s="14">
        <v>1.7974796802617301</v>
      </c>
      <c r="L13" s="15">
        <v>1280.6820712792801</v>
      </c>
      <c r="M13" s="15">
        <v>759</v>
      </c>
      <c r="ZA13" s="9"/>
    </row>
    <row r="14" spans="2:677" x14ac:dyDescent="0.3">
      <c r="B14" s="18"/>
      <c r="C14" s="16" t="s">
        <v>257</v>
      </c>
      <c r="D14" s="14">
        <v>69.229279215972795</v>
      </c>
      <c r="E14" s="14">
        <v>1.5813403254631699</v>
      </c>
      <c r="F14" s="14">
        <v>66.038728242878804</v>
      </c>
      <c r="G14" s="14">
        <v>72.246060117763506</v>
      </c>
      <c r="H14" s="14">
        <v>2.2842074095989102</v>
      </c>
      <c r="I14" s="15">
        <v>1084</v>
      </c>
      <c r="J14" s="15">
        <v>1603</v>
      </c>
      <c r="K14" s="14">
        <v>1.8805536343562099</v>
      </c>
      <c r="L14" s="15">
        <v>852.40855177670699</v>
      </c>
      <c r="M14" s="15">
        <v>490</v>
      </c>
      <c r="ZA14" s="9"/>
    </row>
    <row r="15" spans="2:677" x14ac:dyDescent="0.3">
      <c r="B15" s="18" t="s">
        <v>295</v>
      </c>
      <c r="C15" s="16" t="s">
        <v>258</v>
      </c>
      <c r="D15" s="14">
        <v>53.688727726330903</v>
      </c>
      <c r="E15" s="14">
        <v>3.1994776037502701</v>
      </c>
      <c r="F15" s="14">
        <v>47.334895148624703</v>
      </c>
      <c r="G15" s="14">
        <v>59.924990194354002</v>
      </c>
      <c r="H15" s="14">
        <v>5.9593097829754198</v>
      </c>
      <c r="I15" s="15">
        <v>202</v>
      </c>
      <c r="J15" s="15">
        <v>368</v>
      </c>
      <c r="K15" s="14">
        <v>1.5109649445095299</v>
      </c>
      <c r="L15" s="15">
        <v>243.552970131584</v>
      </c>
      <c r="M15" s="15">
        <v>123</v>
      </c>
      <c r="ZA15" s="9"/>
    </row>
    <row r="16" spans="2:677" x14ac:dyDescent="0.3">
      <c r="B16" s="18"/>
      <c r="C16" s="16" t="s">
        <v>259</v>
      </c>
      <c r="D16" s="14">
        <v>62.9347687426852</v>
      </c>
      <c r="E16" s="14">
        <v>3.5320978961755398</v>
      </c>
      <c r="F16" s="14">
        <v>55.701303506879903</v>
      </c>
      <c r="G16" s="14">
        <v>69.631063347554004</v>
      </c>
      <c r="H16" s="14">
        <v>5.6123156829523904</v>
      </c>
      <c r="I16" s="15">
        <v>182</v>
      </c>
      <c r="J16" s="15">
        <v>289</v>
      </c>
      <c r="K16" s="14">
        <v>1.5402832655481999</v>
      </c>
      <c r="L16" s="15">
        <v>187.627825650071</v>
      </c>
      <c r="M16" s="15">
        <v>100</v>
      </c>
      <c r="ZA16" s="9"/>
    </row>
    <row r="17" spans="2:677" x14ac:dyDescent="0.3">
      <c r="B17" s="18"/>
      <c r="C17" s="16" t="s">
        <v>260</v>
      </c>
      <c r="D17" s="14">
        <v>61.142427743124998</v>
      </c>
      <c r="E17" s="14">
        <v>2.8712997256116499</v>
      </c>
      <c r="F17" s="14">
        <v>55.318842285169801</v>
      </c>
      <c r="G17" s="14">
        <v>66.664383004972905</v>
      </c>
      <c r="H17" s="14">
        <v>4.6960839331972899</v>
      </c>
      <c r="I17" s="15">
        <v>182</v>
      </c>
      <c r="J17" s="15">
        <v>293</v>
      </c>
      <c r="K17" s="14">
        <v>1.01326156213588</v>
      </c>
      <c r="L17" s="15">
        <v>289.16521750058001</v>
      </c>
      <c r="M17" s="15">
        <v>99</v>
      </c>
      <c r="ZA17" s="9"/>
    </row>
    <row r="18" spans="2:677" x14ac:dyDescent="0.3">
      <c r="B18" s="18"/>
      <c r="C18" s="16" t="s">
        <v>261</v>
      </c>
      <c r="D18" s="14">
        <v>66.490676485892493</v>
      </c>
      <c r="E18" s="14">
        <v>4.1779315777705497</v>
      </c>
      <c r="F18" s="14">
        <v>57.7355130591896</v>
      </c>
      <c r="G18" s="14">
        <v>74.241349639336704</v>
      </c>
      <c r="H18" s="14">
        <v>6.2834848411521103</v>
      </c>
      <c r="I18" s="15">
        <v>140</v>
      </c>
      <c r="J18" s="15">
        <v>212</v>
      </c>
      <c r="K18" s="14">
        <v>1.65302221395962</v>
      </c>
      <c r="L18" s="15">
        <v>128.24994014580099</v>
      </c>
      <c r="M18" s="15">
        <v>75</v>
      </c>
      <c r="ZA18" s="9"/>
    </row>
    <row r="19" spans="2:677" x14ac:dyDescent="0.3">
      <c r="B19" s="18"/>
      <c r="C19" s="16" t="s">
        <v>262</v>
      </c>
      <c r="D19" s="14">
        <v>53.131607930509801</v>
      </c>
      <c r="E19" s="14">
        <v>3.4543256725426299</v>
      </c>
      <c r="F19" s="14">
        <v>46.2189994835636</v>
      </c>
      <c r="G19" s="14">
        <v>59.926085777125998</v>
      </c>
      <c r="H19" s="14">
        <v>6.5014514092261297</v>
      </c>
      <c r="I19" s="15">
        <v>107</v>
      </c>
      <c r="J19" s="15">
        <v>200</v>
      </c>
      <c r="K19" s="14">
        <v>0.95355692282966897</v>
      </c>
      <c r="L19" s="15">
        <v>200</v>
      </c>
      <c r="M19" s="15">
        <v>62</v>
      </c>
      <c r="ZA19" s="9"/>
    </row>
    <row r="20" spans="2:677" x14ac:dyDescent="0.3">
      <c r="B20" s="18"/>
      <c r="C20" s="16" t="s">
        <v>263</v>
      </c>
      <c r="D20" s="14">
        <v>53.442250162631296</v>
      </c>
      <c r="E20" s="14">
        <v>4.7835396585337699</v>
      </c>
      <c r="F20" s="14">
        <v>43.940847023332203</v>
      </c>
      <c r="G20" s="14">
        <v>62.700264113290402</v>
      </c>
      <c r="H20" s="14">
        <v>8.9508575031494395</v>
      </c>
      <c r="I20" s="15">
        <v>167</v>
      </c>
      <c r="J20" s="15">
        <v>295</v>
      </c>
      <c r="K20" s="14">
        <v>2.7037676662137899</v>
      </c>
      <c r="L20" s="15">
        <v>109.10700785659699</v>
      </c>
      <c r="M20" s="15">
        <v>96</v>
      </c>
      <c r="ZA20" s="9"/>
    </row>
    <row r="21" spans="2:677" x14ac:dyDescent="0.3">
      <c r="B21" s="18"/>
      <c r="C21" s="16" t="s">
        <v>264</v>
      </c>
      <c r="D21" s="14">
        <v>50.056347563442699</v>
      </c>
      <c r="E21" s="14">
        <v>2.7370566140525701</v>
      </c>
      <c r="F21" s="14">
        <v>44.676350549205601</v>
      </c>
      <c r="G21" s="14">
        <v>55.435040136691804</v>
      </c>
      <c r="H21" s="14">
        <v>5.4679511136595798</v>
      </c>
      <c r="I21" s="15">
        <v>240</v>
      </c>
      <c r="J21" s="15">
        <v>513</v>
      </c>
      <c r="K21" s="14">
        <v>1.5342568290023</v>
      </c>
      <c r="L21" s="15">
        <v>334.36383681185498</v>
      </c>
      <c r="M21" s="15">
        <v>174</v>
      </c>
      <c r="ZA21" s="9"/>
    </row>
    <row r="22" spans="2:677" x14ac:dyDescent="0.3">
      <c r="B22" s="18"/>
      <c r="C22" s="16" t="s">
        <v>265</v>
      </c>
      <c r="D22" s="14">
        <v>69.018783737272202</v>
      </c>
      <c r="E22" s="14">
        <v>2.8524018110945901</v>
      </c>
      <c r="F22" s="14">
        <v>63.115618621254697</v>
      </c>
      <c r="G22" s="14">
        <v>74.360964812823298</v>
      </c>
      <c r="H22" s="14">
        <v>4.1327906066159796</v>
      </c>
      <c r="I22" s="15">
        <v>292</v>
      </c>
      <c r="J22" s="15">
        <v>418</v>
      </c>
      <c r="K22" s="14">
        <v>1.5866885834301001</v>
      </c>
      <c r="L22" s="15">
        <v>263.44173920780901</v>
      </c>
      <c r="M22" s="15">
        <v>129</v>
      </c>
      <c r="ZA22" s="9"/>
    </row>
    <row r="23" spans="2:677" x14ac:dyDescent="0.3">
      <c r="B23" s="18"/>
      <c r="C23" s="16" t="s">
        <v>266</v>
      </c>
      <c r="D23" s="14">
        <v>37.984991201651603</v>
      </c>
      <c r="E23" s="14">
        <v>2.3412586416473702</v>
      </c>
      <c r="F23" s="14">
        <v>33.4773906827822</v>
      </c>
      <c r="G23" s="14">
        <v>42.7098516609543</v>
      </c>
      <c r="H23" s="14">
        <v>6.1636413951454898</v>
      </c>
      <c r="I23" s="15">
        <v>158</v>
      </c>
      <c r="J23" s="15">
        <v>410</v>
      </c>
      <c r="K23" s="14">
        <v>0.95172889509300795</v>
      </c>
      <c r="L23" s="15">
        <v>410</v>
      </c>
      <c r="M23" s="15">
        <v>137</v>
      </c>
      <c r="ZA23" s="9"/>
    </row>
    <row r="24" spans="2:677" x14ac:dyDescent="0.3">
      <c r="B24" s="18"/>
      <c r="C24" s="16" t="s">
        <v>267</v>
      </c>
      <c r="D24" s="14">
        <v>60.411255327771201</v>
      </c>
      <c r="E24" s="14">
        <v>3.8589211748368699</v>
      </c>
      <c r="F24" s="14">
        <v>52.532879371289702</v>
      </c>
      <c r="G24" s="14">
        <v>67.783917776523893</v>
      </c>
      <c r="H24" s="14">
        <v>6.38775200730338</v>
      </c>
      <c r="I24" s="15">
        <v>131</v>
      </c>
      <c r="J24" s="15">
        <v>218</v>
      </c>
      <c r="K24" s="14">
        <v>1.3511449972901699</v>
      </c>
      <c r="L24" s="15">
        <v>161.344637649709</v>
      </c>
      <c r="M24" s="15">
        <v>74</v>
      </c>
      <c r="ZA24" s="9"/>
    </row>
    <row r="25" spans="2:677" x14ac:dyDescent="0.3">
      <c r="B25" s="18"/>
      <c r="C25" s="16" t="s">
        <v>268</v>
      </c>
      <c r="D25" s="14">
        <v>63.639620794951099</v>
      </c>
      <c r="E25" s="14">
        <v>3.6445097275896199</v>
      </c>
      <c r="F25" s="14">
        <v>56.139008242102101</v>
      </c>
      <c r="G25" s="14">
        <v>70.530876878488399</v>
      </c>
      <c r="H25" s="14">
        <v>5.7267935950346898</v>
      </c>
      <c r="I25" s="15">
        <v>147</v>
      </c>
      <c r="J25" s="15">
        <v>234</v>
      </c>
      <c r="K25" s="14">
        <v>1.33745186743559</v>
      </c>
      <c r="L25" s="15">
        <v>174.95956729169501</v>
      </c>
      <c r="M25" s="15">
        <v>86</v>
      </c>
      <c r="ZA25" s="9"/>
    </row>
    <row r="26" spans="2:677" x14ac:dyDescent="0.3">
      <c r="B26" s="18"/>
      <c r="C26" s="16" t="s">
        <v>269</v>
      </c>
      <c r="D26" s="14">
        <v>40.905145638468198</v>
      </c>
      <c r="E26" s="14">
        <v>3.5200229311003901</v>
      </c>
      <c r="F26" s="14">
        <v>34.147624542667899</v>
      </c>
      <c r="G26" s="14">
        <v>48.024691109730703</v>
      </c>
      <c r="H26" s="14">
        <v>8.6053303958660798</v>
      </c>
      <c r="I26" s="15">
        <v>115</v>
      </c>
      <c r="J26" s="15">
        <v>293</v>
      </c>
      <c r="K26" s="14">
        <v>1.49673952324954</v>
      </c>
      <c r="L26" s="15">
        <v>195.758844774723</v>
      </c>
      <c r="M26" s="15">
        <v>98</v>
      </c>
      <c r="ZA26" s="9"/>
    </row>
    <row r="27" spans="2:677" x14ac:dyDescent="0.3">
      <c r="B27" s="18"/>
      <c r="C27" s="16" t="s">
        <v>270</v>
      </c>
      <c r="D27" s="14">
        <v>36.436844703738203</v>
      </c>
      <c r="E27" s="14">
        <v>3.0162870899898802</v>
      </c>
      <c r="F27" s="14">
        <v>30.7084565879439</v>
      </c>
      <c r="G27" s="14">
        <v>42.5772079698041</v>
      </c>
      <c r="H27" s="14">
        <v>8.2781237357811808</v>
      </c>
      <c r="I27" s="15">
        <v>168</v>
      </c>
      <c r="J27" s="15">
        <v>416</v>
      </c>
      <c r="K27" s="14">
        <v>1.6302238331996799</v>
      </c>
      <c r="L27" s="15">
        <v>255.17968240195901</v>
      </c>
      <c r="M27" s="15">
        <v>142</v>
      </c>
      <c r="ZA27" s="9"/>
    </row>
    <row r="28" spans="2:677" x14ac:dyDescent="0.3">
      <c r="B28" s="18"/>
      <c r="C28" s="16" t="s">
        <v>271</v>
      </c>
      <c r="D28" s="14">
        <v>68.407115325366703</v>
      </c>
      <c r="E28" s="14">
        <v>4.5708952096675599</v>
      </c>
      <c r="F28" s="14">
        <v>58.665393489664801</v>
      </c>
      <c r="G28" s="14">
        <v>76.762339883680895</v>
      </c>
      <c r="H28" s="14">
        <v>6.6819002495966702</v>
      </c>
      <c r="I28" s="15">
        <v>124</v>
      </c>
      <c r="J28" s="15">
        <v>186</v>
      </c>
      <c r="K28" s="14">
        <v>1.7884783991801501</v>
      </c>
      <c r="L28" s="15">
        <v>103.99901954939099</v>
      </c>
      <c r="M28" s="15">
        <v>60</v>
      </c>
      <c r="ZA28" s="9"/>
    </row>
    <row r="29" spans="2:677" x14ac:dyDescent="0.3">
      <c r="B29" s="18"/>
      <c r="C29" s="16" t="s">
        <v>272</v>
      </c>
      <c r="D29" s="14">
        <v>74.995639106777304</v>
      </c>
      <c r="E29" s="14">
        <v>3.0408012280937702</v>
      </c>
      <c r="F29" s="14">
        <v>68.488677320671101</v>
      </c>
      <c r="G29" s="14">
        <v>80.540706190229699</v>
      </c>
      <c r="H29" s="14">
        <v>4.0546373953348596</v>
      </c>
      <c r="I29" s="15">
        <v>207</v>
      </c>
      <c r="J29" s="15">
        <v>293</v>
      </c>
      <c r="K29" s="14">
        <v>1.4398165007172701</v>
      </c>
      <c r="L29" s="15">
        <v>203.498154003678</v>
      </c>
      <c r="M29" s="15">
        <v>89</v>
      </c>
      <c r="ZA29" s="9"/>
    </row>
    <row r="30" spans="2:677" x14ac:dyDescent="0.3">
      <c r="B30" s="18"/>
      <c r="C30" s="16" t="s">
        <v>273</v>
      </c>
      <c r="D30" s="14">
        <v>78.981610444072402</v>
      </c>
      <c r="E30" s="14">
        <v>3.0447581897423999</v>
      </c>
      <c r="F30" s="14">
        <v>72.284094366555493</v>
      </c>
      <c r="G30" s="14">
        <v>84.409746691530202</v>
      </c>
      <c r="H30" s="14">
        <v>3.8550216596285001</v>
      </c>
      <c r="I30" s="15">
        <v>189</v>
      </c>
      <c r="J30" s="15">
        <v>254</v>
      </c>
      <c r="K30" s="14">
        <v>1.41286515356283</v>
      </c>
      <c r="L30" s="15">
        <v>179.77653377570101</v>
      </c>
      <c r="M30" s="15">
        <v>75</v>
      </c>
      <c r="ZA30" s="9"/>
    </row>
    <row r="31" spans="2:677" x14ac:dyDescent="0.3">
      <c r="B31" s="18"/>
      <c r="C31" s="16" t="s">
        <v>274</v>
      </c>
      <c r="D31" s="14">
        <v>61.353334508969198</v>
      </c>
      <c r="E31" s="14">
        <v>2.3548523653714399</v>
      </c>
      <c r="F31" s="14">
        <v>56.628750553839502</v>
      </c>
      <c r="G31" s="14">
        <v>65.873409458506998</v>
      </c>
      <c r="H31" s="14">
        <v>3.8381815498995899</v>
      </c>
      <c r="I31" s="15">
        <v>441</v>
      </c>
      <c r="J31" s="15">
        <v>740</v>
      </c>
      <c r="K31" s="14">
        <v>1.7283098635671801</v>
      </c>
      <c r="L31" s="15">
        <v>428.163962724057</v>
      </c>
      <c r="M31" s="15">
        <v>275</v>
      </c>
      <c r="ZA31" s="9"/>
    </row>
    <row r="32" spans="2:677" x14ac:dyDescent="0.3">
      <c r="B32" s="18"/>
      <c r="C32" s="16" t="s">
        <v>275</v>
      </c>
      <c r="D32" s="14">
        <v>53.635497892391399</v>
      </c>
      <c r="E32" s="14">
        <v>2.8132343965166902</v>
      </c>
      <c r="F32" s="14">
        <v>48.058295649416003</v>
      </c>
      <c r="G32" s="14">
        <v>59.123212326761099</v>
      </c>
      <c r="H32" s="14">
        <v>5.2450979427111299</v>
      </c>
      <c r="I32" s="15">
        <v>240</v>
      </c>
      <c r="J32" s="15">
        <v>458</v>
      </c>
      <c r="K32" s="14">
        <v>1.4544209467532301</v>
      </c>
      <c r="L32" s="15">
        <v>314.90195532621698</v>
      </c>
      <c r="M32" s="15">
        <v>153</v>
      </c>
      <c r="ZA32" s="9"/>
    </row>
    <row r="33" spans="2:677" x14ac:dyDescent="0.3">
      <c r="B33" s="18"/>
      <c r="C33" s="16" t="s">
        <v>276</v>
      </c>
      <c r="D33" s="14">
        <v>64.438792010070699</v>
      </c>
      <c r="E33" s="14">
        <v>3.5384015730593599</v>
      </c>
      <c r="F33" s="14">
        <v>57.1551347841636</v>
      </c>
      <c r="G33" s="14">
        <v>71.110102233590496</v>
      </c>
      <c r="H33" s="14">
        <v>5.4911047564429296</v>
      </c>
      <c r="I33" s="15">
        <v>201</v>
      </c>
      <c r="J33" s="15">
        <v>317</v>
      </c>
      <c r="K33" s="14">
        <v>1.7265431065999599</v>
      </c>
      <c r="L33" s="15">
        <v>183.60387226257001</v>
      </c>
      <c r="M33" s="15">
        <v>100</v>
      </c>
      <c r="ZA33" s="9"/>
    </row>
    <row r="34" spans="2:677" x14ac:dyDescent="0.3">
      <c r="B34" s="18"/>
      <c r="C34" s="16" t="s">
        <v>277</v>
      </c>
      <c r="D34" s="14">
        <v>67.313449085710204</v>
      </c>
      <c r="E34" s="14">
        <v>3.8057716084986102</v>
      </c>
      <c r="F34" s="14">
        <v>59.377894483122503</v>
      </c>
      <c r="G34" s="14">
        <v>74.367979117709496</v>
      </c>
      <c r="H34" s="14">
        <v>5.6538056810203203</v>
      </c>
      <c r="I34" s="15">
        <v>224</v>
      </c>
      <c r="J34" s="15">
        <v>330</v>
      </c>
      <c r="K34" s="14">
        <v>2.1657603648332402</v>
      </c>
      <c r="L34" s="15">
        <v>152.37142823297</v>
      </c>
      <c r="M34" s="15">
        <v>103</v>
      </c>
      <c r="ZA34" s="9"/>
    </row>
    <row r="35" spans="2:677" x14ac:dyDescent="0.3">
      <c r="B35" s="18"/>
      <c r="C35" s="16" t="s">
        <v>278</v>
      </c>
      <c r="D35" s="14">
        <v>64.8773807480204</v>
      </c>
      <c r="E35" s="14">
        <v>3.31786299299839</v>
      </c>
      <c r="F35" s="14">
        <v>58.002088250741402</v>
      </c>
      <c r="G35" s="14">
        <v>71.186276439028404</v>
      </c>
      <c r="H35" s="14">
        <v>5.11405200817949</v>
      </c>
      <c r="I35" s="15">
        <v>139</v>
      </c>
      <c r="J35" s="15">
        <v>223</v>
      </c>
      <c r="K35" s="14">
        <v>1.0724811493316799</v>
      </c>
      <c r="L35" s="15">
        <v>207.92906256577299</v>
      </c>
      <c r="M35" s="15">
        <v>63</v>
      </c>
      <c r="ZA35" s="9"/>
    </row>
    <row r="36" spans="2:677" x14ac:dyDescent="0.3">
      <c r="B36" s="18"/>
      <c r="C36" s="16" t="s">
        <v>279</v>
      </c>
      <c r="D36" s="14">
        <v>45.012976303578697</v>
      </c>
      <c r="E36" s="14">
        <v>3.4339086593906201</v>
      </c>
      <c r="F36" s="14">
        <v>38.364051538739197</v>
      </c>
      <c r="G36" s="14">
        <v>51.844951684969999</v>
      </c>
      <c r="H36" s="14">
        <v>7.6287083000943801</v>
      </c>
      <c r="I36" s="15">
        <v>191</v>
      </c>
      <c r="J36" s="15">
        <v>433</v>
      </c>
      <c r="K36" s="14">
        <v>2.0580848781479499</v>
      </c>
      <c r="L36" s="15">
        <v>210.38976798160601</v>
      </c>
      <c r="M36" s="15">
        <v>155</v>
      </c>
      <c r="ZA36" s="9"/>
    </row>
    <row r="37" spans="2:677" x14ac:dyDescent="0.3">
      <c r="B37" s="18"/>
      <c r="C37" s="16" t="s">
        <v>280</v>
      </c>
      <c r="D37" s="14">
        <v>47.724097841079299</v>
      </c>
      <c r="E37" s="14">
        <v>3.2618148747912898</v>
      </c>
      <c r="F37" s="14">
        <v>41.307039647144201</v>
      </c>
      <c r="G37" s="14">
        <v>54.217176577890001</v>
      </c>
      <c r="H37" s="14">
        <v>6.8347334414850396</v>
      </c>
      <c r="I37" s="15">
        <v>121</v>
      </c>
      <c r="J37" s="15">
        <v>252</v>
      </c>
      <c r="K37" s="14">
        <v>1.07041719134029</v>
      </c>
      <c r="L37" s="15">
        <v>235.42222793008901</v>
      </c>
      <c r="M37" s="15">
        <v>79</v>
      </c>
      <c r="ZA37" s="9"/>
    </row>
    <row r="38" spans="2:677" x14ac:dyDescent="0.3">
      <c r="B38" s="18" t="s">
        <v>296</v>
      </c>
      <c r="C38" s="16" t="s">
        <v>281</v>
      </c>
      <c r="D38" s="14">
        <v>52.885667427260998</v>
      </c>
      <c r="E38" s="14">
        <v>1.32074224458187</v>
      </c>
      <c r="F38" s="14">
        <v>50.289178971021599</v>
      </c>
      <c r="G38" s="14">
        <v>55.466633659062502</v>
      </c>
      <c r="H38" s="14">
        <v>2.4973538367430499</v>
      </c>
      <c r="I38" s="15">
        <v>2371</v>
      </c>
      <c r="J38" s="15">
        <v>4015</v>
      </c>
      <c r="K38" s="14">
        <v>2.81010452115525</v>
      </c>
      <c r="L38" s="15">
        <v>1428.77247795374</v>
      </c>
      <c r="M38" s="15">
        <v>1245</v>
      </c>
      <c r="ZA38" s="9"/>
    </row>
    <row r="39" spans="2:677" x14ac:dyDescent="0.3">
      <c r="B39" s="18"/>
      <c r="C39" s="16" t="s">
        <v>282</v>
      </c>
      <c r="D39" s="14">
        <v>48.672199365325199</v>
      </c>
      <c r="E39" s="14">
        <v>1.3156985464099</v>
      </c>
      <c r="F39" s="14">
        <v>46.096843284338902</v>
      </c>
      <c r="G39" s="14">
        <v>51.254625038410602</v>
      </c>
      <c r="H39" s="14">
        <v>2.70318285092171</v>
      </c>
      <c r="I39" s="15">
        <v>1937</v>
      </c>
      <c r="J39" s="15">
        <v>3630</v>
      </c>
      <c r="K39" s="14">
        <v>2.5145839039631999</v>
      </c>
      <c r="L39" s="15">
        <v>1443.5787942008301</v>
      </c>
      <c r="M39" s="15">
        <v>1203</v>
      </c>
      <c r="ZA39" s="9"/>
    </row>
    <row r="40" spans="2:677" x14ac:dyDescent="0.3">
      <c r="B40" s="18" t="s">
        <v>321</v>
      </c>
      <c r="C40" s="16" t="s">
        <v>314</v>
      </c>
      <c r="D40" s="14">
        <v>49.554480949687601</v>
      </c>
      <c r="E40" s="14">
        <v>1.3122697900513201</v>
      </c>
      <c r="F40" s="14">
        <v>46.9846382741299</v>
      </c>
      <c r="G40" s="14">
        <v>52.126679769191398</v>
      </c>
      <c r="H40" s="14">
        <v>2.6481354761513001</v>
      </c>
      <c r="I40" s="15">
        <v>2170</v>
      </c>
      <c r="J40" s="15">
        <v>3929</v>
      </c>
      <c r="K40" s="14">
        <v>2.7059029402238299</v>
      </c>
      <c r="L40" s="15">
        <v>1452.01069173419</v>
      </c>
      <c r="M40" s="15">
        <v>2015</v>
      </c>
      <c r="ZA40" s="9"/>
    </row>
    <row r="41" spans="2:677" x14ac:dyDescent="0.3">
      <c r="B41" s="18"/>
      <c r="C41" s="16" t="s">
        <v>315</v>
      </c>
      <c r="D41" s="14">
        <v>51.6854295596101</v>
      </c>
      <c r="E41" s="14">
        <v>1.3275450321434299</v>
      </c>
      <c r="F41" s="14">
        <v>49.079952604840202</v>
      </c>
      <c r="G41" s="14">
        <v>54.281774973755603</v>
      </c>
      <c r="H41" s="14">
        <v>2.56850923646157</v>
      </c>
      <c r="I41" s="15">
        <v>2138</v>
      </c>
      <c r="J41" s="15">
        <v>3716</v>
      </c>
      <c r="K41" s="14">
        <v>2.6218696066510101</v>
      </c>
      <c r="L41" s="15">
        <v>1417.3092325314201</v>
      </c>
      <c r="M41" s="15">
        <v>2011</v>
      </c>
      <c r="ZA41" s="9"/>
    </row>
    <row r="42" spans="2:677" x14ac:dyDescent="0.3">
      <c r="B42" s="18" t="s">
        <v>322</v>
      </c>
      <c r="C42" s="16" t="s">
        <v>316</v>
      </c>
      <c r="D42" s="14">
        <v>70.327300006746597</v>
      </c>
      <c r="E42" s="14">
        <v>2.4622169511772198</v>
      </c>
      <c r="F42" s="14">
        <v>65.274127689417696</v>
      </c>
      <c r="G42" s="14">
        <v>74.927596996734295</v>
      </c>
      <c r="H42" s="14">
        <v>3.5010827245479601</v>
      </c>
      <c r="I42" s="15">
        <v>676</v>
      </c>
      <c r="J42" s="15">
        <v>959</v>
      </c>
      <c r="K42" s="14">
        <v>2.7831533274907301</v>
      </c>
      <c r="L42" s="15">
        <v>344.57318270158902</v>
      </c>
      <c r="M42" s="15">
        <v>386</v>
      </c>
      <c r="ZA42" s="9"/>
    </row>
    <row r="43" spans="2:677" x14ac:dyDescent="0.3">
      <c r="B43" s="18"/>
      <c r="C43" s="16" t="s">
        <v>317</v>
      </c>
      <c r="D43" s="14">
        <v>62.0950319671065</v>
      </c>
      <c r="E43" s="14">
        <v>4.6683535330018797</v>
      </c>
      <c r="F43" s="14">
        <v>52.5619806437875</v>
      </c>
      <c r="G43" s="14">
        <v>70.777424535828501</v>
      </c>
      <c r="H43" s="14">
        <v>7.5180789591586503</v>
      </c>
      <c r="I43" s="15">
        <v>202</v>
      </c>
      <c r="J43" s="15">
        <v>300</v>
      </c>
      <c r="K43" s="14">
        <v>2.7685073053340199</v>
      </c>
      <c r="L43" s="15">
        <v>108.361642904823</v>
      </c>
      <c r="M43" s="15">
        <v>137</v>
      </c>
      <c r="ZA43" s="9"/>
    </row>
    <row r="44" spans="2:677" x14ac:dyDescent="0.3">
      <c r="B44" s="18"/>
      <c r="C44" s="16" t="s">
        <v>318</v>
      </c>
      <c r="D44" s="14">
        <v>35.264796437483398</v>
      </c>
      <c r="E44" s="14">
        <v>4.9455990153022098</v>
      </c>
      <c r="F44" s="14">
        <v>26.206933497898198</v>
      </c>
      <c r="G44" s="14">
        <v>45.522051324485403</v>
      </c>
      <c r="H44" s="14">
        <v>14.0241813789274</v>
      </c>
      <c r="I44" s="15">
        <v>81</v>
      </c>
      <c r="J44" s="15">
        <v>214</v>
      </c>
      <c r="K44" s="14">
        <v>2.2821043913729402</v>
      </c>
      <c r="L44" s="15">
        <v>93.773098552803205</v>
      </c>
      <c r="M44" s="15">
        <v>109</v>
      </c>
      <c r="ZA44" s="9"/>
    </row>
    <row r="45" spans="2:677" x14ac:dyDescent="0.3">
      <c r="B45" s="18"/>
      <c r="C45" s="16" t="s">
        <v>319</v>
      </c>
      <c r="D45" s="14">
        <v>49.039039613792802</v>
      </c>
      <c r="E45" s="14">
        <v>1.04652732511393</v>
      </c>
      <c r="F45" s="14">
        <v>46.9896508700133</v>
      </c>
      <c r="G45" s="14">
        <v>51.091663471948102</v>
      </c>
      <c r="H45" s="14">
        <v>2.1340697806397899</v>
      </c>
      <c r="I45" s="15">
        <v>3289</v>
      </c>
      <c r="J45" s="15">
        <v>6047</v>
      </c>
      <c r="K45" s="14">
        <v>2.64965742405681</v>
      </c>
      <c r="L45" s="15">
        <v>2282.18181909026</v>
      </c>
      <c r="M45" s="15">
        <v>2296</v>
      </c>
      <c r="ZA45" s="9"/>
    </row>
    <row r="46" spans="2:677" x14ac:dyDescent="0.3">
      <c r="B46" s="18"/>
      <c r="C46" s="16" t="s">
        <v>320</v>
      </c>
      <c r="D46" s="14">
        <v>37.137098510066302</v>
      </c>
      <c r="E46" s="14">
        <v>7.12807450444258</v>
      </c>
      <c r="F46" s="14">
        <v>24.3907984889528</v>
      </c>
      <c r="G46" s="14">
        <v>51.966298458860201</v>
      </c>
      <c r="H46" s="14">
        <v>19.193945651167301</v>
      </c>
      <c r="I46" s="15">
        <v>60</v>
      </c>
      <c r="J46" s="15">
        <v>125</v>
      </c>
      <c r="K46" s="14">
        <v>2.6987568267984998</v>
      </c>
      <c r="L46" s="15">
        <v>46.317622528549897</v>
      </c>
      <c r="M46" s="15">
        <v>60</v>
      </c>
      <c r="ZA46" s="9"/>
    </row>
    <row r="47" spans="2:677" x14ac:dyDescent="0.3">
      <c r="B47" s="18" t="s">
        <v>298</v>
      </c>
      <c r="C47" s="16" t="s">
        <v>283</v>
      </c>
      <c r="D47" s="14">
        <v>57.688673840308397</v>
      </c>
      <c r="E47" s="14">
        <v>2.1935769738492801</v>
      </c>
      <c r="F47" s="14">
        <v>53.337348084747802</v>
      </c>
      <c r="G47" s="14">
        <v>61.923899548138102</v>
      </c>
      <c r="H47" s="14">
        <v>3.8024395913857498</v>
      </c>
      <c r="I47" s="15">
        <v>1056</v>
      </c>
      <c r="J47" s="15">
        <v>1643</v>
      </c>
      <c r="K47" s="14">
        <v>3.2369181445283002</v>
      </c>
      <c r="L47" s="15">
        <v>507.581571927401</v>
      </c>
      <c r="M47" s="15">
        <v>955</v>
      </c>
      <c r="ZA47" s="9"/>
    </row>
    <row r="48" spans="2:677" x14ac:dyDescent="0.3">
      <c r="B48" s="18"/>
      <c r="C48" s="16" t="s">
        <v>284</v>
      </c>
      <c r="D48" s="14">
        <v>53.171343446772397</v>
      </c>
      <c r="E48" s="14">
        <v>2.18121012861402</v>
      </c>
      <c r="F48" s="14">
        <v>48.879395472687698</v>
      </c>
      <c r="G48" s="14">
        <v>57.416875125441599</v>
      </c>
      <c r="H48" s="14">
        <v>4.1022287330346296</v>
      </c>
      <c r="I48" s="15">
        <v>847</v>
      </c>
      <c r="J48" s="15">
        <v>1429</v>
      </c>
      <c r="K48" s="14">
        <v>2.7285623778176502</v>
      </c>
      <c r="L48" s="15">
        <v>523.71901467868895</v>
      </c>
      <c r="M48" s="15">
        <v>963</v>
      </c>
      <c r="ZA48" s="9"/>
    </row>
    <row r="49" spans="2:677" x14ac:dyDescent="0.3">
      <c r="B49" s="18"/>
      <c r="C49" s="16" t="s">
        <v>285</v>
      </c>
      <c r="D49" s="14">
        <v>51.675969480094999</v>
      </c>
      <c r="E49" s="14">
        <v>1.97260963649072</v>
      </c>
      <c r="F49" s="14">
        <v>47.8039835056138</v>
      </c>
      <c r="G49" s="14">
        <v>55.527935616782102</v>
      </c>
      <c r="H49" s="14">
        <v>3.8172668192525201</v>
      </c>
      <c r="I49" s="15">
        <v>809</v>
      </c>
      <c r="J49" s="15">
        <v>1436</v>
      </c>
      <c r="K49" s="14">
        <v>2.2360546766258298</v>
      </c>
      <c r="L49" s="15">
        <v>642.20254317166302</v>
      </c>
      <c r="M49" s="15">
        <v>988</v>
      </c>
      <c r="ZA49" s="9"/>
    </row>
    <row r="50" spans="2:677" x14ac:dyDescent="0.3">
      <c r="B50" s="18"/>
      <c r="C50" s="16" t="s">
        <v>286</v>
      </c>
      <c r="D50" s="14">
        <v>47.611399674627201</v>
      </c>
      <c r="E50" s="14">
        <v>2.3277518484401898</v>
      </c>
      <c r="F50" s="14">
        <v>43.077577432930902</v>
      </c>
      <c r="G50" s="14">
        <v>52.184935798283597</v>
      </c>
      <c r="H50" s="14">
        <v>4.88906409882481</v>
      </c>
      <c r="I50" s="15">
        <v>779</v>
      </c>
      <c r="J50" s="15">
        <v>1433</v>
      </c>
      <c r="K50" s="14">
        <v>3.1107752421516999</v>
      </c>
      <c r="L50" s="15">
        <v>460.65687439662298</v>
      </c>
      <c r="M50" s="15">
        <v>948</v>
      </c>
      <c r="ZA50" s="9"/>
    </row>
    <row r="51" spans="2:677" x14ac:dyDescent="0.3">
      <c r="B51" s="18"/>
      <c r="C51" s="16" t="s">
        <v>287</v>
      </c>
      <c r="D51" s="14">
        <v>41.563740662446598</v>
      </c>
      <c r="E51" s="14">
        <v>2.0020736145542699</v>
      </c>
      <c r="F51" s="14">
        <v>37.697571594985</v>
      </c>
      <c r="G51" s="14">
        <v>45.536610628213097</v>
      </c>
      <c r="H51" s="14">
        <v>4.8168754367269102</v>
      </c>
      <c r="I51" s="15">
        <v>792</v>
      </c>
      <c r="J51" s="15">
        <v>1664</v>
      </c>
      <c r="K51" s="14">
        <v>2.7444498504163102</v>
      </c>
      <c r="L51" s="15">
        <v>606.31459516288396</v>
      </c>
      <c r="M51" s="15">
        <v>1021</v>
      </c>
      <c r="ZA51" s="9"/>
    </row>
    <row r="52" spans="2:677" x14ac:dyDescent="0.3">
      <c r="B52" s="18" t="s">
        <v>297</v>
      </c>
      <c r="C52" s="16" t="s">
        <v>288</v>
      </c>
      <c r="D52" s="14">
        <v>47.353358095726399</v>
      </c>
      <c r="E52" s="14">
        <v>1.19785113370416</v>
      </c>
      <c r="F52" s="14">
        <v>45.0120419299815</v>
      </c>
      <c r="G52" s="14">
        <v>49.706371631053401</v>
      </c>
      <c r="H52" s="14">
        <v>2.5296012402809298</v>
      </c>
      <c r="I52" s="15">
        <v>2571</v>
      </c>
      <c r="J52" s="15">
        <v>4883</v>
      </c>
      <c r="K52" s="14">
        <v>2.8098427398662902</v>
      </c>
      <c r="L52" s="15">
        <v>1737.8196760692599</v>
      </c>
      <c r="M52" s="15">
        <v>2161</v>
      </c>
      <c r="ZA52" s="9"/>
    </row>
    <row r="53" spans="2:677" x14ac:dyDescent="0.3">
      <c r="B53" s="18"/>
      <c r="C53" s="16" t="s">
        <v>289</v>
      </c>
      <c r="D53" s="14">
        <v>56.222492024484197</v>
      </c>
      <c r="E53" s="14">
        <v>1.6211617573606001</v>
      </c>
      <c r="F53" s="14">
        <v>53.021635249823298</v>
      </c>
      <c r="G53" s="14">
        <v>59.372369585605597</v>
      </c>
      <c r="H53" s="14">
        <v>2.8834754543690599</v>
      </c>
      <c r="I53" s="15">
        <v>1712</v>
      </c>
      <c r="J53" s="15">
        <v>2722</v>
      </c>
      <c r="K53" s="14">
        <v>2.9054948843152602</v>
      </c>
      <c r="L53" s="15">
        <v>936.84556620428998</v>
      </c>
      <c r="M53" s="15">
        <v>1460</v>
      </c>
      <c r="ZA53" s="9"/>
    </row>
    <row r="54" spans="2:677" x14ac:dyDescent="0.3">
      <c r="B54" s="18" t="s">
        <v>291</v>
      </c>
      <c r="C54" s="16" t="s">
        <v>290</v>
      </c>
      <c r="D54" s="14">
        <v>49.3145351966729</v>
      </c>
      <c r="E54" s="14">
        <v>1.17057985024027</v>
      </c>
      <c r="F54" s="14">
        <v>47.022101476801602</v>
      </c>
      <c r="G54" s="14">
        <v>51.609854919385597</v>
      </c>
      <c r="H54" s="14">
        <v>2.3737014767995701</v>
      </c>
      <c r="I54" s="15">
        <v>2579</v>
      </c>
      <c r="J54" s="15">
        <v>4821</v>
      </c>
      <c r="K54" s="14">
        <v>2.6423524706033299</v>
      </c>
      <c r="L54" s="15">
        <v>1824.5105653521</v>
      </c>
      <c r="M54" s="15">
        <v>2065</v>
      </c>
      <c r="ZA54" s="9"/>
    </row>
    <row r="55" spans="2:677" x14ac:dyDescent="0.3">
      <c r="B55" s="18"/>
      <c r="C55" s="16" t="s">
        <v>291</v>
      </c>
      <c r="D55" s="14">
        <v>52.332998294254303</v>
      </c>
      <c r="E55" s="14">
        <v>1.4863782618474899</v>
      </c>
      <c r="F55" s="14">
        <v>49.413027529522999</v>
      </c>
      <c r="G55" s="14">
        <v>55.237107625665402</v>
      </c>
      <c r="H55" s="14">
        <v>2.8402314224191598</v>
      </c>
      <c r="I55" s="15">
        <v>1729</v>
      </c>
      <c r="J55" s="15">
        <v>2824</v>
      </c>
      <c r="K55" s="14">
        <v>2.5002078584515202</v>
      </c>
      <c r="L55" s="15">
        <v>1129.5060890453401</v>
      </c>
      <c r="M55" s="15">
        <v>1394</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338</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11" priority="1">
      <formula>ZA9 = 3</formula>
    </cfRule>
    <cfRule type="expression" dxfId="310" priority="48">
      <formula>I9 = J9</formula>
    </cfRule>
    <cfRule type="expression" dxfId="309" priority="95">
      <formula>ZA9 = 2</formula>
    </cfRule>
    <cfRule type="expression" dxfId="308" priority="142">
      <formula>ZA9 = 1</formula>
    </cfRule>
  </conditionalFormatting>
  <pageMargins left="0.7" right="0.7" top="0.75" bottom="0.75" header="0.3" footer="0.3"/>
  <pageSetup paperSize="9"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77</v>
      </c>
      <c r="M2" s="12" t="str">
        <f>HYPERLINK("#'INDICE'!A1", "Índice")</f>
        <v>Índice</v>
      </c>
    </row>
    <row r="3" spans="2:677" x14ac:dyDescent="0.3">
      <c r="B3" s="10" t="s">
        <v>7</v>
      </c>
      <c r="C3" s="11" t="s">
        <v>76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51.171336658699701</v>
      </c>
      <c r="E9" s="14">
        <v>2.38916179693235</v>
      </c>
      <c r="F9" s="14">
        <v>46.489959682675</v>
      </c>
      <c r="G9" s="14">
        <v>55.832256003935797</v>
      </c>
      <c r="H9" s="14">
        <v>4.6689454544982398</v>
      </c>
      <c r="I9" s="15">
        <v>820</v>
      </c>
      <c r="J9" s="15">
        <v>1377</v>
      </c>
      <c r="K9" s="14">
        <v>3.1434601563054598</v>
      </c>
      <c r="L9" s="15">
        <v>438.05231545177298</v>
      </c>
      <c r="M9" s="15">
        <v>964</v>
      </c>
      <c r="ZA9" s="9"/>
    </row>
    <row r="10" spans="2:677" x14ac:dyDescent="0.3">
      <c r="B10" s="18" t="s">
        <v>293</v>
      </c>
      <c r="C10" s="16" t="s">
        <v>253</v>
      </c>
      <c r="D10" s="14">
        <v>47.467688732874798</v>
      </c>
      <c r="E10" s="14">
        <v>3.1560984755349799</v>
      </c>
      <c r="F10" s="14">
        <v>41.347244390675598</v>
      </c>
      <c r="G10" s="14">
        <v>53.665173902293397</v>
      </c>
      <c r="H10" s="14">
        <v>6.6489407000538296</v>
      </c>
      <c r="I10" s="15">
        <v>445</v>
      </c>
      <c r="J10" s="15">
        <v>832</v>
      </c>
      <c r="K10" s="14">
        <v>3.3195370478160502</v>
      </c>
      <c r="L10" s="15">
        <v>250.63735937135601</v>
      </c>
      <c r="M10" s="15">
        <v>589</v>
      </c>
      <c r="ZA10" s="9"/>
    </row>
    <row r="11" spans="2:677" x14ac:dyDescent="0.3">
      <c r="B11" s="18"/>
      <c r="C11" s="16" t="s">
        <v>254</v>
      </c>
      <c r="D11" s="14">
        <v>57.3639551006818</v>
      </c>
      <c r="E11" s="14">
        <v>3.4639832617285</v>
      </c>
      <c r="F11" s="14">
        <v>50.469571102021597</v>
      </c>
      <c r="G11" s="14">
        <v>63.983518097894098</v>
      </c>
      <c r="H11" s="14">
        <v>6.0386060473841496</v>
      </c>
      <c r="I11" s="15">
        <v>375</v>
      </c>
      <c r="J11" s="15">
        <v>545</v>
      </c>
      <c r="K11" s="14">
        <v>2.66891333260617</v>
      </c>
      <c r="L11" s="15">
        <v>204.20295906267299</v>
      </c>
      <c r="M11" s="15">
        <v>375</v>
      </c>
      <c r="ZA11" s="9"/>
    </row>
    <row r="12" spans="2:677" x14ac:dyDescent="0.3">
      <c r="B12" s="18" t="s">
        <v>294</v>
      </c>
      <c r="C12" s="16" t="s">
        <v>255</v>
      </c>
      <c r="D12" s="14">
        <v>65.827512687650099</v>
      </c>
      <c r="E12" s="14">
        <v>2.8205102069823398</v>
      </c>
      <c r="F12" s="14">
        <v>60.100370655867501</v>
      </c>
      <c r="G12" s="14">
        <v>71.127512556834205</v>
      </c>
      <c r="H12" s="14">
        <v>4.2846981327786002</v>
      </c>
      <c r="I12" s="15">
        <v>429</v>
      </c>
      <c r="J12" s="15">
        <v>650</v>
      </c>
      <c r="K12" s="14">
        <v>2.2951760943760302</v>
      </c>
      <c r="L12" s="15">
        <v>283.20267085071299</v>
      </c>
      <c r="M12" s="15">
        <v>460</v>
      </c>
      <c r="ZA12" s="9"/>
    </row>
    <row r="13" spans="2:677" x14ac:dyDescent="0.3">
      <c r="B13" s="18"/>
      <c r="C13" s="16" t="s">
        <v>256</v>
      </c>
      <c r="D13" s="14">
        <v>38.907976446998703</v>
      </c>
      <c r="E13" s="14">
        <v>3.62290891122238</v>
      </c>
      <c r="F13" s="14">
        <v>32.074019561624297</v>
      </c>
      <c r="G13" s="14">
        <v>46.207502855041803</v>
      </c>
      <c r="H13" s="14">
        <v>9.3114811975831895</v>
      </c>
      <c r="I13" s="15">
        <v>194</v>
      </c>
      <c r="J13" s="15">
        <v>446</v>
      </c>
      <c r="K13" s="14">
        <v>2.4572632537983399</v>
      </c>
      <c r="L13" s="15">
        <v>181.502734520036</v>
      </c>
      <c r="M13" s="15">
        <v>308</v>
      </c>
      <c r="ZA13" s="9"/>
    </row>
    <row r="14" spans="2:677" x14ac:dyDescent="0.3">
      <c r="B14" s="18"/>
      <c r="C14" s="16" t="s">
        <v>257</v>
      </c>
      <c r="D14" s="14">
        <v>70.477637159156998</v>
      </c>
      <c r="E14" s="14">
        <v>3.6696836404295401</v>
      </c>
      <c r="F14" s="14">
        <v>62.800009332404599</v>
      </c>
      <c r="G14" s="14">
        <v>77.147314354809197</v>
      </c>
      <c r="H14" s="14">
        <v>5.2068766609505204</v>
      </c>
      <c r="I14" s="15">
        <v>197</v>
      </c>
      <c r="J14" s="15">
        <v>281</v>
      </c>
      <c r="K14" s="14">
        <v>1.8122279903446299</v>
      </c>
      <c r="L14" s="15">
        <v>155.05775294120801</v>
      </c>
      <c r="M14" s="15">
        <v>196</v>
      </c>
      <c r="ZA14" s="9"/>
    </row>
    <row r="15" spans="2:677" x14ac:dyDescent="0.3">
      <c r="B15" s="18" t="s">
        <v>295</v>
      </c>
      <c r="C15" s="16" t="s">
        <v>258</v>
      </c>
      <c r="D15" s="14">
        <v>63.709812825160498</v>
      </c>
      <c r="E15" s="14">
        <v>6.3041397009339004</v>
      </c>
      <c r="F15" s="14">
        <v>50.586705501605103</v>
      </c>
      <c r="G15" s="14">
        <v>75.065583518808495</v>
      </c>
      <c r="H15" s="14">
        <v>9.8950843227783807</v>
      </c>
      <c r="I15" s="15">
        <v>42</v>
      </c>
      <c r="J15" s="15">
        <v>65</v>
      </c>
      <c r="K15" s="14">
        <v>1.10010995310055</v>
      </c>
      <c r="L15" s="15">
        <v>59.085003109738103</v>
      </c>
      <c r="M15" s="15">
        <v>48</v>
      </c>
      <c r="ZA15" s="9"/>
    </row>
    <row r="16" spans="2:677" x14ac:dyDescent="0.3">
      <c r="B16" s="18"/>
      <c r="C16" s="16" t="s">
        <v>259</v>
      </c>
      <c r="D16" s="14">
        <v>70.747912087907594</v>
      </c>
      <c r="E16" s="14">
        <v>7.03729629395455</v>
      </c>
      <c r="F16" s="14">
        <v>55.196564707240199</v>
      </c>
      <c r="G16" s="14">
        <v>82.602712903515098</v>
      </c>
      <c r="H16" s="14">
        <v>9.9470020899138003</v>
      </c>
      <c r="I16" s="15">
        <v>36</v>
      </c>
      <c r="J16" s="15">
        <v>50</v>
      </c>
      <c r="K16" s="14">
        <v>1.1725658888125401</v>
      </c>
      <c r="L16" s="15">
        <v>42.6415269939627</v>
      </c>
      <c r="M16" s="15">
        <v>36</v>
      </c>
      <c r="ZA16" s="9"/>
    </row>
    <row r="17" spans="2:677" x14ac:dyDescent="0.3">
      <c r="B17" s="18"/>
      <c r="C17" s="16" t="s">
        <v>260</v>
      </c>
      <c r="D17" s="14">
        <v>45.573993291844701</v>
      </c>
      <c r="E17" s="14">
        <v>8.4680948057723402</v>
      </c>
      <c r="F17" s="14">
        <v>29.843769750378101</v>
      </c>
      <c r="G17" s="14">
        <v>62.239793938552097</v>
      </c>
      <c r="H17" s="14">
        <v>18.580980498120301</v>
      </c>
      <c r="I17" s="15">
        <v>26</v>
      </c>
      <c r="J17" s="15">
        <v>49</v>
      </c>
      <c r="K17" s="14">
        <v>1.3876792862365599</v>
      </c>
      <c r="L17" s="15">
        <v>35.310752625622897</v>
      </c>
      <c r="M17" s="15">
        <v>34</v>
      </c>
      <c r="ZA17" s="9">
        <v>1</v>
      </c>
    </row>
    <row r="18" spans="2:677" x14ac:dyDescent="0.3">
      <c r="B18" s="18"/>
      <c r="C18" s="16" t="s">
        <v>261</v>
      </c>
      <c r="D18" s="14">
        <v>65.169209360248303</v>
      </c>
      <c r="E18" s="14">
        <v>10.2625668496431</v>
      </c>
      <c r="F18" s="14">
        <v>43.202125993535297</v>
      </c>
      <c r="G18" s="14">
        <v>82.1505352348195</v>
      </c>
      <c r="H18" s="14">
        <v>15.7475699803457</v>
      </c>
      <c r="I18" s="15">
        <v>23</v>
      </c>
      <c r="J18" s="15">
        <v>34</v>
      </c>
      <c r="K18" s="14">
        <v>1.53115851242998</v>
      </c>
      <c r="L18" s="15">
        <v>22.205408338841</v>
      </c>
      <c r="M18" s="15">
        <v>24</v>
      </c>
      <c r="ZA18" s="9">
        <v>1</v>
      </c>
    </row>
    <row r="19" spans="2:677" x14ac:dyDescent="0.3">
      <c r="B19" s="18"/>
      <c r="C19" s="16" t="s">
        <v>262</v>
      </c>
      <c r="D19" s="14">
        <v>77.910474692432302</v>
      </c>
      <c r="E19" s="14">
        <v>8.0783037543363907</v>
      </c>
      <c r="F19" s="14">
        <v>58.012355857448398</v>
      </c>
      <c r="G19" s="14">
        <v>90.003676336976298</v>
      </c>
      <c r="H19" s="14">
        <v>10.3687004683608</v>
      </c>
      <c r="I19" s="15">
        <v>32</v>
      </c>
      <c r="J19" s="15">
        <v>40</v>
      </c>
      <c r="K19" s="14">
        <v>1.4788452533424901</v>
      </c>
      <c r="L19" s="15">
        <v>27.0481309045635</v>
      </c>
      <c r="M19" s="15">
        <v>27</v>
      </c>
      <c r="ZA19" s="9">
        <v>1</v>
      </c>
    </row>
    <row r="20" spans="2:677" x14ac:dyDescent="0.3">
      <c r="B20" s="18"/>
      <c r="C20" s="16" t="s">
        <v>263</v>
      </c>
      <c r="D20" s="14">
        <v>60.267536927180103</v>
      </c>
      <c r="E20" s="14">
        <v>9.1090794101327504</v>
      </c>
      <c r="F20" s="14">
        <v>41.625167677837901</v>
      </c>
      <c r="G20" s="14">
        <v>76.340338670949706</v>
      </c>
      <c r="H20" s="14">
        <v>15.1144046605705</v>
      </c>
      <c r="I20" s="15">
        <v>29</v>
      </c>
      <c r="J20" s="15">
        <v>47</v>
      </c>
      <c r="K20" s="14">
        <v>1.5939616815937301</v>
      </c>
      <c r="L20" s="15">
        <v>29.486279715963299</v>
      </c>
      <c r="M20" s="15">
        <v>33</v>
      </c>
      <c r="ZA20" s="9">
        <v>1</v>
      </c>
    </row>
    <row r="21" spans="2:677" x14ac:dyDescent="0.3">
      <c r="B21" s="18"/>
      <c r="C21" s="16" t="s">
        <v>264</v>
      </c>
      <c r="D21" s="14">
        <v>36.229462073984898</v>
      </c>
      <c r="E21" s="14">
        <v>4.3213376121018996</v>
      </c>
      <c r="F21" s="14">
        <v>28.202232038790299</v>
      </c>
      <c r="G21" s="14">
        <v>45.106093204939803</v>
      </c>
      <c r="H21" s="14">
        <v>11.927689136750701</v>
      </c>
      <c r="I21" s="15">
        <v>38</v>
      </c>
      <c r="J21" s="15">
        <v>107</v>
      </c>
      <c r="K21" s="14">
        <v>0.85676219411879095</v>
      </c>
      <c r="L21" s="15">
        <v>107</v>
      </c>
      <c r="M21" s="15">
        <v>73</v>
      </c>
      <c r="ZA21" s="9"/>
    </row>
    <row r="22" spans="2:677" x14ac:dyDescent="0.3">
      <c r="B22" s="18"/>
      <c r="C22" s="16" t="s">
        <v>265</v>
      </c>
      <c r="D22" s="14">
        <v>61.104583067409401</v>
      </c>
      <c r="E22" s="14">
        <v>6.0368657288796603</v>
      </c>
      <c r="F22" s="14">
        <v>48.734524036149097</v>
      </c>
      <c r="G22" s="14">
        <v>72.192908490930293</v>
      </c>
      <c r="H22" s="14">
        <v>9.8795629162871403</v>
      </c>
      <c r="I22" s="15">
        <v>61</v>
      </c>
      <c r="J22" s="15">
        <v>98</v>
      </c>
      <c r="K22" s="14">
        <v>1.4873821006300001</v>
      </c>
      <c r="L22" s="15">
        <v>65.8875751957017</v>
      </c>
      <c r="M22" s="15">
        <v>60</v>
      </c>
      <c r="ZA22" s="9"/>
    </row>
    <row r="23" spans="2:677" x14ac:dyDescent="0.3">
      <c r="B23" s="18"/>
      <c r="C23" s="16" t="s">
        <v>266</v>
      </c>
      <c r="D23" s="14">
        <v>33.2953057608484</v>
      </c>
      <c r="E23" s="14">
        <v>7.2555128792725396</v>
      </c>
      <c r="F23" s="14">
        <v>20.7396273127884</v>
      </c>
      <c r="G23" s="14">
        <v>48.7746013502138</v>
      </c>
      <c r="H23" s="14">
        <v>21.791398857806001</v>
      </c>
      <c r="I23" s="15">
        <v>23</v>
      </c>
      <c r="J23" s="15">
        <v>68</v>
      </c>
      <c r="K23" s="14">
        <v>1.58807727859795</v>
      </c>
      <c r="L23" s="15">
        <v>42.819074938238899</v>
      </c>
      <c r="M23" s="15">
        <v>47</v>
      </c>
      <c r="ZA23" s="9"/>
    </row>
    <row r="24" spans="2:677" x14ac:dyDescent="0.3">
      <c r="B24" s="18"/>
      <c r="C24" s="16" t="s">
        <v>267</v>
      </c>
      <c r="D24" s="14">
        <v>76.674750425242806</v>
      </c>
      <c r="E24" s="14">
        <v>8.4401565494520696</v>
      </c>
      <c r="F24" s="14">
        <v>56.230153288238903</v>
      </c>
      <c r="G24" s="14">
        <v>89.374361194181404</v>
      </c>
      <c r="H24" s="14">
        <v>11.0077391874671</v>
      </c>
      <c r="I24" s="15">
        <v>33</v>
      </c>
      <c r="J24" s="15">
        <v>43</v>
      </c>
      <c r="K24" s="14">
        <v>1.6729063290208599</v>
      </c>
      <c r="L24" s="15">
        <v>25.703770291291601</v>
      </c>
      <c r="M24" s="15">
        <v>24</v>
      </c>
      <c r="ZA24" s="9">
        <v>1</v>
      </c>
    </row>
    <row r="25" spans="2:677" x14ac:dyDescent="0.3">
      <c r="B25" s="18"/>
      <c r="C25" s="16" t="s">
        <v>268</v>
      </c>
      <c r="D25" s="14">
        <v>61.714882683963801</v>
      </c>
      <c r="E25" s="14">
        <v>11.210447849356401</v>
      </c>
      <c r="F25" s="14">
        <v>38.573269146306302</v>
      </c>
      <c r="G25" s="14">
        <v>80.5371855412114</v>
      </c>
      <c r="H25" s="14">
        <v>18.164901822408201</v>
      </c>
      <c r="I25" s="15">
        <v>23</v>
      </c>
      <c r="J25" s="15">
        <v>35</v>
      </c>
      <c r="K25" s="14">
        <v>1.8084435312514899</v>
      </c>
      <c r="L25" s="15">
        <v>19.353659318175701</v>
      </c>
      <c r="M25" s="15">
        <v>22</v>
      </c>
      <c r="ZA25" s="9">
        <v>1</v>
      </c>
    </row>
    <row r="26" spans="2:677" x14ac:dyDescent="0.3">
      <c r="B26" s="18"/>
      <c r="C26" s="16" t="s">
        <v>269</v>
      </c>
      <c r="D26" s="14">
        <v>21.141099212737799</v>
      </c>
      <c r="E26" s="14">
        <v>5.7235183365061397</v>
      </c>
      <c r="F26" s="14">
        <v>11.947697842373399</v>
      </c>
      <c r="G26" s="14">
        <v>34.626672838698902</v>
      </c>
      <c r="H26" s="14">
        <v>27.072945824205998</v>
      </c>
      <c r="I26" s="15">
        <v>14</v>
      </c>
      <c r="J26" s="15">
        <v>57</v>
      </c>
      <c r="K26" s="14">
        <v>1.10036280202589</v>
      </c>
      <c r="L26" s="15">
        <v>51.801096779222704</v>
      </c>
      <c r="M26" s="15">
        <v>44</v>
      </c>
      <c r="ZA26" s="9"/>
    </row>
    <row r="27" spans="2:677" x14ac:dyDescent="0.3">
      <c r="B27" s="18"/>
      <c r="C27" s="16" t="s">
        <v>270</v>
      </c>
      <c r="D27" s="14">
        <v>52.4596270264108</v>
      </c>
      <c r="E27" s="14">
        <v>6.9958523521194902</v>
      </c>
      <c r="F27" s="14">
        <v>38.798208363061001</v>
      </c>
      <c r="G27" s="14">
        <v>65.762573785686698</v>
      </c>
      <c r="H27" s="14">
        <v>13.3356883162692</v>
      </c>
      <c r="I27" s="15">
        <v>37</v>
      </c>
      <c r="J27" s="15">
        <v>67</v>
      </c>
      <c r="K27" s="14">
        <v>1.29520175004692</v>
      </c>
      <c r="L27" s="15">
        <v>51.729392735589599</v>
      </c>
      <c r="M27" s="15">
        <v>49</v>
      </c>
      <c r="ZA27" s="9"/>
    </row>
    <row r="28" spans="2:677" x14ac:dyDescent="0.3">
      <c r="B28" s="18"/>
      <c r="C28" s="16" t="s">
        <v>271</v>
      </c>
      <c r="D28" s="14">
        <v>61.151740076756198</v>
      </c>
      <c r="E28" s="14">
        <v>9.0730034551596095</v>
      </c>
      <c r="F28" s="14">
        <v>42.334691699506102</v>
      </c>
      <c r="G28" s="14">
        <v>77.1436259863017</v>
      </c>
      <c r="H28" s="14">
        <v>14.8368688180768</v>
      </c>
      <c r="I28" s="15">
        <v>24</v>
      </c>
      <c r="J28" s="15">
        <v>35</v>
      </c>
      <c r="K28" s="14">
        <v>1.17815024887826</v>
      </c>
      <c r="L28" s="15">
        <v>29.7075861362541</v>
      </c>
      <c r="M28" s="15">
        <v>23</v>
      </c>
      <c r="ZA28" s="9">
        <v>1</v>
      </c>
    </row>
    <row r="29" spans="2:677" x14ac:dyDescent="0.3">
      <c r="B29" s="18"/>
      <c r="C29" s="16" t="s">
        <v>272</v>
      </c>
      <c r="D29" s="14">
        <v>74.0727693359038</v>
      </c>
      <c r="E29" s="14">
        <v>7.8033227319061798</v>
      </c>
      <c r="F29" s="14">
        <v>56.0397096894852</v>
      </c>
      <c r="G29" s="14">
        <v>86.491588074206604</v>
      </c>
      <c r="H29" s="14">
        <v>10.5346712454071</v>
      </c>
      <c r="I29" s="15">
        <v>33</v>
      </c>
      <c r="J29" s="15">
        <v>44</v>
      </c>
      <c r="K29" s="14">
        <v>1.36336732167972</v>
      </c>
      <c r="L29" s="15">
        <v>32.273034053500901</v>
      </c>
      <c r="M29" s="15">
        <v>32</v>
      </c>
      <c r="ZA29" s="9">
        <v>1</v>
      </c>
    </row>
    <row r="30" spans="2:677" x14ac:dyDescent="0.3">
      <c r="B30" s="18"/>
      <c r="C30" s="16" t="s">
        <v>273</v>
      </c>
      <c r="D30" s="14">
        <v>82.701023368741801</v>
      </c>
      <c r="E30" s="14">
        <v>5.4410953279864298</v>
      </c>
      <c r="F30" s="14">
        <v>69.152542962100398</v>
      </c>
      <c r="G30" s="14">
        <v>91.067533091835998</v>
      </c>
      <c r="H30" s="14">
        <v>6.5792357897749802</v>
      </c>
      <c r="I30" s="15">
        <v>35</v>
      </c>
      <c r="J30" s="15">
        <v>45</v>
      </c>
      <c r="K30" s="14">
        <v>0.91052956180213596</v>
      </c>
      <c r="L30" s="15">
        <v>45</v>
      </c>
      <c r="M30" s="15">
        <v>31</v>
      </c>
      <c r="ZA30" s="9"/>
    </row>
    <row r="31" spans="2:677" x14ac:dyDescent="0.3">
      <c r="B31" s="18"/>
      <c r="C31" s="16" t="s">
        <v>274</v>
      </c>
      <c r="D31" s="14">
        <v>63.687071890601999</v>
      </c>
      <c r="E31" s="14">
        <v>6.3344685864723296</v>
      </c>
      <c r="F31" s="14">
        <v>50.567897688876201</v>
      </c>
      <c r="G31" s="14">
        <v>75.042844675980703</v>
      </c>
      <c r="H31" s="14">
        <v>9.9462393205222508</v>
      </c>
      <c r="I31" s="15">
        <v>83</v>
      </c>
      <c r="J31" s="15">
        <v>124</v>
      </c>
      <c r="K31" s="14">
        <v>2.1340909942033099</v>
      </c>
      <c r="L31" s="15">
        <v>58.104364029843602</v>
      </c>
      <c r="M31" s="15">
        <v>97</v>
      </c>
      <c r="ZA31" s="9"/>
    </row>
    <row r="32" spans="2:677" x14ac:dyDescent="0.3">
      <c r="B32" s="18"/>
      <c r="C32" s="16" t="s">
        <v>275</v>
      </c>
      <c r="D32" s="14">
        <v>74.779484506511096</v>
      </c>
      <c r="E32" s="14">
        <v>6.0644058034103896</v>
      </c>
      <c r="F32" s="14">
        <v>61.110048533307904</v>
      </c>
      <c r="G32" s="14">
        <v>84.836455597719294</v>
      </c>
      <c r="H32" s="14">
        <v>8.1097186526905798</v>
      </c>
      <c r="I32" s="15">
        <v>60</v>
      </c>
      <c r="J32" s="15">
        <v>81</v>
      </c>
      <c r="K32" s="14">
        <v>1.5600196554046699</v>
      </c>
      <c r="L32" s="15">
        <v>51.922422720365397</v>
      </c>
      <c r="M32" s="15">
        <v>58</v>
      </c>
      <c r="ZA32" s="9"/>
    </row>
    <row r="33" spans="2:677" x14ac:dyDescent="0.3">
      <c r="B33" s="18"/>
      <c r="C33" s="16" t="s">
        <v>276</v>
      </c>
      <c r="D33" s="14">
        <v>62.5624128222127</v>
      </c>
      <c r="E33" s="14">
        <v>7.8145896801344996</v>
      </c>
      <c r="F33" s="14">
        <v>46.299425463231302</v>
      </c>
      <c r="G33" s="14">
        <v>76.409682440436498</v>
      </c>
      <c r="H33" s="14">
        <v>12.4908700409968</v>
      </c>
      <c r="I33" s="15">
        <v>39</v>
      </c>
      <c r="J33" s="15">
        <v>60</v>
      </c>
      <c r="K33" s="14">
        <v>1.53830704837629</v>
      </c>
      <c r="L33" s="15">
        <v>39.0039167169721</v>
      </c>
      <c r="M33" s="15">
        <v>39</v>
      </c>
      <c r="ZA33" s="9">
        <v>1</v>
      </c>
    </row>
    <row r="34" spans="2:677" x14ac:dyDescent="0.3">
      <c r="B34" s="18"/>
      <c r="C34" s="16" t="s">
        <v>277</v>
      </c>
      <c r="D34" s="14">
        <v>69.895042271474395</v>
      </c>
      <c r="E34" s="14">
        <v>6.9001578987029699</v>
      </c>
      <c r="F34" s="14">
        <v>54.796066677838297</v>
      </c>
      <c r="G34" s="14">
        <v>81.640456310900703</v>
      </c>
      <c r="H34" s="14">
        <v>9.8721707212115994</v>
      </c>
      <c r="I34" s="15">
        <v>40</v>
      </c>
      <c r="J34" s="15">
        <v>60</v>
      </c>
      <c r="K34" s="14">
        <v>1.33501355697677</v>
      </c>
      <c r="L34" s="15">
        <v>44.943363823116499</v>
      </c>
      <c r="M34" s="15">
        <v>45</v>
      </c>
      <c r="ZA34" s="9"/>
    </row>
    <row r="35" spans="2:677" x14ac:dyDescent="0.3">
      <c r="B35" s="18"/>
      <c r="C35" s="16" t="s">
        <v>278</v>
      </c>
      <c r="D35" s="14">
        <v>73.941124047834606</v>
      </c>
      <c r="E35" s="14">
        <v>9.4818372473459807</v>
      </c>
      <c r="F35" s="14">
        <v>51.502673006681199</v>
      </c>
      <c r="G35" s="14">
        <v>88.346874651694193</v>
      </c>
      <c r="H35" s="14">
        <v>12.823496220062699</v>
      </c>
      <c r="I35" s="15">
        <v>26</v>
      </c>
      <c r="J35" s="15">
        <v>37</v>
      </c>
      <c r="K35" s="14">
        <v>1.67975432081451</v>
      </c>
      <c r="L35" s="15">
        <v>22.027030704144099</v>
      </c>
      <c r="M35" s="15">
        <v>26</v>
      </c>
      <c r="ZA35" s="9">
        <v>1</v>
      </c>
    </row>
    <row r="36" spans="2:677" x14ac:dyDescent="0.3">
      <c r="B36" s="18"/>
      <c r="C36" s="16" t="s">
        <v>279</v>
      </c>
      <c r="D36" s="14">
        <v>53.1757281929059</v>
      </c>
      <c r="E36" s="14">
        <v>6.3329041770593202</v>
      </c>
      <c r="F36" s="14">
        <v>40.731488528828002</v>
      </c>
      <c r="G36" s="14">
        <v>65.237095721897106</v>
      </c>
      <c r="H36" s="14">
        <v>11.909388723527</v>
      </c>
      <c r="I36" s="15">
        <v>42</v>
      </c>
      <c r="J36" s="15">
        <v>82</v>
      </c>
      <c r="K36" s="14">
        <v>1.3046871183053299</v>
      </c>
      <c r="L36" s="15">
        <v>62.850317788460003</v>
      </c>
      <c r="M36" s="15">
        <v>57</v>
      </c>
      <c r="ZA36" s="9"/>
    </row>
    <row r="37" spans="2:677" x14ac:dyDescent="0.3">
      <c r="B37" s="18"/>
      <c r="C37" s="16" t="s">
        <v>280</v>
      </c>
      <c r="D37" s="14">
        <v>39.893912131356601</v>
      </c>
      <c r="E37" s="14">
        <v>8.1151473577924804</v>
      </c>
      <c r="F37" s="14">
        <v>25.286533132749099</v>
      </c>
      <c r="G37" s="14">
        <v>56.552438448819402</v>
      </c>
      <c r="H37" s="14">
        <v>20.341818899766398</v>
      </c>
      <c r="I37" s="15">
        <v>21</v>
      </c>
      <c r="J37" s="15">
        <v>49</v>
      </c>
      <c r="K37" s="14">
        <v>1.3182839642431701</v>
      </c>
      <c r="L37" s="15">
        <v>37.169533521657499</v>
      </c>
      <c r="M37" s="15">
        <v>35</v>
      </c>
      <c r="ZA37" s="9">
        <v>1</v>
      </c>
    </row>
    <row r="38" spans="2:677" x14ac:dyDescent="0.3">
      <c r="B38" s="18" t="s">
        <v>296</v>
      </c>
      <c r="C38" s="16" t="s">
        <v>281</v>
      </c>
      <c r="D38" s="14">
        <v>56.096291720724501</v>
      </c>
      <c r="E38" s="14">
        <v>3.1555905819368699</v>
      </c>
      <c r="F38" s="14">
        <v>49.842707421984201</v>
      </c>
      <c r="G38" s="14">
        <v>62.162084088171397</v>
      </c>
      <c r="H38" s="14">
        <v>5.6253104886985899</v>
      </c>
      <c r="I38" s="15">
        <v>470</v>
      </c>
      <c r="J38" s="15">
        <v>747</v>
      </c>
      <c r="K38" s="14">
        <v>3.0162322069756802</v>
      </c>
      <c r="L38" s="15">
        <v>247.65997732946499</v>
      </c>
      <c r="M38" s="15">
        <v>481</v>
      </c>
      <c r="ZA38" s="9"/>
    </row>
    <row r="39" spans="2:677" x14ac:dyDescent="0.3">
      <c r="B39" s="18"/>
      <c r="C39" s="16" t="s">
        <v>282</v>
      </c>
      <c r="D39" s="14">
        <v>46.258339851455702</v>
      </c>
      <c r="E39" s="14">
        <v>3.4457021734046198</v>
      </c>
      <c r="F39" s="14">
        <v>39.607054651494501</v>
      </c>
      <c r="G39" s="14">
        <v>53.045515161567899</v>
      </c>
      <c r="H39" s="14">
        <v>7.4488236812419499</v>
      </c>
      <c r="I39" s="15">
        <v>350</v>
      </c>
      <c r="J39" s="15">
        <v>630</v>
      </c>
      <c r="K39" s="14">
        <v>3.0040350697242699</v>
      </c>
      <c r="L39" s="15">
        <v>209.71792451738099</v>
      </c>
      <c r="M39" s="15">
        <v>405</v>
      </c>
      <c r="ZA39" s="9"/>
    </row>
    <row r="40" spans="2:677" x14ac:dyDescent="0.3">
      <c r="B40" s="18" t="s">
        <v>321</v>
      </c>
      <c r="C40" s="16" t="s">
        <v>314</v>
      </c>
      <c r="D40" s="14">
        <v>50.808876568635597</v>
      </c>
      <c r="E40" s="14">
        <v>3.1570649382920202</v>
      </c>
      <c r="F40" s="14">
        <v>44.637200156356798</v>
      </c>
      <c r="G40" s="14">
        <v>56.955996802933903</v>
      </c>
      <c r="H40" s="14">
        <v>6.21360902169776</v>
      </c>
      <c r="I40" s="15">
        <v>430</v>
      </c>
      <c r="J40" s="15">
        <v>731</v>
      </c>
      <c r="K40" s="14">
        <v>2.91114311778637</v>
      </c>
      <c r="L40" s="15">
        <v>251.104109424841</v>
      </c>
      <c r="M40" s="15">
        <v>510</v>
      </c>
      <c r="ZA40" s="9"/>
    </row>
    <row r="41" spans="2:677" x14ac:dyDescent="0.3">
      <c r="B41" s="18"/>
      <c r="C41" s="16" t="s">
        <v>315</v>
      </c>
      <c r="D41" s="14">
        <v>51.570953768037299</v>
      </c>
      <c r="E41" s="14">
        <v>3.53651129513861</v>
      </c>
      <c r="F41" s="14">
        <v>44.650229163699599</v>
      </c>
      <c r="G41" s="14">
        <v>58.431944493030798</v>
      </c>
      <c r="H41" s="14">
        <v>6.8575642619401602</v>
      </c>
      <c r="I41" s="15">
        <v>390</v>
      </c>
      <c r="J41" s="15">
        <v>646</v>
      </c>
      <c r="K41" s="14">
        <v>3.22997182577123</v>
      </c>
      <c r="L41" s="15">
        <v>200.00174454950599</v>
      </c>
      <c r="M41" s="15">
        <v>450</v>
      </c>
      <c r="ZA41" s="9"/>
    </row>
    <row r="42" spans="2:677" x14ac:dyDescent="0.3">
      <c r="B42" s="18" t="s">
        <v>322</v>
      </c>
      <c r="C42" s="16" t="s">
        <v>316</v>
      </c>
      <c r="D42" s="14">
        <v>71.259715028467099</v>
      </c>
      <c r="E42" s="14">
        <v>6.6783100822660302</v>
      </c>
      <c r="F42" s="14">
        <v>56.6442774664227</v>
      </c>
      <c r="G42" s="14">
        <v>82.472740494782101</v>
      </c>
      <c r="H42" s="14">
        <v>9.3717889267423402</v>
      </c>
      <c r="I42" s="15">
        <v>132</v>
      </c>
      <c r="J42" s="15">
        <v>166</v>
      </c>
      <c r="K42" s="14">
        <v>3.5932046495550298</v>
      </c>
      <c r="L42" s="15">
        <v>46.198314927750403</v>
      </c>
      <c r="M42" s="15">
        <v>85</v>
      </c>
      <c r="ZA42" s="9"/>
    </row>
    <row r="43" spans="2:677" x14ac:dyDescent="0.3">
      <c r="B43" s="18"/>
      <c r="C43" s="16" t="s">
        <v>317</v>
      </c>
      <c r="D43" s="14">
        <v>55.908375987164902</v>
      </c>
      <c r="E43" s="14">
        <v>9.2296709480608694</v>
      </c>
      <c r="F43" s="14">
        <v>37.737844930107499</v>
      </c>
      <c r="G43" s="14">
        <v>72.623013160290199</v>
      </c>
      <c r="H43" s="14">
        <v>16.5085656399316</v>
      </c>
      <c r="I43" s="15">
        <v>38</v>
      </c>
      <c r="J43" s="15">
        <v>63</v>
      </c>
      <c r="K43" s="14">
        <v>2.1425509242921601</v>
      </c>
      <c r="L43" s="15">
        <v>29.404201919174199</v>
      </c>
      <c r="M43" s="15">
        <v>30</v>
      </c>
      <c r="ZA43" s="9">
        <v>1</v>
      </c>
    </row>
    <row r="44" spans="2:677" x14ac:dyDescent="0.3">
      <c r="B44" s="18"/>
      <c r="C44" s="16" t="s">
        <v>318</v>
      </c>
      <c r="D44" s="14">
        <v>18.033696625355301</v>
      </c>
      <c r="E44" s="14">
        <v>5.9854217645891401</v>
      </c>
      <c r="F44" s="14">
        <v>8.9993404648871493</v>
      </c>
      <c r="G44" s="14">
        <v>32.862360004707703</v>
      </c>
      <c r="H44" s="14">
        <v>33.190209910560803</v>
      </c>
      <c r="I44" s="15">
        <v>11</v>
      </c>
      <c r="J44" s="15">
        <v>34</v>
      </c>
      <c r="K44" s="14">
        <v>0.79980358848736099</v>
      </c>
      <c r="L44" s="15">
        <v>34</v>
      </c>
      <c r="M44" s="15">
        <v>17</v>
      </c>
      <c r="ZA44" s="9">
        <v>1</v>
      </c>
    </row>
    <row r="45" spans="2:677" x14ac:dyDescent="0.3">
      <c r="B45" s="18"/>
      <c r="C45" s="16" t="s">
        <v>319</v>
      </c>
      <c r="D45" s="14">
        <v>50.612517664613499</v>
      </c>
      <c r="E45" s="14">
        <v>2.7289001090863398</v>
      </c>
      <c r="F45" s="14">
        <v>45.274731004457401</v>
      </c>
      <c r="G45" s="14">
        <v>55.936377196190001</v>
      </c>
      <c r="H45" s="14">
        <v>5.3917493833631003</v>
      </c>
      <c r="I45" s="15">
        <v>627</v>
      </c>
      <c r="J45" s="15">
        <v>1093</v>
      </c>
      <c r="K45" s="14">
        <v>3.2532923131237901</v>
      </c>
      <c r="L45" s="15">
        <v>335.96735085588102</v>
      </c>
      <c r="M45" s="15">
        <v>764</v>
      </c>
      <c r="ZA45" s="9"/>
    </row>
    <row r="46" spans="2:677" x14ac:dyDescent="0.3">
      <c r="B46" s="18"/>
      <c r="C46" s="16" t="s">
        <v>320</v>
      </c>
      <c r="D46" s="14">
        <v>60.132521180657399</v>
      </c>
      <c r="E46" s="14">
        <v>14.0443547626141</v>
      </c>
      <c r="F46" s="14">
        <v>32.084816653680299</v>
      </c>
      <c r="G46" s="14">
        <v>82.804810362500803</v>
      </c>
      <c r="H46" s="14">
        <v>23.355672582595201</v>
      </c>
      <c r="I46" s="15">
        <v>12</v>
      </c>
      <c r="J46" s="15">
        <v>21</v>
      </c>
      <c r="K46" s="14">
        <v>1.64552844164443</v>
      </c>
      <c r="L46" s="15">
        <v>12.761857813295499</v>
      </c>
      <c r="M46" s="15">
        <v>2</v>
      </c>
      <c r="ZA46" s="9">
        <v>1</v>
      </c>
    </row>
    <row r="47" spans="2:677" x14ac:dyDescent="0.3">
      <c r="B47" s="18" t="s">
        <v>298</v>
      </c>
      <c r="C47" s="16" t="s">
        <v>283</v>
      </c>
      <c r="D47" s="14">
        <v>56.142409130338301</v>
      </c>
      <c r="E47" s="14">
        <v>4.85802747779376</v>
      </c>
      <c r="F47" s="14">
        <v>46.502248824865902</v>
      </c>
      <c r="G47" s="14">
        <v>65.340184845741405</v>
      </c>
      <c r="H47" s="14">
        <v>8.6530442014262903</v>
      </c>
      <c r="I47" s="15">
        <v>222</v>
      </c>
      <c r="J47" s="15">
        <v>326</v>
      </c>
      <c r="K47" s="14">
        <v>3.1150676178627199</v>
      </c>
      <c r="L47" s="15">
        <v>104.652623952886</v>
      </c>
      <c r="M47" s="15">
        <v>182</v>
      </c>
      <c r="ZA47" s="9"/>
    </row>
    <row r="48" spans="2:677" x14ac:dyDescent="0.3">
      <c r="B48" s="18"/>
      <c r="C48" s="16" t="s">
        <v>284</v>
      </c>
      <c r="D48" s="14">
        <v>50.161074341872002</v>
      </c>
      <c r="E48" s="14">
        <v>5.5676553476885697</v>
      </c>
      <c r="F48" s="14">
        <v>39.401452050980403</v>
      </c>
      <c r="G48" s="14">
        <v>60.9057991400338</v>
      </c>
      <c r="H48" s="14">
        <v>11.0995536294584</v>
      </c>
      <c r="I48" s="15">
        <v>157</v>
      </c>
      <c r="J48" s="15">
        <v>256</v>
      </c>
      <c r="K48" s="14">
        <v>3.1619089934260201</v>
      </c>
      <c r="L48" s="15">
        <v>80.963747069335</v>
      </c>
      <c r="M48" s="15">
        <v>137</v>
      </c>
      <c r="ZA48" s="9"/>
    </row>
    <row r="49" spans="2:677" x14ac:dyDescent="0.3">
      <c r="B49" s="18"/>
      <c r="C49" s="16" t="s">
        <v>285</v>
      </c>
      <c r="D49" s="14">
        <v>51.975409833986397</v>
      </c>
      <c r="E49" s="14">
        <v>4.6383827581080403</v>
      </c>
      <c r="F49" s="14">
        <v>42.911160199739697</v>
      </c>
      <c r="G49" s="14">
        <v>60.911455096467698</v>
      </c>
      <c r="H49" s="14">
        <v>8.9241869817350299</v>
      </c>
      <c r="I49" s="15">
        <v>151</v>
      </c>
      <c r="J49" s="15">
        <v>262</v>
      </c>
      <c r="K49" s="14">
        <v>2.2496351274408299</v>
      </c>
      <c r="L49" s="15">
        <v>116.46333078824701</v>
      </c>
      <c r="M49" s="15">
        <v>146</v>
      </c>
      <c r="ZA49" s="9"/>
    </row>
    <row r="50" spans="2:677" x14ac:dyDescent="0.3">
      <c r="B50" s="18"/>
      <c r="C50" s="16" t="s">
        <v>286</v>
      </c>
      <c r="D50" s="14">
        <v>53.468725384415599</v>
      </c>
      <c r="E50" s="14">
        <v>5.6725005684489496</v>
      </c>
      <c r="F50" s="14">
        <v>42.353329627008002</v>
      </c>
      <c r="G50" s="14">
        <v>64.249965511663206</v>
      </c>
      <c r="H50" s="14">
        <v>10.609006531699199</v>
      </c>
      <c r="I50" s="15">
        <v>142</v>
      </c>
      <c r="J50" s="15">
        <v>241</v>
      </c>
      <c r="K50" s="14">
        <v>3.1039560078547299</v>
      </c>
      <c r="L50" s="15">
        <v>77.642852988295104</v>
      </c>
      <c r="M50" s="15">
        <v>121</v>
      </c>
      <c r="ZA50" s="9"/>
    </row>
    <row r="51" spans="2:677" x14ac:dyDescent="0.3">
      <c r="B51" s="18"/>
      <c r="C51" s="16" t="s">
        <v>287</v>
      </c>
      <c r="D51" s="14">
        <v>41.195858428697001</v>
      </c>
      <c r="E51" s="14">
        <v>4.2771610443017902</v>
      </c>
      <c r="F51" s="14">
        <v>33.131989476121603</v>
      </c>
      <c r="G51" s="14">
        <v>49.761809300758799</v>
      </c>
      <c r="H51" s="14">
        <v>10.3825025316679</v>
      </c>
      <c r="I51" s="15">
        <v>146</v>
      </c>
      <c r="J51" s="15">
        <v>286</v>
      </c>
      <c r="K51" s="14">
        <v>2.1522593039362499</v>
      </c>
      <c r="L51" s="15">
        <v>132.88361652192</v>
      </c>
      <c r="M51" s="15">
        <v>169</v>
      </c>
      <c r="ZA51" s="9"/>
    </row>
    <row r="52" spans="2:677" x14ac:dyDescent="0.3">
      <c r="B52" s="18" t="s">
        <v>297</v>
      </c>
      <c r="C52" s="16" t="s">
        <v>288</v>
      </c>
      <c r="D52" s="14">
        <v>47.951465752054602</v>
      </c>
      <c r="E52" s="14">
        <v>2.8029618136236301</v>
      </c>
      <c r="F52" s="14">
        <v>42.501684843499902</v>
      </c>
      <c r="G52" s="14">
        <v>53.450441972556703</v>
      </c>
      <c r="H52" s="14">
        <v>5.8454142530638498</v>
      </c>
      <c r="I52" s="15">
        <v>472</v>
      </c>
      <c r="J52" s="15">
        <v>855</v>
      </c>
      <c r="K52" s="14">
        <v>2.68832544271475</v>
      </c>
      <c r="L52" s="15">
        <v>318.04185104039902</v>
      </c>
      <c r="M52" s="15">
        <v>599</v>
      </c>
      <c r="ZA52" s="9"/>
    </row>
    <row r="53" spans="2:677" x14ac:dyDescent="0.3">
      <c r="B53" s="18"/>
      <c r="C53" s="16" t="s">
        <v>289</v>
      </c>
      <c r="D53" s="14">
        <v>56.102886821053801</v>
      </c>
      <c r="E53" s="14">
        <v>3.9944001950313499</v>
      </c>
      <c r="F53" s="14">
        <v>48.181591786299798</v>
      </c>
      <c r="G53" s="14">
        <v>63.724946652082203</v>
      </c>
      <c r="H53" s="14">
        <v>7.1197765772230603</v>
      </c>
      <c r="I53" s="15">
        <v>346</v>
      </c>
      <c r="J53" s="15">
        <v>516</v>
      </c>
      <c r="K53" s="14">
        <v>3.33648524194412</v>
      </c>
      <c r="L53" s="15">
        <v>154.65376364120701</v>
      </c>
      <c r="M53" s="15">
        <v>328</v>
      </c>
      <c r="ZA53" s="9"/>
    </row>
    <row r="54" spans="2:677" x14ac:dyDescent="0.3">
      <c r="B54" s="18" t="s">
        <v>291</v>
      </c>
      <c r="C54" s="16" t="s">
        <v>290</v>
      </c>
      <c r="D54" s="14">
        <v>54.371527183519603</v>
      </c>
      <c r="E54" s="14">
        <v>2.9233356322827602</v>
      </c>
      <c r="F54" s="14">
        <v>48.606307239071903</v>
      </c>
      <c r="G54" s="14">
        <v>60.021944425108202</v>
      </c>
      <c r="H54" s="14">
        <v>5.3765928303166097</v>
      </c>
      <c r="I54" s="15">
        <v>498</v>
      </c>
      <c r="J54" s="15">
        <v>828</v>
      </c>
      <c r="K54" s="14">
        <v>2.8487569985135202</v>
      </c>
      <c r="L54" s="15">
        <v>290.65308147800903</v>
      </c>
      <c r="M54" s="15">
        <v>581</v>
      </c>
      <c r="ZA54" s="9"/>
    </row>
    <row r="55" spans="2:677" x14ac:dyDescent="0.3">
      <c r="B55" s="18"/>
      <c r="C55" s="16" t="s">
        <v>291</v>
      </c>
      <c r="D55" s="14">
        <v>47.6393956838495</v>
      </c>
      <c r="E55" s="14">
        <v>3.65975890936279</v>
      </c>
      <c r="F55" s="14">
        <v>40.558170048983897</v>
      </c>
      <c r="G55" s="14">
        <v>54.8168178075071</v>
      </c>
      <c r="H55" s="14">
        <v>7.6822110289772398</v>
      </c>
      <c r="I55" s="15">
        <v>322</v>
      </c>
      <c r="J55" s="15">
        <v>549</v>
      </c>
      <c r="K55" s="14">
        <v>2.9424874410851198</v>
      </c>
      <c r="L55" s="15">
        <v>186.576837112189</v>
      </c>
      <c r="M55" s="15">
        <v>362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339</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07" priority="1">
      <formula>ZA9 = 3</formula>
    </cfRule>
    <cfRule type="expression" dxfId="306" priority="48">
      <formula>I9 = J9</formula>
    </cfRule>
    <cfRule type="expression" dxfId="305" priority="95">
      <formula>ZA9 = 2</formula>
    </cfRule>
    <cfRule type="expression" dxfId="304" priority="142">
      <formula>ZA9 = 1</formula>
    </cfRule>
  </conditionalFormatting>
  <pageMargins left="0.7" right="0.7" top="0.75" bottom="0.75" header="0.3" footer="0.3"/>
  <pageSetup paperSize="9"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79</v>
      </c>
      <c r="M2" s="12" t="str">
        <f>HYPERLINK("#'INDICE'!A1", "Índice")</f>
        <v>Índice</v>
      </c>
    </row>
    <row r="3" spans="2:677" x14ac:dyDescent="0.3">
      <c r="B3" s="10" t="s">
        <v>7</v>
      </c>
      <c r="C3" s="11" t="s">
        <v>78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72.2255944047116</v>
      </c>
      <c r="E9" s="14">
        <v>2.1759058400878502</v>
      </c>
      <c r="F9" s="14">
        <v>67.764894058142602</v>
      </c>
      <c r="G9" s="14">
        <v>76.285042463891699</v>
      </c>
      <c r="H9" s="14">
        <v>3.0126520356416799</v>
      </c>
      <c r="I9" s="15">
        <v>1070</v>
      </c>
      <c r="J9" s="15">
        <v>1389</v>
      </c>
      <c r="K9" s="14">
        <v>3.27592359675227</v>
      </c>
      <c r="L9" s="15">
        <v>424.00256262906998</v>
      </c>
      <c r="M9" s="15">
        <v>986</v>
      </c>
      <c r="ZA9" s="9"/>
    </row>
    <row r="10" spans="2:677" x14ac:dyDescent="0.3">
      <c r="B10" s="18" t="s">
        <v>293</v>
      </c>
      <c r="C10" s="16" t="s">
        <v>253</v>
      </c>
      <c r="D10" s="14">
        <v>68.419424917553997</v>
      </c>
      <c r="E10" s="14">
        <v>3.0313809738111201</v>
      </c>
      <c r="F10" s="14">
        <v>62.197578967564603</v>
      </c>
      <c r="G10" s="14">
        <v>74.0445663709352</v>
      </c>
      <c r="H10" s="14">
        <v>4.4305852869473297</v>
      </c>
      <c r="I10" s="15">
        <v>578</v>
      </c>
      <c r="J10" s="15">
        <v>799</v>
      </c>
      <c r="K10" s="14">
        <v>3.39378619461346</v>
      </c>
      <c r="L10" s="15">
        <v>235.430269964606</v>
      </c>
      <c r="M10" s="15">
        <v>589</v>
      </c>
      <c r="ZA10" s="9"/>
    </row>
    <row r="11" spans="2:677" x14ac:dyDescent="0.3">
      <c r="B11" s="18"/>
      <c r="C11" s="16" t="s">
        <v>254</v>
      </c>
      <c r="D11" s="14">
        <v>79.086205423426193</v>
      </c>
      <c r="E11" s="14">
        <v>2.6201280606421098</v>
      </c>
      <c r="F11" s="14">
        <v>73.482972313957902</v>
      </c>
      <c r="G11" s="14">
        <v>83.766992330452794</v>
      </c>
      <c r="H11" s="14">
        <v>3.3130026236737402</v>
      </c>
      <c r="I11" s="15">
        <v>492</v>
      </c>
      <c r="J11" s="15">
        <v>590</v>
      </c>
      <c r="K11" s="14">
        <v>2.4447066569876199</v>
      </c>
      <c r="L11" s="15">
        <v>241.33774836077899</v>
      </c>
      <c r="M11" s="15">
        <v>397</v>
      </c>
      <c r="ZA11" s="9"/>
    </row>
    <row r="12" spans="2:677" x14ac:dyDescent="0.3">
      <c r="B12" s="18" t="s">
        <v>294</v>
      </c>
      <c r="C12" s="16" t="s">
        <v>255</v>
      </c>
      <c r="D12" s="14">
        <v>80.867763002375298</v>
      </c>
      <c r="E12" s="14">
        <v>1.9705202111375699</v>
      </c>
      <c r="F12" s="14">
        <v>76.7025884236011</v>
      </c>
      <c r="G12" s="14">
        <v>84.439345772178896</v>
      </c>
      <c r="H12" s="14">
        <v>2.4367190806053198</v>
      </c>
      <c r="I12" s="15">
        <v>560</v>
      </c>
      <c r="J12" s="15">
        <v>692</v>
      </c>
      <c r="K12" s="14">
        <v>1.73419788846637</v>
      </c>
      <c r="L12" s="15">
        <v>399.03173945850398</v>
      </c>
      <c r="M12" s="15">
        <v>487</v>
      </c>
      <c r="ZA12" s="9"/>
    </row>
    <row r="13" spans="2:677" x14ac:dyDescent="0.3">
      <c r="B13" s="18"/>
      <c r="C13" s="16" t="s">
        <v>256</v>
      </c>
      <c r="D13" s="14">
        <v>63.622237614424201</v>
      </c>
      <c r="E13" s="14">
        <v>3.7245701607787201</v>
      </c>
      <c r="F13" s="14">
        <v>56.047972463710899</v>
      </c>
      <c r="G13" s="14">
        <v>70.576458740917303</v>
      </c>
      <c r="H13" s="14">
        <v>5.8541954832696703</v>
      </c>
      <c r="I13" s="15">
        <v>262</v>
      </c>
      <c r="J13" s="15">
        <v>402</v>
      </c>
      <c r="K13" s="14">
        <v>2.4035423053534601</v>
      </c>
      <c r="L13" s="15">
        <v>167.25314095974801</v>
      </c>
      <c r="M13" s="15">
        <v>297</v>
      </c>
      <c r="ZA13" s="9"/>
    </row>
    <row r="14" spans="2:677" x14ac:dyDescent="0.3">
      <c r="B14" s="18"/>
      <c r="C14" s="16" t="s">
        <v>257</v>
      </c>
      <c r="D14" s="14">
        <v>86.581240217379104</v>
      </c>
      <c r="E14" s="14">
        <v>2.1869089544310598</v>
      </c>
      <c r="F14" s="14">
        <v>81.677140310913003</v>
      </c>
      <c r="G14" s="14">
        <v>90.328190578928002</v>
      </c>
      <c r="H14" s="14">
        <v>2.52584618670326</v>
      </c>
      <c r="I14" s="15">
        <v>248</v>
      </c>
      <c r="J14" s="15">
        <v>295</v>
      </c>
      <c r="K14" s="14">
        <v>1.21024293259188</v>
      </c>
      <c r="L14" s="15">
        <v>243.752714480409</v>
      </c>
      <c r="M14" s="15">
        <v>202</v>
      </c>
      <c r="ZA14" s="9"/>
    </row>
    <row r="15" spans="2:677" x14ac:dyDescent="0.3">
      <c r="B15" s="18" t="s">
        <v>295</v>
      </c>
      <c r="C15" s="16" t="s">
        <v>258</v>
      </c>
      <c r="D15" s="14">
        <v>77.725132951257805</v>
      </c>
      <c r="E15" s="14">
        <v>6.0767704435330998</v>
      </c>
      <c r="F15" s="14">
        <v>63.540435320940396</v>
      </c>
      <c r="G15" s="14">
        <v>87.478727734939795</v>
      </c>
      <c r="H15" s="14">
        <v>7.8182824689973804</v>
      </c>
      <c r="I15" s="15">
        <v>53</v>
      </c>
      <c r="J15" s="15">
        <v>67</v>
      </c>
      <c r="K15" s="14">
        <v>1.4077093747563001</v>
      </c>
      <c r="L15" s="15">
        <v>47.595051366052701</v>
      </c>
      <c r="M15" s="15">
        <v>51</v>
      </c>
      <c r="ZA15" s="9"/>
    </row>
    <row r="16" spans="2:677" x14ac:dyDescent="0.3">
      <c r="B16" s="18"/>
      <c r="C16" s="16" t="s">
        <v>259</v>
      </c>
      <c r="D16" s="14">
        <v>84.600385134225306</v>
      </c>
      <c r="E16" s="14">
        <v>4.5930234458972503</v>
      </c>
      <c r="F16" s="14">
        <v>73.189116221701795</v>
      </c>
      <c r="G16" s="14">
        <v>91.705227058542903</v>
      </c>
      <c r="H16" s="14">
        <v>5.4290810125864599</v>
      </c>
      <c r="I16" s="15">
        <v>47</v>
      </c>
      <c r="J16" s="15">
        <v>56</v>
      </c>
      <c r="K16" s="14">
        <v>0.89059000983380099</v>
      </c>
      <c r="L16" s="15">
        <v>56</v>
      </c>
      <c r="M16" s="15">
        <v>38</v>
      </c>
      <c r="ZA16" s="9"/>
    </row>
    <row r="17" spans="2:677" x14ac:dyDescent="0.3">
      <c r="B17" s="18"/>
      <c r="C17" s="16" t="s">
        <v>260</v>
      </c>
      <c r="D17" s="14">
        <v>80.257105545131694</v>
      </c>
      <c r="E17" s="14">
        <v>6.3570738903336501</v>
      </c>
      <c r="F17" s="14">
        <v>64.715685083322398</v>
      </c>
      <c r="G17" s="14">
        <v>90.009838529642096</v>
      </c>
      <c r="H17" s="14">
        <v>7.9208860662920699</v>
      </c>
      <c r="I17" s="15">
        <v>48</v>
      </c>
      <c r="J17" s="15">
        <v>59</v>
      </c>
      <c r="K17" s="14">
        <v>1.4792725406585601</v>
      </c>
      <c r="L17" s="15">
        <v>39.884469141659103</v>
      </c>
      <c r="M17" s="15">
        <v>46</v>
      </c>
      <c r="ZA17" s="9"/>
    </row>
    <row r="18" spans="2:677" x14ac:dyDescent="0.3">
      <c r="B18" s="18"/>
      <c r="C18" s="16" t="s">
        <v>261</v>
      </c>
      <c r="D18" s="14">
        <v>91.086196289442796</v>
      </c>
      <c r="E18" s="14">
        <v>4.5522667320287802</v>
      </c>
      <c r="F18" s="14">
        <v>76.994218554794998</v>
      </c>
      <c r="G18" s="14">
        <v>96.894432668445504</v>
      </c>
      <c r="H18" s="14">
        <v>4.9977569790741203</v>
      </c>
      <c r="I18" s="15">
        <v>42</v>
      </c>
      <c r="J18" s="15">
        <v>46</v>
      </c>
      <c r="K18" s="14">
        <v>1.1485562848603199</v>
      </c>
      <c r="L18" s="15">
        <v>40.050279299629103</v>
      </c>
      <c r="M18" s="15">
        <v>31</v>
      </c>
      <c r="ZA18" s="9"/>
    </row>
    <row r="19" spans="2:677" x14ac:dyDescent="0.3">
      <c r="B19" s="18"/>
      <c r="C19" s="16" t="s">
        <v>262</v>
      </c>
      <c r="D19" s="14">
        <v>91.604429330124404</v>
      </c>
      <c r="E19" s="14">
        <v>3.8220875354863102</v>
      </c>
      <c r="F19" s="14">
        <v>80.179230345917702</v>
      </c>
      <c r="G19" s="14">
        <v>96.713775695331407</v>
      </c>
      <c r="H19" s="14">
        <v>4.1723828896005202</v>
      </c>
      <c r="I19" s="15">
        <v>28</v>
      </c>
      <c r="J19" s="15">
        <v>32</v>
      </c>
      <c r="K19" s="14">
        <v>0.58883858065543704</v>
      </c>
      <c r="L19" s="15">
        <v>32</v>
      </c>
      <c r="M19" s="15">
        <v>19</v>
      </c>
      <c r="ZA19" s="9"/>
    </row>
    <row r="20" spans="2:677" x14ac:dyDescent="0.3">
      <c r="B20" s="18"/>
      <c r="C20" s="16" t="s">
        <v>263</v>
      </c>
      <c r="D20" s="14">
        <v>76.714285311912505</v>
      </c>
      <c r="E20" s="14">
        <v>7.4462320261496497</v>
      </c>
      <c r="F20" s="14">
        <v>59.028514694370202</v>
      </c>
      <c r="G20" s="14">
        <v>88.281393201921205</v>
      </c>
      <c r="H20" s="14">
        <v>9.7064477572514996</v>
      </c>
      <c r="I20" s="15">
        <v>48</v>
      </c>
      <c r="J20" s="15">
        <v>59</v>
      </c>
      <c r="K20" s="14">
        <v>1.80026031447334</v>
      </c>
      <c r="L20" s="15">
        <v>32.773038168794002</v>
      </c>
      <c r="M20" s="15">
        <v>39</v>
      </c>
      <c r="ZA20" s="9"/>
    </row>
    <row r="21" spans="2:677" x14ac:dyDescent="0.3">
      <c r="B21" s="18"/>
      <c r="C21" s="16" t="s">
        <v>264</v>
      </c>
      <c r="D21" s="14">
        <v>63.799219525872203</v>
      </c>
      <c r="E21" s="14">
        <v>5.6604299888613001</v>
      </c>
      <c r="F21" s="14">
        <v>52.076438328087598</v>
      </c>
      <c r="G21" s="14">
        <v>74.081622639689698</v>
      </c>
      <c r="H21" s="14">
        <v>8.8722558534840008</v>
      </c>
      <c r="I21" s="15">
        <v>59</v>
      </c>
      <c r="J21" s="15">
        <v>94</v>
      </c>
      <c r="K21" s="14">
        <v>1.2901746225653199</v>
      </c>
      <c r="L21" s="15">
        <v>72.858354486228606</v>
      </c>
      <c r="M21" s="15">
        <v>70</v>
      </c>
      <c r="ZA21" s="9"/>
    </row>
    <row r="22" spans="2:677" x14ac:dyDescent="0.3">
      <c r="B22" s="18"/>
      <c r="C22" s="16" t="s">
        <v>265</v>
      </c>
      <c r="D22" s="14">
        <v>60.171148255127001</v>
      </c>
      <c r="E22" s="14">
        <v>5.80721132037106</v>
      </c>
      <c r="F22" s="14">
        <v>48.335003988133003</v>
      </c>
      <c r="G22" s="14">
        <v>70.926711573498594</v>
      </c>
      <c r="H22" s="14">
        <v>9.6511558924359502</v>
      </c>
      <c r="I22" s="15">
        <v>47</v>
      </c>
      <c r="J22" s="15">
        <v>78</v>
      </c>
      <c r="K22" s="14">
        <v>1.08352740482766</v>
      </c>
      <c r="L22" s="15">
        <v>71.987104020138801</v>
      </c>
      <c r="M22" s="15">
        <v>59</v>
      </c>
      <c r="ZA22" s="9"/>
    </row>
    <row r="23" spans="2:677" x14ac:dyDescent="0.3">
      <c r="B23" s="18"/>
      <c r="C23" s="16" t="s">
        <v>266</v>
      </c>
      <c r="D23" s="14">
        <v>56.425414155934199</v>
      </c>
      <c r="E23" s="14">
        <v>6.8047460106289099</v>
      </c>
      <c r="F23" s="14">
        <v>42.832443395051897</v>
      </c>
      <c r="G23" s="14">
        <v>69.116722677105699</v>
      </c>
      <c r="H23" s="14">
        <v>12.0597183244835</v>
      </c>
      <c r="I23" s="15">
        <v>41</v>
      </c>
      <c r="J23" s="15">
        <v>72</v>
      </c>
      <c r="K23" s="14">
        <v>1.33713163724766</v>
      </c>
      <c r="L23" s="15">
        <v>53.8466056701821</v>
      </c>
      <c r="M23" s="15">
        <v>56</v>
      </c>
      <c r="ZA23" s="9"/>
    </row>
    <row r="24" spans="2:677" x14ac:dyDescent="0.3">
      <c r="B24" s="18"/>
      <c r="C24" s="16" t="s">
        <v>267</v>
      </c>
      <c r="D24" s="14">
        <v>93.701803999934597</v>
      </c>
      <c r="E24" s="14">
        <v>3.8927147855170601</v>
      </c>
      <c r="F24" s="14">
        <v>80.005975089503593</v>
      </c>
      <c r="G24" s="14">
        <v>98.224267948856095</v>
      </c>
      <c r="H24" s="14">
        <v>4.1543648247367502</v>
      </c>
      <c r="I24" s="15">
        <v>33</v>
      </c>
      <c r="J24" s="15">
        <v>36</v>
      </c>
      <c r="K24" s="14">
        <v>0.89868830415835799</v>
      </c>
      <c r="L24" s="15">
        <v>36</v>
      </c>
      <c r="M24" s="15">
        <v>24</v>
      </c>
      <c r="ZA24" s="9"/>
    </row>
    <row r="25" spans="2:677" x14ac:dyDescent="0.3">
      <c r="B25" s="18"/>
      <c r="C25" s="16" t="s">
        <v>268</v>
      </c>
      <c r="D25" s="14">
        <v>78.337084856401404</v>
      </c>
      <c r="E25" s="14">
        <v>9.6223082831344495</v>
      </c>
      <c r="F25" s="14">
        <v>53.960970075758297</v>
      </c>
      <c r="G25" s="14">
        <v>91.774286382131393</v>
      </c>
      <c r="H25" s="14">
        <v>12.2832095434403</v>
      </c>
      <c r="I25" s="15">
        <v>31</v>
      </c>
      <c r="J25" s="15">
        <v>37</v>
      </c>
      <c r="K25" s="14">
        <v>1.96415940223161</v>
      </c>
      <c r="L25" s="15">
        <v>18.8375749737836</v>
      </c>
      <c r="M25" s="15">
        <v>23</v>
      </c>
      <c r="ZA25" s="9">
        <v>1</v>
      </c>
    </row>
    <row r="26" spans="2:677" x14ac:dyDescent="0.3">
      <c r="B26" s="18"/>
      <c r="C26" s="16" t="s">
        <v>269</v>
      </c>
      <c r="D26" s="14">
        <v>81.512614394899103</v>
      </c>
      <c r="E26" s="14">
        <v>6.4098947758350997</v>
      </c>
      <c r="F26" s="14">
        <v>65.474925460449796</v>
      </c>
      <c r="G26" s="14">
        <v>91.111752450463896</v>
      </c>
      <c r="H26" s="14">
        <v>7.8636844412589602</v>
      </c>
      <c r="I26" s="15">
        <v>36</v>
      </c>
      <c r="J26" s="15">
        <v>45</v>
      </c>
      <c r="K26" s="14">
        <v>1.1996488845997699</v>
      </c>
      <c r="L26" s="15">
        <v>37.510975567666101</v>
      </c>
      <c r="M26" s="15">
        <v>31</v>
      </c>
      <c r="ZA26" s="9"/>
    </row>
    <row r="27" spans="2:677" x14ac:dyDescent="0.3">
      <c r="B27" s="18"/>
      <c r="C27" s="16" t="s">
        <v>270</v>
      </c>
      <c r="D27" s="14">
        <v>71.976815954958397</v>
      </c>
      <c r="E27" s="14">
        <v>6.4285626965219098</v>
      </c>
      <c r="F27" s="14">
        <v>57.775382868528901</v>
      </c>
      <c r="G27" s="14">
        <v>82.822002500560302</v>
      </c>
      <c r="H27" s="14">
        <v>8.9314352284557401</v>
      </c>
      <c r="I27" s="15">
        <v>48</v>
      </c>
      <c r="J27" s="15">
        <v>70</v>
      </c>
      <c r="K27" s="14">
        <v>1.4137308936167501</v>
      </c>
      <c r="L27" s="15">
        <v>49.514373857190698</v>
      </c>
      <c r="M27" s="15">
        <v>50</v>
      </c>
      <c r="ZA27" s="9"/>
    </row>
    <row r="28" spans="2:677" x14ac:dyDescent="0.3">
      <c r="B28" s="18"/>
      <c r="C28" s="16" t="s">
        <v>271</v>
      </c>
      <c r="D28" s="14">
        <v>90.097935643001506</v>
      </c>
      <c r="E28" s="14">
        <v>5.2092153791190796</v>
      </c>
      <c r="F28" s="14">
        <v>73.924406698080801</v>
      </c>
      <c r="G28" s="14">
        <v>96.689049054820401</v>
      </c>
      <c r="H28" s="14">
        <v>5.7817255655665196</v>
      </c>
      <c r="I28" s="15">
        <v>23</v>
      </c>
      <c r="J28" s="15">
        <v>27</v>
      </c>
      <c r="K28" s="14">
        <v>0.79081953908976499</v>
      </c>
      <c r="L28" s="15">
        <v>27</v>
      </c>
      <c r="M28" s="15">
        <v>18</v>
      </c>
      <c r="ZA28" s="9">
        <v>1</v>
      </c>
    </row>
    <row r="29" spans="2:677" x14ac:dyDescent="0.3">
      <c r="B29" s="18"/>
      <c r="C29" s="16" t="s">
        <v>272</v>
      </c>
      <c r="D29" s="14">
        <v>86.273085681422899</v>
      </c>
      <c r="E29" s="14">
        <v>5.80268296587849</v>
      </c>
      <c r="F29" s="14">
        <v>70.370666562358807</v>
      </c>
      <c r="G29" s="14">
        <v>94.328377329732007</v>
      </c>
      <c r="H29" s="14">
        <v>6.7259480984670299</v>
      </c>
      <c r="I29" s="15">
        <v>54</v>
      </c>
      <c r="J29" s="15">
        <v>63</v>
      </c>
      <c r="K29" s="14">
        <v>1.76279220546427</v>
      </c>
      <c r="L29" s="15">
        <v>35.738755710805599</v>
      </c>
      <c r="M29" s="15">
        <v>43</v>
      </c>
      <c r="ZA29" s="9"/>
    </row>
    <row r="30" spans="2:677" x14ac:dyDescent="0.3">
      <c r="B30" s="18"/>
      <c r="C30" s="16" t="s">
        <v>273</v>
      </c>
      <c r="D30" s="14">
        <v>88.956375782810397</v>
      </c>
      <c r="E30" s="14">
        <v>4.43104102210423</v>
      </c>
      <c r="F30" s="14">
        <v>76.641061730398704</v>
      </c>
      <c r="G30" s="14">
        <v>95.186585719831797</v>
      </c>
      <c r="H30" s="14">
        <v>4.9811393316233401</v>
      </c>
      <c r="I30" s="15">
        <v>47</v>
      </c>
      <c r="J30" s="15">
        <v>55</v>
      </c>
      <c r="K30" s="14">
        <v>1.0792364409003801</v>
      </c>
      <c r="L30" s="15">
        <v>50.961955986321797</v>
      </c>
      <c r="M30" s="15">
        <v>39</v>
      </c>
      <c r="ZA30" s="9"/>
    </row>
    <row r="31" spans="2:677" x14ac:dyDescent="0.3">
      <c r="B31" s="18"/>
      <c r="C31" s="16" t="s">
        <v>274</v>
      </c>
      <c r="D31" s="14">
        <v>81.165671284825194</v>
      </c>
      <c r="E31" s="14">
        <v>3.98524969554783</v>
      </c>
      <c r="F31" s="14">
        <v>72.065575484481002</v>
      </c>
      <c r="G31" s="14">
        <v>87.803000409285303</v>
      </c>
      <c r="H31" s="14">
        <v>4.9100187708210603</v>
      </c>
      <c r="I31" s="15">
        <v>102</v>
      </c>
      <c r="J31" s="15">
        <v>124</v>
      </c>
      <c r="K31" s="14">
        <v>1.2778905403099601</v>
      </c>
      <c r="L31" s="15">
        <v>97.034915032646694</v>
      </c>
      <c r="M31" s="15">
        <v>93</v>
      </c>
      <c r="ZA31" s="9"/>
    </row>
    <row r="32" spans="2:677" x14ac:dyDescent="0.3">
      <c r="B32" s="18"/>
      <c r="C32" s="16" t="s">
        <v>275</v>
      </c>
      <c r="D32" s="14">
        <v>79.226544032391104</v>
      </c>
      <c r="E32" s="14">
        <v>4.7692400200737604</v>
      </c>
      <c r="F32" s="14">
        <v>68.274746168605901</v>
      </c>
      <c r="G32" s="14">
        <v>87.111391713185398</v>
      </c>
      <c r="H32" s="14">
        <v>6.01975017126066</v>
      </c>
      <c r="I32" s="15">
        <v>74</v>
      </c>
      <c r="J32" s="15">
        <v>94</v>
      </c>
      <c r="K32" s="14">
        <v>1.2852921117227301</v>
      </c>
      <c r="L32" s="15">
        <v>73.135125581691796</v>
      </c>
      <c r="M32" s="15">
        <v>64</v>
      </c>
      <c r="ZA32" s="9"/>
    </row>
    <row r="33" spans="2:677" x14ac:dyDescent="0.3">
      <c r="B33" s="18"/>
      <c r="C33" s="16" t="s">
        <v>276</v>
      </c>
      <c r="D33" s="14">
        <v>81.425785391590594</v>
      </c>
      <c r="E33" s="14">
        <v>5.5489948510744203</v>
      </c>
      <c r="F33" s="14">
        <v>67.921857409569</v>
      </c>
      <c r="G33" s="14">
        <v>90.075594862832006</v>
      </c>
      <c r="H33" s="14">
        <v>6.8147882447658903</v>
      </c>
      <c r="I33" s="15">
        <v>44</v>
      </c>
      <c r="J33" s="15">
        <v>55</v>
      </c>
      <c r="K33" s="14">
        <v>1.0993854580908</v>
      </c>
      <c r="L33" s="15">
        <v>50.027949337726803</v>
      </c>
      <c r="M33" s="15">
        <v>40</v>
      </c>
      <c r="ZA33" s="9"/>
    </row>
    <row r="34" spans="2:677" x14ac:dyDescent="0.3">
      <c r="B34" s="18"/>
      <c r="C34" s="16" t="s">
        <v>277</v>
      </c>
      <c r="D34" s="14">
        <v>81.426483170849806</v>
      </c>
      <c r="E34" s="14">
        <v>5.2761846554285903</v>
      </c>
      <c r="F34" s="14">
        <v>68.709885831046506</v>
      </c>
      <c r="G34" s="14">
        <v>89.746194973842094</v>
      </c>
      <c r="H34" s="14">
        <v>6.4796911888704001</v>
      </c>
      <c r="I34" s="15">
        <v>46</v>
      </c>
      <c r="J34" s="15">
        <v>57</v>
      </c>
      <c r="K34" s="14">
        <v>1.03078520997343</v>
      </c>
      <c r="L34" s="15">
        <v>55.297650226732898</v>
      </c>
      <c r="M34" s="15">
        <v>38</v>
      </c>
      <c r="ZA34" s="9"/>
    </row>
    <row r="35" spans="2:677" x14ac:dyDescent="0.3">
      <c r="B35" s="18"/>
      <c r="C35" s="16" t="s">
        <v>278</v>
      </c>
      <c r="D35" s="14">
        <v>90.0004702637723</v>
      </c>
      <c r="E35" s="14">
        <v>4.8433248790326404</v>
      </c>
      <c r="F35" s="14">
        <v>75.444801703462005</v>
      </c>
      <c r="G35" s="14">
        <v>96.345832874235498</v>
      </c>
      <c r="H35" s="14">
        <v>5.3814439689458</v>
      </c>
      <c r="I35" s="15">
        <v>34</v>
      </c>
      <c r="J35" s="15">
        <v>38</v>
      </c>
      <c r="K35" s="14">
        <v>0.96441637300773797</v>
      </c>
      <c r="L35" s="15">
        <v>38</v>
      </c>
      <c r="M35" s="15">
        <v>24</v>
      </c>
      <c r="ZA35" s="9"/>
    </row>
    <row r="36" spans="2:677" x14ac:dyDescent="0.3">
      <c r="B36" s="18"/>
      <c r="C36" s="16" t="s">
        <v>279</v>
      </c>
      <c r="D36" s="14">
        <v>66.739226467531594</v>
      </c>
      <c r="E36" s="14">
        <v>6.4433324237390801</v>
      </c>
      <c r="F36" s="14">
        <v>53.075945211117599</v>
      </c>
      <c r="G36" s="14">
        <v>78.068024713558501</v>
      </c>
      <c r="H36" s="14">
        <v>9.6544907167507308</v>
      </c>
      <c r="I36" s="15">
        <v>54</v>
      </c>
      <c r="J36" s="15">
        <v>82</v>
      </c>
      <c r="K36" s="14">
        <v>1.51493005228695</v>
      </c>
      <c r="L36" s="15">
        <v>54.127911632759698</v>
      </c>
      <c r="M36" s="15">
        <v>59</v>
      </c>
      <c r="ZA36" s="9"/>
    </row>
    <row r="37" spans="2:677" x14ac:dyDescent="0.3">
      <c r="B37" s="18"/>
      <c r="C37" s="16" t="s">
        <v>280</v>
      </c>
      <c r="D37" s="14">
        <v>70.480873521367698</v>
      </c>
      <c r="E37" s="14">
        <v>7.9760598310097297</v>
      </c>
      <c r="F37" s="14">
        <v>52.681930017775599</v>
      </c>
      <c r="G37" s="14">
        <v>83.661104459012705</v>
      </c>
      <c r="H37" s="14">
        <v>11.316630218255799</v>
      </c>
      <c r="I37" s="15">
        <v>31</v>
      </c>
      <c r="J37" s="15">
        <v>43</v>
      </c>
      <c r="K37" s="14">
        <v>1.2842551524986101</v>
      </c>
      <c r="L37" s="15">
        <v>33.482443045948003</v>
      </c>
      <c r="M37" s="15">
        <v>31</v>
      </c>
      <c r="ZA37" s="9">
        <v>1</v>
      </c>
    </row>
    <row r="38" spans="2:677" x14ac:dyDescent="0.3">
      <c r="B38" s="18" t="s">
        <v>296</v>
      </c>
      <c r="C38" s="16" t="s">
        <v>281</v>
      </c>
      <c r="D38" s="14">
        <v>78.450276182390894</v>
      </c>
      <c r="E38" s="14">
        <v>2.538261182321</v>
      </c>
      <c r="F38" s="14">
        <v>73.057746222324795</v>
      </c>
      <c r="G38" s="14">
        <v>83.014421034785101</v>
      </c>
      <c r="H38" s="14">
        <v>3.2355031821937001</v>
      </c>
      <c r="I38" s="15">
        <v>570</v>
      </c>
      <c r="J38" s="15">
        <v>720</v>
      </c>
      <c r="K38" s="14">
        <v>2.74009311385131</v>
      </c>
      <c r="L38" s="15">
        <v>262.764793050413</v>
      </c>
      <c r="M38" s="15">
        <v>461</v>
      </c>
      <c r="ZA38" s="9"/>
    </row>
    <row r="39" spans="2:677" x14ac:dyDescent="0.3">
      <c r="B39" s="18"/>
      <c r="C39" s="16" t="s">
        <v>282</v>
      </c>
      <c r="D39" s="14">
        <v>67.289921012156796</v>
      </c>
      <c r="E39" s="14">
        <v>3.2656733180862201</v>
      </c>
      <c r="F39" s="14">
        <v>60.593419922656999</v>
      </c>
      <c r="G39" s="14">
        <v>73.348974988382295</v>
      </c>
      <c r="H39" s="14">
        <v>4.8531388786980996</v>
      </c>
      <c r="I39" s="15">
        <v>500</v>
      </c>
      <c r="J39" s="15">
        <v>669</v>
      </c>
      <c r="K39" s="14">
        <v>3.23660966852513</v>
      </c>
      <c r="L39" s="15">
        <v>206.697769739053</v>
      </c>
      <c r="M39" s="15">
        <v>446</v>
      </c>
      <c r="ZA39" s="9"/>
    </row>
    <row r="40" spans="2:677" x14ac:dyDescent="0.3">
      <c r="B40" s="18" t="s">
        <v>321</v>
      </c>
      <c r="C40" s="16" t="s">
        <v>314</v>
      </c>
      <c r="D40" s="14">
        <v>73.034205860637798</v>
      </c>
      <c r="E40" s="14">
        <v>3.0963667158816</v>
      </c>
      <c r="F40" s="14">
        <v>66.553415693772607</v>
      </c>
      <c r="G40" s="14">
        <v>78.661858651819301</v>
      </c>
      <c r="H40" s="14">
        <v>4.23961167153651</v>
      </c>
      <c r="I40" s="15">
        <v>544</v>
      </c>
      <c r="J40" s="15">
        <v>702</v>
      </c>
      <c r="K40" s="14">
        <v>3.41258339634033</v>
      </c>
      <c r="L40" s="15">
        <v>205.70925849103901</v>
      </c>
      <c r="M40" s="15">
        <v>499</v>
      </c>
      <c r="ZA40" s="9"/>
    </row>
    <row r="41" spans="2:677" x14ac:dyDescent="0.3">
      <c r="B41" s="18"/>
      <c r="C41" s="16" t="s">
        <v>315</v>
      </c>
      <c r="D41" s="14">
        <v>71.360962114216605</v>
      </c>
      <c r="E41" s="14">
        <v>3.0995838248714902</v>
      </c>
      <c r="F41" s="14">
        <v>64.921091183961394</v>
      </c>
      <c r="G41" s="14">
        <v>77.036758618060105</v>
      </c>
      <c r="H41" s="14">
        <v>4.3435286367222101</v>
      </c>
      <c r="I41" s="15">
        <v>526</v>
      </c>
      <c r="J41" s="15">
        <v>687</v>
      </c>
      <c r="K41" s="14">
        <v>3.2248666955688701</v>
      </c>
      <c r="L41" s="15">
        <v>213.03206143186401</v>
      </c>
      <c r="M41" s="15">
        <v>486</v>
      </c>
      <c r="ZA41" s="9"/>
    </row>
    <row r="42" spans="2:677" x14ac:dyDescent="0.3">
      <c r="B42" s="18" t="s">
        <v>322</v>
      </c>
      <c r="C42" s="16" t="s">
        <v>316</v>
      </c>
      <c r="D42" s="14">
        <v>90.833837228114902</v>
      </c>
      <c r="E42" s="14">
        <v>3.0934473907709599</v>
      </c>
      <c r="F42" s="14">
        <v>82.685838388865506</v>
      </c>
      <c r="G42" s="14">
        <v>95.362467611112606</v>
      </c>
      <c r="H42" s="14">
        <v>3.40561126246627</v>
      </c>
      <c r="I42" s="15">
        <v>194</v>
      </c>
      <c r="J42" s="15">
        <v>210</v>
      </c>
      <c r="K42" s="14">
        <v>2.4021301294324702</v>
      </c>
      <c r="L42" s="15">
        <v>87.422407898282799</v>
      </c>
      <c r="M42" s="15">
        <v>117</v>
      </c>
      <c r="ZA42" s="9"/>
    </row>
    <row r="43" spans="2:677" x14ac:dyDescent="0.3">
      <c r="B43" s="18"/>
      <c r="C43" s="16" t="s">
        <v>317</v>
      </c>
      <c r="D43" s="14">
        <v>67.308001724098304</v>
      </c>
      <c r="E43" s="14">
        <v>6.6259964847034896</v>
      </c>
      <c r="F43" s="14">
        <v>53.208228222794503</v>
      </c>
      <c r="G43" s="14">
        <v>78.848073278288098</v>
      </c>
      <c r="H43" s="14">
        <v>9.8442923797739006</v>
      </c>
      <c r="I43" s="15">
        <v>45</v>
      </c>
      <c r="J43" s="15">
        <v>65</v>
      </c>
      <c r="K43" s="14">
        <v>1.2769509388035301</v>
      </c>
      <c r="L43" s="15">
        <v>50.902503788362701</v>
      </c>
      <c r="M43" s="15">
        <v>29</v>
      </c>
      <c r="ZA43" s="9"/>
    </row>
    <row r="44" spans="2:677" x14ac:dyDescent="0.3">
      <c r="B44" s="18"/>
      <c r="C44" s="16" t="s">
        <v>318</v>
      </c>
      <c r="D44" s="14">
        <v>72.932510001214396</v>
      </c>
      <c r="E44" s="14">
        <v>8.7544334687822207</v>
      </c>
      <c r="F44" s="14">
        <v>52.882892685537698</v>
      </c>
      <c r="G44" s="14">
        <v>86.610595623234303</v>
      </c>
      <c r="H44" s="14">
        <v>12.0034720711469</v>
      </c>
      <c r="I44" s="15">
        <v>27</v>
      </c>
      <c r="J44" s="15">
        <v>38</v>
      </c>
      <c r="K44" s="14">
        <v>1.43644390851196</v>
      </c>
      <c r="L44" s="15">
        <v>26.4542177907697</v>
      </c>
      <c r="M44" s="15">
        <v>21</v>
      </c>
      <c r="ZA44" s="9">
        <v>1</v>
      </c>
    </row>
    <row r="45" spans="2:677" x14ac:dyDescent="0.3">
      <c r="B45" s="18"/>
      <c r="C45" s="16" t="s">
        <v>319</v>
      </c>
      <c r="D45" s="14">
        <v>70.602246293788099</v>
      </c>
      <c r="E45" s="14">
        <v>2.64127082339464</v>
      </c>
      <c r="F45" s="14">
        <v>65.171893635358899</v>
      </c>
      <c r="G45" s="14">
        <v>75.504148161886405</v>
      </c>
      <c r="H45" s="14">
        <v>3.74105777371991</v>
      </c>
      <c r="I45" s="15">
        <v>786</v>
      </c>
      <c r="J45" s="15">
        <v>1046</v>
      </c>
      <c r="K45" s="14">
        <v>3.51244468049839</v>
      </c>
      <c r="L45" s="15">
        <v>297.798284427807</v>
      </c>
      <c r="M45" s="15">
        <v>751</v>
      </c>
      <c r="ZA45" s="9"/>
    </row>
    <row r="46" spans="2:677" x14ac:dyDescent="0.3">
      <c r="B46" s="18"/>
      <c r="C46" s="16" t="s">
        <v>320</v>
      </c>
      <c r="D46" s="14">
        <v>46.9572248225601</v>
      </c>
      <c r="E46" s="14">
        <v>12.6676520676341</v>
      </c>
      <c r="F46" s="14">
        <v>24.422277914738899</v>
      </c>
      <c r="G46" s="14">
        <v>70.805216553449895</v>
      </c>
      <c r="H46" s="14">
        <v>26.9770032524325</v>
      </c>
      <c r="I46" s="15">
        <v>18</v>
      </c>
      <c r="J46" s="15">
        <v>30</v>
      </c>
      <c r="K46" s="14">
        <v>1.86836442984302</v>
      </c>
      <c r="L46" s="15">
        <v>16.056824632719302</v>
      </c>
      <c r="M46" s="15">
        <v>3</v>
      </c>
      <c r="ZA46" s="9">
        <v>1</v>
      </c>
    </row>
    <row r="47" spans="2:677" x14ac:dyDescent="0.3">
      <c r="B47" s="18" t="s">
        <v>298</v>
      </c>
      <c r="C47" s="16" t="s">
        <v>283</v>
      </c>
      <c r="D47" s="14">
        <v>69.583011058940102</v>
      </c>
      <c r="E47" s="14">
        <v>5.1352208423260297</v>
      </c>
      <c r="F47" s="14">
        <v>58.698266383015998</v>
      </c>
      <c r="G47" s="14">
        <v>78.642890870103002</v>
      </c>
      <c r="H47" s="14">
        <v>7.3799922771037503</v>
      </c>
      <c r="I47" s="15">
        <v>248</v>
      </c>
      <c r="J47" s="15">
        <v>313</v>
      </c>
      <c r="K47" s="14">
        <v>3.8873478809356499</v>
      </c>
      <c r="L47" s="15">
        <v>80.517620132485803</v>
      </c>
      <c r="M47" s="15">
        <v>179</v>
      </c>
      <c r="ZA47" s="9"/>
    </row>
    <row r="48" spans="2:677" x14ac:dyDescent="0.3">
      <c r="B48" s="18"/>
      <c r="C48" s="16" t="s">
        <v>284</v>
      </c>
      <c r="D48" s="14">
        <v>74.902351576423897</v>
      </c>
      <c r="E48" s="14">
        <v>4.3399411489297801</v>
      </c>
      <c r="F48" s="14">
        <v>65.486677129666504</v>
      </c>
      <c r="G48" s="14">
        <v>82.438172967639403</v>
      </c>
      <c r="H48" s="14">
        <v>5.7941320366980502</v>
      </c>
      <c r="I48" s="15">
        <v>191</v>
      </c>
      <c r="J48" s="15">
        <v>240</v>
      </c>
      <c r="K48" s="14">
        <v>2.3946227151550601</v>
      </c>
      <c r="L48" s="15">
        <v>100.224556662346</v>
      </c>
      <c r="M48" s="15">
        <v>136</v>
      </c>
      <c r="ZA48" s="9"/>
    </row>
    <row r="49" spans="2:677" x14ac:dyDescent="0.3">
      <c r="B49" s="18"/>
      <c r="C49" s="16" t="s">
        <v>285</v>
      </c>
      <c r="D49" s="14">
        <v>78.195409085438499</v>
      </c>
      <c r="E49" s="14">
        <v>4.8515279372003697</v>
      </c>
      <c r="F49" s="14">
        <v>67.236465111319902</v>
      </c>
      <c r="G49" s="14">
        <v>86.238966883379206</v>
      </c>
      <c r="H49" s="14">
        <v>6.2043641614553904</v>
      </c>
      <c r="I49" s="15">
        <v>205</v>
      </c>
      <c r="J49" s="15">
        <v>252</v>
      </c>
      <c r="K49" s="14">
        <v>3.4649868879139101</v>
      </c>
      <c r="L49" s="15">
        <v>72.727547939356199</v>
      </c>
      <c r="M49" s="15">
        <v>136</v>
      </c>
      <c r="ZA49" s="9"/>
    </row>
    <row r="50" spans="2:677" x14ac:dyDescent="0.3">
      <c r="B50" s="18"/>
      <c r="C50" s="16" t="s">
        <v>286</v>
      </c>
      <c r="D50" s="14">
        <v>78.451891632550598</v>
      </c>
      <c r="E50" s="14">
        <v>4.2977107357861897</v>
      </c>
      <c r="F50" s="14">
        <v>68.857855467205397</v>
      </c>
      <c r="G50" s="14">
        <v>85.703915599578806</v>
      </c>
      <c r="H50" s="14">
        <v>5.4781480042770898</v>
      </c>
      <c r="I50" s="15">
        <v>213</v>
      </c>
      <c r="J50" s="15">
        <v>267</v>
      </c>
      <c r="K50" s="14">
        <v>2.9063199870365501</v>
      </c>
      <c r="L50" s="15">
        <v>91.868755398901698</v>
      </c>
      <c r="M50" s="15">
        <v>141</v>
      </c>
      <c r="ZA50" s="9"/>
    </row>
    <row r="51" spans="2:677" x14ac:dyDescent="0.3">
      <c r="B51" s="18"/>
      <c r="C51" s="16" t="s">
        <v>287</v>
      </c>
      <c r="D51" s="14">
        <v>60.259937115258197</v>
      </c>
      <c r="E51" s="14">
        <v>5.2882984642723398</v>
      </c>
      <c r="F51" s="14">
        <v>49.578015763579799</v>
      </c>
      <c r="G51" s="14">
        <v>70.046121985926405</v>
      </c>
      <c r="H51" s="14">
        <v>8.7758114552252202</v>
      </c>
      <c r="I51" s="15">
        <v>206</v>
      </c>
      <c r="J51" s="15">
        <v>305</v>
      </c>
      <c r="K51" s="14">
        <v>3.5501628556631402</v>
      </c>
      <c r="L51" s="15">
        <v>85.911551779510901</v>
      </c>
      <c r="M51" s="15">
        <v>179</v>
      </c>
      <c r="ZA51" s="9"/>
    </row>
    <row r="52" spans="2:677" x14ac:dyDescent="0.3">
      <c r="B52" s="18" t="s">
        <v>297</v>
      </c>
      <c r="C52" s="16" t="s">
        <v>288</v>
      </c>
      <c r="D52" s="14">
        <v>72.252165056647101</v>
      </c>
      <c r="E52" s="14">
        <v>2.7240501407773698</v>
      </c>
      <c r="F52" s="14">
        <v>66.609318587705204</v>
      </c>
      <c r="G52" s="14">
        <v>77.266859184227002</v>
      </c>
      <c r="H52" s="14">
        <v>3.7701986350743399</v>
      </c>
      <c r="I52" s="15">
        <v>667</v>
      </c>
      <c r="J52" s="15">
        <v>879</v>
      </c>
      <c r="K52" s="14">
        <v>3.2497110207232298</v>
      </c>
      <c r="L52" s="15">
        <v>270.48558914767</v>
      </c>
      <c r="M52" s="15">
        <v>625</v>
      </c>
      <c r="ZA52" s="9"/>
    </row>
    <row r="53" spans="2:677" x14ac:dyDescent="0.3">
      <c r="B53" s="18"/>
      <c r="C53" s="16" t="s">
        <v>289</v>
      </c>
      <c r="D53" s="14">
        <v>72.437260375852404</v>
      </c>
      <c r="E53" s="14">
        <v>3.7244150215001302</v>
      </c>
      <c r="F53" s="14">
        <v>64.574655593514393</v>
      </c>
      <c r="G53" s="14">
        <v>79.119066754707006</v>
      </c>
      <c r="H53" s="14">
        <v>5.1415735523063697</v>
      </c>
      <c r="I53" s="15">
        <v>396</v>
      </c>
      <c r="J53" s="15">
        <v>498</v>
      </c>
      <c r="K53" s="14">
        <v>3.4529328231989802</v>
      </c>
      <c r="L53" s="15">
        <v>144.22522113784601</v>
      </c>
      <c r="M53" s="15">
        <v>323</v>
      </c>
      <c r="ZA53" s="9"/>
    </row>
    <row r="54" spans="2:677" x14ac:dyDescent="0.3">
      <c r="B54" s="18" t="s">
        <v>291</v>
      </c>
      <c r="C54" s="16" t="s">
        <v>290</v>
      </c>
      <c r="D54" s="14">
        <v>69.8452358456464</v>
      </c>
      <c r="E54" s="14">
        <v>2.8869967820729499</v>
      </c>
      <c r="F54" s="14">
        <v>63.902618991237503</v>
      </c>
      <c r="G54" s="14">
        <v>75.189373696800004</v>
      </c>
      <c r="H54" s="14">
        <v>4.1334197631647003</v>
      </c>
      <c r="I54" s="15">
        <v>635</v>
      </c>
      <c r="J54" s="15">
        <v>845</v>
      </c>
      <c r="K54" s="14">
        <v>3.33996812585367</v>
      </c>
      <c r="L54" s="15">
        <v>252.99642636081299</v>
      </c>
      <c r="M54" s="15">
        <v>604</v>
      </c>
      <c r="ZA54" s="9"/>
    </row>
    <row r="55" spans="2:677" x14ac:dyDescent="0.3">
      <c r="B55" s="18"/>
      <c r="C55" s="16" t="s">
        <v>291</v>
      </c>
      <c r="D55" s="14">
        <v>75.464078509331301</v>
      </c>
      <c r="E55" s="14">
        <v>3.3680957827219999</v>
      </c>
      <c r="F55" s="14">
        <v>68.281495651022695</v>
      </c>
      <c r="G55" s="14">
        <v>81.461766478629997</v>
      </c>
      <c r="H55" s="14">
        <v>4.4631775133986702</v>
      </c>
      <c r="I55" s="15">
        <v>435</v>
      </c>
      <c r="J55" s="15">
        <v>544</v>
      </c>
      <c r="K55" s="14">
        <v>3.32679508238872</v>
      </c>
      <c r="L55" s="15">
        <v>163.52074189354499</v>
      </c>
      <c r="M55" s="15">
        <v>352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340</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303" priority="1">
      <formula>ZA9 = 3</formula>
    </cfRule>
    <cfRule type="expression" dxfId="302" priority="48">
      <formula>I9 = J9</formula>
    </cfRule>
    <cfRule type="expression" dxfId="301" priority="95">
      <formula>ZA9 = 2</formula>
    </cfRule>
    <cfRule type="expression" dxfId="300" priority="142">
      <formula>ZA9 = 1</formula>
    </cfRule>
  </conditionalFormatting>
  <pageMargins left="0.7" right="0.7" top="0.75" bottom="0.75" header="0.3" footer="0.3"/>
  <pageSetup paperSize="9"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81</v>
      </c>
      <c r="M2" s="12" t="str">
        <f>HYPERLINK("#'INDICE'!A1", "Índice")</f>
        <v>Índice</v>
      </c>
    </row>
    <row r="3" spans="2:677" x14ac:dyDescent="0.3">
      <c r="B3" s="10" t="s">
        <v>7</v>
      </c>
      <c r="C3" s="11" t="s">
        <v>80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74.476774655251603</v>
      </c>
      <c r="E9" s="14">
        <v>1.2469035649159601</v>
      </c>
      <c r="F9" s="14">
        <v>71.955885825570206</v>
      </c>
      <c r="G9" s="14">
        <v>76.843983257679994</v>
      </c>
      <c r="H9" s="14">
        <v>1.6742179970706299</v>
      </c>
      <c r="I9" s="15">
        <v>3049</v>
      </c>
      <c r="J9" s="15">
        <v>4067</v>
      </c>
      <c r="K9" s="14">
        <v>3.3256511572812801</v>
      </c>
      <c r="L9" s="15">
        <v>1222.9184023392199</v>
      </c>
      <c r="M9" s="15">
        <v>2041</v>
      </c>
      <c r="ZA9" s="9"/>
    </row>
    <row r="10" spans="2:677" x14ac:dyDescent="0.3">
      <c r="B10" s="18" t="s">
        <v>293</v>
      </c>
      <c r="C10" s="16" t="s">
        <v>253</v>
      </c>
      <c r="D10" s="14">
        <v>76.621458176116604</v>
      </c>
      <c r="E10" s="14">
        <v>1.50376091225668</v>
      </c>
      <c r="F10" s="14">
        <v>73.544062565621104</v>
      </c>
      <c r="G10" s="14">
        <v>79.440955193614499</v>
      </c>
      <c r="H10" s="14">
        <v>1.96258456580172</v>
      </c>
      <c r="I10" s="15">
        <v>1836</v>
      </c>
      <c r="J10" s="15">
        <v>2333</v>
      </c>
      <c r="K10" s="14">
        <v>2.9438677614443201</v>
      </c>
      <c r="L10" s="15">
        <v>792.49483640372</v>
      </c>
      <c r="M10" s="15">
        <v>1233</v>
      </c>
      <c r="ZA10" s="9"/>
    </row>
    <row r="11" spans="2:677" x14ac:dyDescent="0.3">
      <c r="B11" s="18"/>
      <c r="C11" s="16" t="s">
        <v>254</v>
      </c>
      <c r="D11" s="14">
        <v>71.068567878402106</v>
      </c>
      <c r="E11" s="14">
        <v>2.14697555596151</v>
      </c>
      <c r="F11" s="14">
        <v>66.681355564481393</v>
      </c>
      <c r="G11" s="14">
        <v>75.093867067355006</v>
      </c>
      <c r="H11" s="14">
        <v>3.02099172679964</v>
      </c>
      <c r="I11" s="15">
        <v>1213</v>
      </c>
      <c r="J11" s="15">
        <v>1734</v>
      </c>
      <c r="K11" s="14">
        <v>3.8851274169798402</v>
      </c>
      <c r="L11" s="15">
        <v>446.31740838707202</v>
      </c>
      <c r="M11" s="15">
        <v>808</v>
      </c>
      <c r="ZA11" s="9"/>
    </row>
    <row r="12" spans="2:677" x14ac:dyDescent="0.3">
      <c r="B12" s="18" t="s">
        <v>294</v>
      </c>
      <c r="C12" s="16" t="s">
        <v>255</v>
      </c>
      <c r="D12" s="14">
        <v>77.260247743077997</v>
      </c>
      <c r="E12" s="14">
        <v>1.2946768375417199</v>
      </c>
      <c r="F12" s="14">
        <v>74.621055096590695</v>
      </c>
      <c r="G12" s="14">
        <v>79.699650897676506</v>
      </c>
      <c r="H12" s="14">
        <v>1.6757347735242201</v>
      </c>
      <c r="I12" s="15">
        <v>1656</v>
      </c>
      <c r="J12" s="15">
        <v>2127</v>
      </c>
      <c r="K12" s="14">
        <v>2.02835604901908</v>
      </c>
      <c r="L12" s="15">
        <v>1048.6324632347601</v>
      </c>
      <c r="M12" s="15">
        <v>1058</v>
      </c>
      <c r="ZA12" s="9"/>
    </row>
    <row r="13" spans="2:677" x14ac:dyDescent="0.3">
      <c r="B13" s="18"/>
      <c r="C13" s="16" t="s">
        <v>256</v>
      </c>
      <c r="D13" s="14">
        <v>74.673923486108393</v>
      </c>
      <c r="E13" s="14">
        <v>2.2965536176104799</v>
      </c>
      <c r="F13" s="14">
        <v>69.908104699268705</v>
      </c>
      <c r="G13" s="14">
        <v>78.9126310057827</v>
      </c>
      <c r="H13" s="14">
        <v>3.0754425512912902</v>
      </c>
      <c r="I13" s="15">
        <v>805</v>
      </c>
      <c r="J13" s="15">
        <v>1051</v>
      </c>
      <c r="K13" s="14">
        <v>2.92823274467785</v>
      </c>
      <c r="L13" s="15">
        <v>358.91955716642502</v>
      </c>
      <c r="M13" s="15">
        <v>568</v>
      </c>
      <c r="ZA13" s="9"/>
    </row>
    <row r="14" spans="2:677" x14ac:dyDescent="0.3">
      <c r="B14" s="18"/>
      <c r="C14" s="16" t="s">
        <v>257</v>
      </c>
      <c r="D14" s="14">
        <v>59.401609800262399</v>
      </c>
      <c r="E14" s="14">
        <v>2.3657523587831699</v>
      </c>
      <c r="F14" s="14">
        <v>54.682908856561099</v>
      </c>
      <c r="G14" s="14">
        <v>63.952863245142801</v>
      </c>
      <c r="H14" s="14">
        <v>3.9826401451711502</v>
      </c>
      <c r="I14" s="15">
        <v>588</v>
      </c>
      <c r="J14" s="15">
        <v>889</v>
      </c>
      <c r="K14" s="14">
        <v>2.0608410729802098</v>
      </c>
      <c r="L14" s="15">
        <v>431.37727195741701</v>
      </c>
      <c r="M14" s="15">
        <v>415</v>
      </c>
      <c r="ZA14" s="9"/>
    </row>
    <row r="15" spans="2:677" x14ac:dyDescent="0.3">
      <c r="B15" s="18" t="s">
        <v>295</v>
      </c>
      <c r="C15" s="16" t="s">
        <v>258</v>
      </c>
      <c r="D15" s="14">
        <v>77.9104212920127</v>
      </c>
      <c r="E15" s="14">
        <v>3.9948085385071899</v>
      </c>
      <c r="F15" s="14">
        <v>69.025868711548199</v>
      </c>
      <c r="G15" s="14">
        <v>84.807454818592205</v>
      </c>
      <c r="H15" s="14">
        <v>5.1274379887312103</v>
      </c>
      <c r="I15" s="15">
        <v>179</v>
      </c>
      <c r="J15" s="15">
        <v>220</v>
      </c>
      <c r="K15" s="14">
        <v>2.0307341301080801</v>
      </c>
      <c r="L15" s="15">
        <v>108.33520584415</v>
      </c>
      <c r="M15" s="15">
        <v>104</v>
      </c>
      <c r="ZA15" s="9"/>
    </row>
    <row r="16" spans="2:677" x14ac:dyDescent="0.3">
      <c r="B16" s="18"/>
      <c r="C16" s="16" t="s">
        <v>259</v>
      </c>
      <c r="D16" s="14">
        <v>70.469088018838306</v>
      </c>
      <c r="E16" s="14">
        <v>3.7685797124388398</v>
      </c>
      <c r="F16" s="14">
        <v>62.492281826283701</v>
      </c>
      <c r="G16" s="14">
        <v>77.363944124142805</v>
      </c>
      <c r="H16" s="14">
        <v>5.347847997453</v>
      </c>
      <c r="I16" s="15">
        <v>123</v>
      </c>
      <c r="J16" s="15">
        <v>173</v>
      </c>
      <c r="K16" s="14">
        <v>1.1738384966870401</v>
      </c>
      <c r="L16" s="15">
        <v>147.37972939911501</v>
      </c>
      <c r="M16" s="15">
        <v>86</v>
      </c>
      <c r="ZA16" s="9"/>
    </row>
    <row r="17" spans="2:677" x14ac:dyDescent="0.3">
      <c r="B17" s="18"/>
      <c r="C17" s="16" t="s">
        <v>260</v>
      </c>
      <c r="D17" s="14">
        <v>72.114405284385597</v>
      </c>
      <c r="E17" s="14">
        <v>3.8731615885915498</v>
      </c>
      <c r="F17" s="14">
        <v>63.831783063362302</v>
      </c>
      <c r="G17" s="14">
        <v>79.120706341533193</v>
      </c>
      <c r="H17" s="14">
        <v>5.3708570060553198</v>
      </c>
      <c r="I17" s="15">
        <v>125</v>
      </c>
      <c r="J17" s="15">
        <v>168</v>
      </c>
      <c r="K17" s="14">
        <v>1.2457926551182901</v>
      </c>
      <c r="L17" s="15">
        <v>134.85390149779599</v>
      </c>
      <c r="M17" s="15">
        <v>82</v>
      </c>
      <c r="ZA17" s="9"/>
    </row>
    <row r="18" spans="2:677" x14ac:dyDescent="0.3">
      <c r="B18" s="18"/>
      <c r="C18" s="16" t="s">
        <v>261</v>
      </c>
      <c r="D18" s="14">
        <v>67.834708452614706</v>
      </c>
      <c r="E18" s="14">
        <v>4.91235120676106</v>
      </c>
      <c r="F18" s="14">
        <v>57.39460704687</v>
      </c>
      <c r="G18" s="14">
        <v>76.752752901255604</v>
      </c>
      <c r="H18" s="14">
        <v>7.2416485878944004</v>
      </c>
      <c r="I18" s="15">
        <v>89</v>
      </c>
      <c r="J18" s="15">
        <v>123</v>
      </c>
      <c r="K18" s="14">
        <v>1.34927102325445</v>
      </c>
      <c r="L18" s="15">
        <v>91.160336122332794</v>
      </c>
      <c r="M18" s="15">
        <v>63</v>
      </c>
      <c r="ZA18" s="9"/>
    </row>
    <row r="19" spans="2:677" x14ac:dyDescent="0.3">
      <c r="B19" s="18"/>
      <c r="C19" s="16" t="s">
        <v>262</v>
      </c>
      <c r="D19" s="14">
        <v>76.675705111755903</v>
      </c>
      <c r="E19" s="14">
        <v>4.3631361956319497</v>
      </c>
      <c r="F19" s="14">
        <v>66.885080474537901</v>
      </c>
      <c r="G19" s="14">
        <v>84.253165379275302</v>
      </c>
      <c r="H19" s="14">
        <v>5.6903763575080504</v>
      </c>
      <c r="I19" s="15">
        <v>91</v>
      </c>
      <c r="J19" s="15">
        <v>120</v>
      </c>
      <c r="K19" s="14">
        <v>1.2667129160269399</v>
      </c>
      <c r="L19" s="15">
        <v>94.733383138131401</v>
      </c>
      <c r="M19" s="15">
        <v>51</v>
      </c>
      <c r="ZA19" s="9"/>
    </row>
    <row r="20" spans="2:677" x14ac:dyDescent="0.3">
      <c r="B20" s="18"/>
      <c r="C20" s="16" t="s">
        <v>263</v>
      </c>
      <c r="D20" s="14">
        <v>78.673767980596907</v>
      </c>
      <c r="E20" s="14">
        <v>4.7722702438575801</v>
      </c>
      <c r="F20" s="14">
        <v>67.721315261488698</v>
      </c>
      <c r="G20" s="14">
        <v>86.642934242369606</v>
      </c>
      <c r="H20" s="14">
        <v>6.0658976509610696</v>
      </c>
      <c r="I20" s="15">
        <v>144</v>
      </c>
      <c r="J20" s="15">
        <v>179</v>
      </c>
      <c r="K20" s="14">
        <v>2.41616161164883</v>
      </c>
      <c r="L20" s="15">
        <v>74.084448298906395</v>
      </c>
      <c r="M20" s="15">
        <v>84</v>
      </c>
      <c r="ZA20" s="9"/>
    </row>
    <row r="21" spans="2:677" x14ac:dyDescent="0.3">
      <c r="B21" s="18"/>
      <c r="C21" s="16" t="s">
        <v>264</v>
      </c>
      <c r="D21" s="14">
        <v>80.467802775894597</v>
      </c>
      <c r="E21" s="14">
        <v>2.6592584589722099</v>
      </c>
      <c r="F21" s="14">
        <v>74.686647653713294</v>
      </c>
      <c r="G21" s="14">
        <v>85.190442209031602</v>
      </c>
      <c r="H21" s="14">
        <v>3.30474844252717</v>
      </c>
      <c r="I21" s="15">
        <v>199</v>
      </c>
      <c r="J21" s="15">
        <v>251</v>
      </c>
      <c r="K21" s="14">
        <v>1.12483252008636</v>
      </c>
      <c r="L21" s="15">
        <v>223.144330838451</v>
      </c>
      <c r="M21" s="15">
        <v>134</v>
      </c>
      <c r="ZA21" s="9"/>
    </row>
    <row r="22" spans="2:677" x14ac:dyDescent="0.3">
      <c r="B22" s="18"/>
      <c r="C22" s="16" t="s">
        <v>265</v>
      </c>
      <c r="D22" s="14">
        <v>65.571133398283195</v>
      </c>
      <c r="E22" s="14">
        <v>3.7997827166459301</v>
      </c>
      <c r="F22" s="14">
        <v>57.721829083081602</v>
      </c>
      <c r="G22" s="14">
        <v>72.653556913714894</v>
      </c>
      <c r="H22" s="14">
        <v>5.7949016887748703</v>
      </c>
      <c r="I22" s="15">
        <v>106</v>
      </c>
      <c r="J22" s="15">
        <v>162</v>
      </c>
      <c r="K22" s="14">
        <v>1.0296935340218201</v>
      </c>
      <c r="L22" s="15">
        <v>157.328364845853</v>
      </c>
      <c r="M22" s="15">
        <v>91</v>
      </c>
      <c r="ZA22" s="9"/>
    </row>
    <row r="23" spans="2:677" x14ac:dyDescent="0.3">
      <c r="B23" s="18"/>
      <c r="C23" s="16" t="s">
        <v>266</v>
      </c>
      <c r="D23" s="14">
        <v>74.002055149060098</v>
      </c>
      <c r="E23" s="14">
        <v>4.0401462742112804</v>
      </c>
      <c r="F23" s="14">
        <v>65.269907060418603</v>
      </c>
      <c r="G23" s="14">
        <v>81.172014768276497</v>
      </c>
      <c r="H23" s="14">
        <v>5.4595055043719203</v>
      </c>
      <c r="I23" s="15">
        <v>146</v>
      </c>
      <c r="J23" s="15">
        <v>191</v>
      </c>
      <c r="K23" s="14">
        <v>1.6119997870321801</v>
      </c>
      <c r="L23" s="15">
        <v>118.486368011032</v>
      </c>
      <c r="M23" s="15">
        <v>92</v>
      </c>
      <c r="ZA23" s="9"/>
    </row>
    <row r="24" spans="2:677" x14ac:dyDescent="0.3">
      <c r="B24" s="18"/>
      <c r="C24" s="16" t="s">
        <v>267</v>
      </c>
      <c r="D24" s="14">
        <v>80.684797099049106</v>
      </c>
      <c r="E24" s="14">
        <v>3.9350542342041299</v>
      </c>
      <c r="F24" s="14">
        <v>71.646030004430003</v>
      </c>
      <c r="G24" s="14">
        <v>87.350870995329103</v>
      </c>
      <c r="H24" s="14">
        <v>4.8770702482816297</v>
      </c>
      <c r="I24" s="15">
        <v>111</v>
      </c>
      <c r="J24" s="15">
        <v>139</v>
      </c>
      <c r="K24" s="14">
        <v>1.37116445116369</v>
      </c>
      <c r="L24" s="15">
        <v>101.373689991768</v>
      </c>
      <c r="M24" s="15">
        <v>61</v>
      </c>
      <c r="ZA24" s="9"/>
    </row>
    <row r="25" spans="2:677" x14ac:dyDescent="0.3">
      <c r="B25" s="18"/>
      <c r="C25" s="16" t="s">
        <v>268</v>
      </c>
      <c r="D25" s="14">
        <v>82.705207092343997</v>
      </c>
      <c r="E25" s="14">
        <v>4.7045380748407997</v>
      </c>
      <c r="F25" s="14">
        <v>71.327683317196005</v>
      </c>
      <c r="G25" s="14">
        <v>90.188986657367096</v>
      </c>
      <c r="H25" s="14">
        <v>5.6883214978084498</v>
      </c>
      <c r="I25" s="15">
        <v>110</v>
      </c>
      <c r="J25" s="15">
        <v>134</v>
      </c>
      <c r="K25" s="14">
        <v>2.05796221619882</v>
      </c>
      <c r="L25" s="15">
        <v>65.112954429020505</v>
      </c>
      <c r="M25" s="15">
        <v>70</v>
      </c>
      <c r="ZA25" s="9"/>
    </row>
    <row r="26" spans="2:677" x14ac:dyDescent="0.3">
      <c r="B26" s="18"/>
      <c r="C26" s="16" t="s">
        <v>269</v>
      </c>
      <c r="D26" s="14">
        <v>82.990641015043906</v>
      </c>
      <c r="E26" s="14">
        <v>3.8108158820833999</v>
      </c>
      <c r="F26" s="14">
        <v>74.0678473541047</v>
      </c>
      <c r="G26" s="14">
        <v>89.287309759998806</v>
      </c>
      <c r="H26" s="14">
        <v>4.5918622093696202</v>
      </c>
      <c r="I26" s="15">
        <v>114</v>
      </c>
      <c r="J26" s="15">
        <v>138</v>
      </c>
      <c r="K26" s="14">
        <v>1.40941676804252</v>
      </c>
      <c r="L26" s="15">
        <v>97.9128410623794</v>
      </c>
      <c r="M26" s="15">
        <v>76</v>
      </c>
      <c r="ZA26" s="9"/>
    </row>
    <row r="27" spans="2:677" x14ac:dyDescent="0.3">
      <c r="B27" s="18"/>
      <c r="C27" s="16" t="s">
        <v>270</v>
      </c>
      <c r="D27" s="14">
        <v>70.3792674422251</v>
      </c>
      <c r="E27" s="14">
        <v>6.0364287586932299</v>
      </c>
      <c r="F27" s="14">
        <v>57.279888011944699</v>
      </c>
      <c r="G27" s="14">
        <v>80.807785502087199</v>
      </c>
      <c r="H27" s="14">
        <v>8.5769985651649208</v>
      </c>
      <c r="I27" s="15">
        <v>140</v>
      </c>
      <c r="J27" s="15">
        <v>185</v>
      </c>
      <c r="K27" s="14">
        <v>3.2161585103507799</v>
      </c>
      <c r="L27" s="15">
        <v>57.522040473006001</v>
      </c>
      <c r="M27" s="15">
        <v>108</v>
      </c>
      <c r="ZA27" s="9"/>
    </row>
    <row r="28" spans="2:677" x14ac:dyDescent="0.3">
      <c r="B28" s="18"/>
      <c r="C28" s="16" t="s">
        <v>271</v>
      </c>
      <c r="D28" s="14">
        <v>47.554580333813703</v>
      </c>
      <c r="E28" s="14">
        <v>6.34847823982546</v>
      </c>
      <c r="F28" s="14">
        <v>35.291226907453201</v>
      </c>
      <c r="G28" s="14">
        <v>60.120119417700501</v>
      </c>
      <c r="H28" s="14">
        <v>13.3498775412626</v>
      </c>
      <c r="I28" s="15">
        <v>66</v>
      </c>
      <c r="J28" s="15">
        <v>112</v>
      </c>
      <c r="K28" s="14">
        <v>1.79375172231214</v>
      </c>
      <c r="L28" s="15">
        <v>62.4389644379728</v>
      </c>
      <c r="M28" s="15">
        <v>51</v>
      </c>
      <c r="ZA28" s="9"/>
    </row>
    <row r="29" spans="2:677" x14ac:dyDescent="0.3">
      <c r="B29" s="18"/>
      <c r="C29" s="16" t="s">
        <v>272</v>
      </c>
      <c r="D29" s="14">
        <v>58.913204356655299</v>
      </c>
      <c r="E29" s="14">
        <v>3.5398981929197002</v>
      </c>
      <c r="F29" s="14">
        <v>51.7474559504941</v>
      </c>
      <c r="G29" s="14">
        <v>65.719751892647693</v>
      </c>
      <c r="H29" s="14">
        <v>6.0086668711643396</v>
      </c>
      <c r="I29" s="15">
        <v>118</v>
      </c>
      <c r="J29" s="15">
        <v>182</v>
      </c>
      <c r="K29" s="14">
        <v>0.93701210536215496</v>
      </c>
      <c r="L29" s="15">
        <v>182</v>
      </c>
      <c r="M29" s="15">
        <v>80</v>
      </c>
      <c r="ZA29" s="9"/>
    </row>
    <row r="30" spans="2:677" x14ac:dyDescent="0.3">
      <c r="B30" s="18"/>
      <c r="C30" s="16" t="s">
        <v>273</v>
      </c>
      <c r="D30" s="14">
        <v>50.638466459274902</v>
      </c>
      <c r="E30" s="14">
        <v>4.61217686871057</v>
      </c>
      <c r="F30" s="14">
        <v>41.535273853055401</v>
      </c>
      <c r="G30" s="14">
        <v>59.699521311299101</v>
      </c>
      <c r="H30" s="14">
        <v>9.1080500481187308</v>
      </c>
      <c r="I30" s="15">
        <v>90</v>
      </c>
      <c r="J30" s="15">
        <v>147</v>
      </c>
      <c r="K30" s="14">
        <v>1.2424976437542501</v>
      </c>
      <c r="L30" s="15">
        <v>118.310083515196</v>
      </c>
      <c r="M30" s="15">
        <v>66</v>
      </c>
      <c r="ZA30" s="9"/>
    </row>
    <row r="31" spans="2:677" x14ac:dyDescent="0.3">
      <c r="B31" s="18"/>
      <c r="C31" s="16" t="s">
        <v>274</v>
      </c>
      <c r="D31" s="14">
        <v>75.701931669045507</v>
      </c>
      <c r="E31" s="14">
        <v>2.6320601884122099</v>
      </c>
      <c r="F31" s="14">
        <v>70.156788411142401</v>
      </c>
      <c r="G31" s="14">
        <v>80.503072628465105</v>
      </c>
      <c r="H31" s="14">
        <v>3.4768732189279898</v>
      </c>
      <c r="I31" s="15">
        <v>318</v>
      </c>
      <c r="J31" s="15">
        <v>409</v>
      </c>
      <c r="K31" s="14">
        <v>1.5366433651506699</v>
      </c>
      <c r="L31" s="15">
        <v>266.164556640569</v>
      </c>
      <c r="M31" s="15">
        <v>210</v>
      </c>
      <c r="ZA31" s="9"/>
    </row>
    <row r="32" spans="2:677" x14ac:dyDescent="0.3">
      <c r="B32" s="18"/>
      <c r="C32" s="16" t="s">
        <v>275</v>
      </c>
      <c r="D32" s="14">
        <v>81.068064721655901</v>
      </c>
      <c r="E32" s="14">
        <v>2.9441282778614202</v>
      </c>
      <c r="F32" s="14">
        <v>74.567003620423307</v>
      </c>
      <c r="G32" s="14">
        <v>86.214572115860705</v>
      </c>
      <c r="H32" s="14">
        <v>3.63167455393189</v>
      </c>
      <c r="I32" s="15">
        <v>214</v>
      </c>
      <c r="J32" s="15">
        <v>268</v>
      </c>
      <c r="K32" s="14">
        <v>1.50792555717986</v>
      </c>
      <c r="L32" s="15">
        <v>177.727606461699</v>
      </c>
      <c r="M32" s="15">
        <v>129</v>
      </c>
      <c r="ZA32" s="9"/>
    </row>
    <row r="33" spans="2:677" x14ac:dyDescent="0.3">
      <c r="B33" s="18"/>
      <c r="C33" s="16" t="s">
        <v>276</v>
      </c>
      <c r="D33" s="14">
        <v>73.526803527356904</v>
      </c>
      <c r="E33" s="14">
        <v>4.0904646481192302</v>
      </c>
      <c r="F33" s="14">
        <v>64.672952545316406</v>
      </c>
      <c r="G33" s="14">
        <v>80.819750735957996</v>
      </c>
      <c r="H33" s="14">
        <v>5.5632292604659499</v>
      </c>
      <c r="I33" s="15">
        <v>115</v>
      </c>
      <c r="J33" s="15">
        <v>154</v>
      </c>
      <c r="K33" s="14">
        <v>1.3151783443926499</v>
      </c>
      <c r="L33" s="15">
        <v>117.09438545470999</v>
      </c>
      <c r="M33" s="15">
        <v>78</v>
      </c>
      <c r="ZA33" s="9"/>
    </row>
    <row r="34" spans="2:677" x14ac:dyDescent="0.3">
      <c r="B34" s="18"/>
      <c r="C34" s="16" t="s">
        <v>277</v>
      </c>
      <c r="D34" s="14">
        <v>69.671194526686705</v>
      </c>
      <c r="E34" s="14">
        <v>3.7781378212832499</v>
      </c>
      <c r="F34" s="14">
        <v>61.712144415952302</v>
      </c>
      <c r="G34" s="14">
        <v>76.603029067861698</v>
      </c>
      <c r="H34" s="14">
        <v>5.4228118908397303</v>
      </c>
      <c r="I34" s="15">
        <v>116</v>
      </c>
      <c r="J34" s="15">
        <v>168</v>
      </c>
      <c r="K34" s="14">
        <v>1.12814130788225</v>
      </c>
      <c r="L34" s="15">
        <v>148.917514877077</v>
      </c>
      <c r="M34" s="15">
        <v>85</v>
      </c>
      <c r="ZA34" s="9"/>
    </row>
    <row r="35" spans="2:677" x14ac:dyDescent="0.3">
      <c r="B35" s="18"/>
      <c r="C35" s="16" t="s">
        <v>278</v>
      </c>
      <c r="D35" s="14">
        <v>63.217753018126501</v>
      </c>
      <c r="E35" s="14">
        <v>5.6019243725350396</v>
      </c>
      <c r="F35" s="14">
        <v>51.510383042212801</v>
      </c>
      <c r="G35" s="14">
        <v>73.549936021625697</v>
      </c>
      <c r="H35" s="14">
        <v>8.8613152241092603</v>
      </c>
      <c r="I35" s="15">
        <v>83</v>
      </c>
      <c r="J35" s="15">
        <v>126</v>
      </c>
      <c r="K35" s="14">
        <v>1.68696931943544</v>
      </c>
      <c r="L35" s="15">
        <v>74.690155030304297</v>
      </c>
      <c r="M35" s="15">
        <v>55</v>
      </c>
      <c r="ZA35" s="9"/>
    </row>
    <row r="36" spans="2:677" x14ac:dyDescent="0.3">
      <c r="B36" s="18"/>
      <c r="C36" s="16" t="s">
        <v>279</v>
      </c>
      <c r="D36" s="14">
        <v>78.610898763457897</v>
      </c>
      <c r="E36" s="14">
        <v>2.9350065600159998</v>
      </c>
      <c r="F36" s="14">
        <v>72.250372004818502</v>
      </c>
      <c r="G36" s="14">
        <v>83.8396136529052</v>
      </c>
      <c r="H36" s="14">
        <v>3.7335873348141</v>
      </c>
      <c r="I36" s="15">
        <v>152</v>
      </c>
      <c r="J36" s="15">
        <v>194</v>
      </c>
      <c r="K36" s="14">
        <v>0.98878111679868697</v>
      </c>
      <c r="L36" s="15">
        <v>194</v>
      </c>
      <c r="M36" s="15">
        <v>118</v>
      </c>
      <c r="ZA36" s="9"/>
    </row>
    <row r="37" spans="2:677" x14ac:dyDescent="0.3">
      <c r="B37" s="18"/>
      <c r="C37" s="16" t="s">
        <v>280</v>
      </c>
      <c r="D37" s="14">
        <v>80.685542420471094</v>
      </c>
      <c r="E37" s="14">
        <v>3.5433532447595901</v>
      </c>
      <c r="F37" s="14">
        <v>72.655657271393196</v>
      </c>
      <c r="G37" s="14">
        <v>86.786240213157498</v>
      </c>
      <c r="H37" s="14">
        <v>4.3915590556414097</v>
      </c>
      <c r="I37" s="15">
        <v>100</v>
      </c>
      <c r="J37" s="15">
        <v>124</v>
      </c>
      <c r="K37" s="14">
        <v>0.99095919765560503</v>
      </c>
      <c r="L37" s="15">
        <v>124</v>
      </c>
      <c r="M37" s="15">
        <v>67</v>
      </c>
      <c r="ZA37" s="9"/>
    </row>
    <row r="38" spans="2:677" x14ac:dyDescent="0.3">
      <c r="B38" s="18" t="s">
        <v>296</v>
      </c>
      <c r="C38" s="16" t="s">
        <v>281</v>
      </c>
      <c r="D38" s="14">
        <v>73.920662586579994</v>
      </c>
      <c r="E38" s="14">
        <v>1.6465927267890199</v>
      </c>
      <c r="F38" s="14">
        <v>70.563666604790498</v>
      </c>
      <c r="G38" s="14">
        <v>77.019497879374399</v>
      </c>
      <c r="H38" s="14">
        <v>2.22751348428518</v>
      </c>
      <c r="I38" s="15">
        <v>1512</v>
      </c>
      <c r="J38" s="15">
        <v>2102</v>
      </c>
      <c r="K38" s="14">
        <v>2.9548540439015198</v>
      </c>
      <c r="L38" s="15">
        <v>711.37185416595696</v>
      </c>
      <c r="M38" s="15">
        <v>1008</v>
      </c>
      <c r="ZA38" s="9"/>
    </row>
    <row r="39" spans="2:677" x14ac:dyDescent="0.3">
      <c r="B39" s="18"/>
      <c r="C39" s="16" t="s">
        <v>282</v>
      </c>
      <c r="D39" s="14">
        <v>74.933031372891406</v>
      </c>
      <c r="E39" s="14">
        <v>1.83559222709422</v>
      </c>
      <c r="F39" s="14">
        <v>71.163247282956306</v>
      </c>
      <c r="G39" s="14">
        <v>78.359859211758703</v>
      </c>
      <c r="H39" s="14">
        <v>2.44964362639984</v>
      </c>
      <c r="I39" s="15">
        <v>1537</v>
      </c>
      <c r="J39" s="15">
        <v>1965</v>
      </c>
      <c r="K39" s="14">
        <v>3.5230498162711799</v>
      </c>
      <c r="L39" s="15">
        <v>557.75538311285402</v>
      </c>
      <c r="M39" s="15">
        <v>939</v>
      </c>
      <c r="ZA39" s="9"/>
    </row>
    <row r="40" spans="2:677" x14ac:dyDescent="0.3">
      <c r="B40" s="18" t="s">
        <v>321</v>
      </c>
      <c r="C40" s="16" t="s">
        <v>314</v>
      </c>
      <c r="D40" s="14">
        <v>75.857337248806701</v>
      </c>
      <c r="E40" s="14">
        <v>1.6047854494614</v>
      </c>
      <c r="F40" s="14">
        <v>72.572573271260495</v>
      </c>
      <c r="G40" s="14">
        <v>78.863285830934203</v>
      </c>
      <c r="H40" s="14">
        <v>2.11553095279079</v>
      </c>
      <c r="I40" s="15">
        <v>1567</v>
      </c>
      <c r="J40" s="15">
        <v>2076</v>
      </c>
      <c r="K40" s="14">
        <v>2.9178925507447402</v>
      </c>
      <c r="L40" s="15">
        <v>711.47239450957204</v>
      </c>
      <c r="M40" s="15">
        <v>1331</v>
      </c>
      <c r="ZA40" s="9"/>
    </row>
    <row r="41" spans="2:677" x14ac:dyDescent="0.3">
      <c r="B41" s="18"/>
      <c r="C41" s="16" t="s">
        <v>315</v>
      </c>
      <c r="D41" s="14">
        <v>73.061453729327994</v>
      </c>
      <c r="E41" s="14">
        <v>1.77213000655922</v>
      </c>
      <c r="F41" s="14">
        <v>69.448658125204702</v>
      </c>
      <c r="G41" s="14">
        <v>76.392251442010902</v>
      </c>
      <c r="H41" s="14">
        <v>2.42553345998898</v>
      </c>
      <c r="I41" s="15">
        <v>1482</v>
      </c>
      <c r="J41" s="15">
        <v>1991</v>
      </c>
      <c r="K41" s="14">
        <v>3.1752781167338502</v>
      </c>
      <c r="L41" s="15">
        <v>627.03168881722399</v>
      </c>
      <c r="M41" s="15">
        <v>1304</v>
      </c>
      <c r="ZA41" s="9"/>
    </row>
    <row r="42" spans="2:677" x14ac:dyDescent="0.3">
      <c r="B42" s="18" t="s">
        <v>322</v>
      </c>
      <c r="C42" s="16" t="s">
        <v>316</v>
      </c>
      <c r="D42" s="14">
        <v>63.2174717362984</v>
      </c>
      <c r="E42" s="14">
        <v>2.6690727332977802</v>
      </c>
      <c r="F42" s="14">
        <v>57.835758980942998</v>
      </c>
      <c r="G42" s="14">
        <v>68.288906452077399</v>
      </c>
      <c r="H42" s="14">
        <v>4.2220491582317496</v>
      </c>
      <c r="I42" s="15">
        <v>369</v>
      </c>
      <c r="J42" s="15">
        <v>610</v>
      </c>
      <c r="K42" s="14">
        <v>1.8657756012606399</v>
      </c>
      <c r="L42" s="15">
        <v>326.94178205988101</v>
      </c>
      <c r="M42" s="15">
        <v>289</v>
      </c>
      <c r="ZA42" s="9"/>
    </row>
    <row r="43" spans="2:677" x14ac:dyDescent="0.3">
      <c r="B43" s="18"/>
      <c r="C43" s="16" t="s">
        <v>317</v>
      </c>
      <c r="D43" s="14">
        <v>67.167214683469993</v>
      </c>
      <c r="E43" s="14">
        <v>4.9064240069240901</v>
      </c>
      <c r="F43" s="14">
        <v>56.884584392123799</v>
      </c>
      <c r="G43" s="14">
        <v>76.030849969930202</v>
      </c>
      <c r="H43" s="14">
        <v>7.3047900378867103</v>
      </c>
      <c r="I43" s="15">
        <v>91</v>
      </c>
      <c r="J43" s="15">
        <v>135</v>
      </c>
      <c r="K43" s="14">
        <v>1.4627492548971599</v>
      </c>
      <c r="L43" s="15">
        <v>92.291962923947295</v>
      </c>
      <c r="M43" s="15">
        <v>67</v>
      </c>
      <c r="ZA43" s="9"/>
    </row>
    <row r="44" spans="2:677" x14ac:dyDescent="0.3">
      <c r="B44" s="18"/>
      <c r="C44" s="16" t="s">
        <v>318</v>
      </c>
      <c r="D44" s="14">
        <v>78.139623519933593</v>
      </c>
      <c r="E44" s="14">
        <v>5.9150817284218897</v>
      </c>
      <c r="F44" s="14">
        <v>64.336012295213294</v>
      </c>
      <c r="G44" s="14">
        <v>87.628003222200803</v>
      </c>
      <c r="H44" s="14">
        <v>7.5698876728180498</v>
      </c>
      <c r="I44" s="15">
        <v>80</v>
      </c>
      <c r="J44" s="15">
        <v>99</v>
      </c>
      <c r="K44" s="14">
        <v>2.0073292980414501</v>
      </c>
      <c r="L44" s="15">
        <v>49.319262214024498</v>
      </c>
      <c r="M44" s="15">
        <v>49</v>
      </c>
      <c r="ZA44" s="9"/>
    </row>
    <row r="45" spans="2:677" x14ac:dyDescent="0.3">
      <c r="B45" s="18"/>
      <c r="C45" s="16" t="s">
        <v>319</v>
      </c>
      <c r="D45" s="14">
        <v>76.608774414420694</v>
      </c>
      <c r="E45" s="14">
        <v>1.40682198579462</v>
      </c>
      <c r="F45" s="14">
        <v>73.738186510571495</v>
      </c>
      <c r="G45" s="14">
        <v>79.253868160405105</v>
      </c>
      <c r="H45" s="14">
        <v>1.83637187325869</v>
      </c>
      <c r="I45" s="15">
        <v>2459</v>
      </c>
      <c r="J45" s="15">
        <v>3155</v>
      </c>
      <c r="K45" s="14">
        <v>3.4834412549140201</v>
      </c>
      <c r="L45" s="15">
        <v>905.713565730239</v>
      </c>
      <c r="M45" s="15">
        <v>1724</v>
      </c>
      <c r="ZA45" s="9"/>
    </row>
    <row r="46" spans="2:677" x14ac:dyDescent="0.3">
      <c r="B46" s="18"/>
      <c r="C46" s="16" t="s">
        <v>320</v>
      </c>
      <c r="D46" s="14">
        <v>64.200613475547996</v>
      </c>
      <c r="E46" s="14">
        <v>11.9423545103861</v>
      </c>
      <c r="F46" s="14">
        <v>39.041825825399997</v>
      </c>
      <c r="G46" s="14">
        <v>83.392700442162095</v>
      </c>
      <c r="H46" s="14">
        <v>18.601620551390202</v>
      </c>
      <c r="I46" s="15">
        <v>50</v>
      </c>
      <c r="J46" s="15">
        <v>68</v>
      </c>
      <c r="K46" s="14">
        <v>4.1575737184836203</v>
      </c>
      <c r="L46" s="15">
        <v>16.3556931528808</v>
      </c>
      <c r="M46" s="15">
        <v>24</v>
      </c>
      <c r="ZA46" s="9">
        <v>1</v>
      </c>
    </row>
    <row r="47" spans="2:677" x14ac:dyDescent="0.3">
      <c r="B47" s="18" t="s">
        <v>298</v>
      </c>
      <c r="C47" s="16" t="s">
        <v>283</v>
      </c>
      <c r="D47" s="14">
        <v>67.233162294033903</v>
      </c>
      <c r="E47" s="14">
        <v>2.6673036973028701</v>
      </c>
      <c r="F47" s="14">
        <v>61.803384266552698</v>
      </c>
      <c r="G47" s="14">
        <v>72.237800606613206</v>
      </c>
      <c r="H47" s="14">
        <v>3.96724414900764</v>
      </c>
      <c r="I47" s="15">
        <v>560</v>
      </c>
      <c r="J47" s="15">
        <v>869</v>
      </c>
      <c r="K47" s="14">
        <v>2.8031516287666101</v>
      </c>
      <c r="L47" s="15">
        <v>310.00820329593103</v>
      </c>
      <c r="M47" s="15">
        <v>561</v>
      </c>
      <c r="ZA47" s="9"/>
    </row>
    <row r="48" spans="2:677" x14ac:dyDescent="0.3">
      <c r="B48" s="18"/>
      <c r="C48" s="16" t="s">
        <v>284</v>
      </c>
      <c r="D48" s="14">
        <v>73.809323832169298</v>
      </c>
      <c r="E48" s="14">
        <v>2.47104019658889</v>
      </c>
      <c r="F48" s="14">
        <v>68.682341830695094</v>
      </c>
      <c r="G48" s="14">
        <v>78.361407383811795</v>
      </c>
      <c r="H48" s="14">
        <v>3.34786998212806</v>
      </c>
      <c r="I48" s="15">
        <v>555</v>
      </c>
      <c r="J48" s="15">
        <v>777</v>
      </c>
      <c r="K48" s="14">
        <v>2.4511133988074301</v>
      </c>
      <c r="L48" s="15">
        <v>316.99879751709699</v>
      </c>
      <c r="M48" s="15">
        <v>532</v>
      </c>
      <c r="ZA48" s="9"/>
    </row>
    <row r="49" spans="2:677" x14ac:dyDescent="0.3">
      <c r="B49" s="18"/>
      <c r="C49" s="16" t="s">
        <v>285</v>
      </c>
      <c r="D49" s="14">
        <v>72.141386425294996</v>
      </c>
      <c r="E49" s="14">
        <v>2.9718886950173</v>
      </c>
      <c r="F49" s="14">
        <v>65.957546870141996</v>
      </c>
      <c r="G49" s="14">
        <v>77.583690644287898</v>
      </c>
      <c r="H49" s="14">
        <v>4.1195336578328599</v>
      </c>
      <c r="I49" s="15">
        <v>584</v>
      </c>
      <c r="J49" s="15">
        <v>762</v>
      </c>
      <c r="K49" s="14">
        <v>3.34430404180396</v>
      </c>
      <c r="L49" s="15">
        <v>227.85009690356</v>
      </c>
      <c r="M49" s="15">
        <v>526</v>
      </c>
      <c r="ZA49" s="9"/>
    </row>
    <row r="50" spans="2:677" x14ac:dyDescent="0.3">
      <c r="B50" s="18"/>
      <c r="C50" s="16" t="s">
        <v>286</v>
      </c>
      <c r="D50" s="14">
        <v>80.153636434159097</v>
      </c>
      <c r="E50" s="14">
        <v>2.1837948098706899</v>
      </c>
      <c r="F50" s="14">
        <v>75.521548920586</v>
      </c>
      <c r="G50" s="14">
        <v>84.093802491804695</v>
      </c>
      <c r="H50" s="14">
        <v>2.7245112099992301</v>
      </c>
      <c r="I50" s="15">
        <v>637</v>
      </c>
      <c r="J50" s="15">
        <v>786</v>
      </c>
      <c r="K50" s="14">
        <v>2.3533641994512902</v>
      </c>
      <c r="L50" s="15">
        <v>333.98995369406299</v>
      </c>
      <c r="M50" s="15">
        <v>548</v>
      </c>
      <c r="ZA50" s="9"/>
    </row>
    <row r="51" spans="2:677" x14ac:dyDescent="0.3">
      <c r="B51" s="18"/>
      <c r="C51" s="16" t="s">
        <v>287</v>
      </c>
      <c r="D51" s="14">
        <v>79.899856957418507</v>
      </c>
      <c r="E51" s="14">
        <v>2.5935638285744398</v>
      </c>
      <c r="F51" s="14">
        <v>74.331285001918204</v>
      </c>
      <c r="G51" s="14">
        <v>84.512095092744602</v>
      </c>
      <c r="H51" s="14">
        <v>3.2460181123436</v>
      </c>
      <c r="I51" s="15">
        <v>699</v>
      </c>
      <c r="J51" s="15">
        <v>849</v>
      </c>
      <c r="K51" s="14">
        <v>3.5517679518999099</v>
      </c>
      <c r="L51" s="15">
        <v>239.03588621150001</v>
      </c>
      <c r="M51" s="15">
        <v>569</v>
      </c>
      <c r="ZA51" s="9"/>
    </row>
    <row r="52" spans="2:677" x14ac:dyDescent="0.3">
      <c r="B52" s="18" t="s">
        <v>297</v>
      </c>
      <c r="C52" s="16" t="s">
        <v>288</v>
      </c>
      <c r="D52" s="14">
        <v>77.319686701996503</v>
      </c>
      <c r="E52" s="14">
        <v>1.42967581426315</v>
      </c>
      <c r="F52" s="14">
        <v>74.394688957936495</v>
      </c>
      <c r="G52" s="14">
        <v>80.000375943360496</v>
      </c>
      <c r="H52" s="14">
        <v>1.8490450171809101</v>
      </c>
      <c r="I52" s="15">
        <v>2059</v>
      </c>
      <c r="J52" s="15">
        <v>2586</v>
      </c>
      <c r="K52" s="14">
        <v>3.0129821125831802</v>
      </c>
      <c r="L52" s="15">
        <v>858.28587869806199</v>
      </c>
      <c r="M52" s="15">
        <v>1546</v>
      </c>
      <c r="ZA52" s="9"/>
    </row>
    <row r="53" spans="2:677" x14ac:dyDescent="0.3">
      <c r="B53" s="18"/>
      <c r="C53" s="16" t="s">
        <v>289</v>
      </c>
      <c r="D53" s="14">
        <v>69.532925351502996</v>
      </c>
      <c r="E53" s="14">
        <v>2.0159742824704998</v>
      </c>
      <c r="F53" s="14">
        <v>65.441723211558795</v>
      </c>
      <c r="G53" s="14">
        <v>73.337122173155706</v>
      </c>
      <c r="H53" s="14">
        <v>2.8993088846461501</v>
      </c>
      <c r="I53" s="15">
        <v>976</v>
      </c>
      <c r="J53" s="15">
        <v>1457</v>
      </c>
      <c r="K53" s="14">
        <v>2.7932518320960402</v>
      </c>
      <c r="L53" s="15">
        <v>521.614264513585</v>
      </c>
      <c r="M53" s="15">
        <v>936</v>
      </c>
      <c r="ZA53" s="9"/>
    </row>
    <row r="54" spans="2:677" x14ac:dyDescent="0.3">
      <c r="B54" s="18" t="s">
        <v>291</v>
      </c>
      <c r="C54" s="16" t="s">
        <v>290</v>
      </c>
      <c r="D54" s="14">
        <v>77.221287921024697</v>
      </c>
      <c r="E54" s="14">
        <v>1.3640036480083999</v>
      </c>
      <c r="F54" s="14">
        <v>74.436594943478994</v>
      </c>
      <c r="G54" s="14">
        <v>79.785016726355906</v>
      </c>
      <c r="H54" s="14">
        <v>1.7663570302056999</v>
      </c>
      <c r="I54" s="15">
        <v>2028</v>
      </c>
      <c r="J54" s="15">
        <v>2568</v>
      </c>
      <c r="K54" s="14">
        <v>2.71513061454649</v>
      </c>
      <c r="L54" s="15">
        <v>945.81085206058799</v>
      </c>
      <c r="M54" s="15">
        <v>1471</v>
      </c>
      <c r="ZA54" s="9"/>
    </row>
    <row r="55" spans="2:677" x14ac:dyDescent="0.3">
      <c r="B55" s="18"/>
      <c r="C55" s="16" t="s">
        <v>291</v>
      </c>
      <c r="D55" s="14">
        <v>70.571536730296003</v>
      </c>
      <c r="E55" s="14">
        <v>2.2178013082199399</v>
      </c>
      <c r="F55" s="14">
        <v>66.0430380853674</v>
      </c>
      <c r="G55" s="14">
        <v>74.727218078070607</v>
      </c>
      <c r="H55" s="14">
        <v>3.1426286162589001</v>
      </c>
      <c r="I55" s="15">
        <v>1021</v>
      </c>
      <c r="J55" s="15">
        <v>1499</v>
      </c>
      <c r="K55" s="14">
        <v>3.5478065018996099</v>
      </c>
      <c r="L55" s="15">
        <v>422.514587308351</v>
      </c>
      <c r="M55" s="15">
        <v>927</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341</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99" priority="1">
      <formula>ZA9 = 3</formula>
    </cfRule>
    <cfRule type="expression" dxfId="298" priority="48">
      <formula>I9 = J9</formula>
    </cfRule>
    <cfRule type="expression" dxfId="297" priority="95">
      <formula>ZA9 = 2</formula>
    </cfRule>
    <cfRule type="expression" dxfId="296" priority="142">
      <formula>ZA9 = 1</formula>
    </cfRule>
  </conditionalFormatting>
  <pageMargins left="0.7" right="0.7" top="0.75" bottom="0.75" header="0.3" footer="0.3"/>
  <pageSetup paperSize="9"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ZA14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85</v>
      </c>
      <c r="L2" s="12" t="str">
        <f>HYPERLINK("#'INDICE'!A1", "Índice")</f>
        <v>Índice</v>
      </c>
    </row>
    <row r="3" spans="2:677" x14ac:dyDescent="0.3">
      <c r="B3" s="10" t="s">
        <v>7</v>
      </c>
      <c r="C3" s="11" t="s">
        <v>84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342</v>
      </c>
      <c r="J8" s="13" t="s">
        <v>249</v>
      </c>
      <c r="K8" s="13" t="s">
        <v>250</v>
      </c>
      <c r="L8" s="13" t="s">
        <v>251</v>
      </c>
      <c r="ZA8" s="9" t="s">
        <v>300</v>
      </c>
    </row>
    <row r="9" spans="2:677" x14ac:dyDescent="0.3">
      <c r="B9" s="18" t="s">
        <v>292</v>
      </c>
      <c r="C9" s="18" t="s">
        <v>252</v>
      </c>
      <c r="D9" s="14">
        <v>7.19434983338666</v>
      </c>
      <c r="E9" s="14">
        <v>4.6679550289335597E-2</v>
      </c>
      <c r="F9" s="14">
        <v>7.1028182888850999</v>
      </c>
      <c r="G9" s="14">
        <v>7.2858813778882201</v>
      </c>
      <c r="H9" s="14">
        <v>0.648836258597141</v>
      </c>
      <c r="I9" s="15">
        <v>7962</v>
      </c>
      <c r="J9" s="14">
        <v>2.50722351958406</v>
      </c>
      <c r="K9" s="15">
        <v>3175.62432619525</v>
      </c>
      <c r="L9" s="15">
        <v>2555</v>
      </c>
      <c r="ZA9" s="9"/>
    </row>
    <row r="10" spans="2:677" x14ac:dyDescent="0.3">
      <c r="B10" s="18" t="s">
        <v>293</v>
      </c>
      <c r="C10" s="16" t="s">
        <v>253</v>
      </c>
      <c r="D10" s="14">
        <v>7.3480385401272601</v>
      </c>
      <c r="E10" s="14">
        <v>5.66822751392222E-2</v>
      </c>
      <c r="F10" s="14">
        <v>7.2368931636787401</v>
      </c>
      <c r="G10" s="14">
        <v>7.4591839165757703</v>
      </c>
      <c r="H10" s="14">
        <v>0.77139327494927101</v>
      </c>
      <c r="I10" s="15">
        <v>4739</v>
      </c>
      <c r="J10" s="14">
        <v>2.2477519230769998</v>
      </c>
      <c r="K10" s="15">
        <v>2108.3287489807399</v>
      </c>
      <c r="L10" s="15">
        <v>1596</v>
      </c>
      <c r="ZA10" s="9"/>
    </row>
    <row r="11" spans="2:677" x14ac:dyDescent="0.3">
      <c r="B11" s="18"/>
      <c r="C11" s="16" t="s">
        <v>254</v>
      </c>
      <c r="D11" s="14">
        <v>6.9254299611710097</v>
      </c>
      <c r="E11" s="14">
        <v>8.2975137032381005E-2</v>
      </c>
      <c r="F11" s="14">
        <v>6.7627282555905701</v>
      </c>
      <c r="G11" s="14">
        <v>7.0881316667514502</v>
      </c>
      <c r="H11" s="14">
        <v>1.19812253531694</v>
      </c>
      <c r="I11" s="15">
        <v>3223</v>
      </c>
      <c r="J11" s="14">
        <v>3.1415295122449201</v>
      </c>
      <c r="K11" s="15">
        <v>1025.9333829071199</v>
      </c>
      <c r="L11" s="15">
        <v>959</v>
      </c>
      <c r="ZA11" s="9"/>
    </row>
    <row r="12" spans="2:677" x14ac:dyDescent="0.3">
      <c r="B12" s="18" t="s">
        <v>294</v>
      </c>
      <c r="C12" s="16" t="s">
        <v>255</v>
      </c>
      <c r="D12" s="14">
        <v>7.4267667698181201</v>
      </c>
      <c r="E12" s="14">
        <v>6.3419287871986196E-2</v>
      </c>
      <c r="F12" s="14">
        <v>7.3024111294117402</v>
      </c>
      <c r="G12" s="14">
        <v>7.5511224102245</v>
      </c>
      <c r="H12" s="14">
        <v>0.85392863190100299</v>
      </c>
      <c r="I12" s="15">
        <v>3878</v>
      </c>
      <c r="J12" s="14">
        <v>1.85109519875796</v>
      </c>
      <c r="K12" s="15">
        <v>2094.9759918355599</v>
      </c>
      <c r="L12" s="15">
        <v>1297</v>
      </c>
      <c r="ZA12" s="9"/>
    </row>
    <row r="13" spans="2:677" x14ac:dyDescent="0.3">
      <c r="B13" s="18"/>
      <c r="C13" s="16" t="s">
        <v>256</v>
      </c>
      <c r="D13" s="14">
        <v>7.1157780224007503</v>
      </c>
      <c r="E13" s="14">
        <v>7.2251056488481902E-2</v>
      </c>
      <c r="F13" s="14">
        <v>6.9741046182811903</v>
      </c>
      <c r="G13" s="14">
        <v>7.25745142652032</v>
      </c>
      <c r="H13" s="14">
        <v>1.01536411424067</v>
      </c>
      <c r="I13" s="15">
        <v>2423</v>
      </c>
      <c r="J13" s="14">
        <v>2.2634755529219901</v>
      </c>
      <c r="K13" s="15">
        <v>1070.4776540979501</v>
      </c>
      <c r="L13" s="15">
        <v>763</v>
      </c>
      <c r="ZA13" s="9"/>
    </row>
    <row r="14" spans="2:677" x14ac:dyDescent="0.3">
      <c r="B14" s="18"/>
      <c r="C14" s="16" t="s">
        <v>257</v>
      </c>
      <c r="D14" s="14">
        <v>6.5693177966825598</v>
      </c>
      <c r="E14" s="14">
        <v>9.3291563198653699E-2</v>
      </c>
      <c r="F14" s="14">
        <v>6.3863871382762598</v>
      </c>
      <c r="G14" s="14">
        <v>6.7522484550888597</v>
      </c>
      <c r="H14" s="14">
        <v>1.4201103689300101</v>
      </c>
      <c r="I14" s="15">
        <v>1661</v>
      </c>
      <c r="J14" s="14">
        <v>1.79990416136666</v>
      </c>
      <c r="K14" s="15">
        <v>922.82691248339097</v>
      </c>
      <c r="L14" s="15">
        <v>495</v>
      </c>
      <c r="ZA14" s="9"/>
    </row>
    <row r="15" spans="2:677" x14ac:dyDescent="0.3">
      <c r="B15" s="18" t="s">
        <v>295</v>
      </c>
      <c r="C15" s="16" t="s">
        <v>258</v>
      </c>
      <c r="D15" s="14">
        <v>7.6145682078120096</v>
      </c>
      <c r="E15" s="14">
        <v>0.146843122191363</v>
      </c>
      <c r="F15" s="14">
        <v>7.3266310342467804</v>
      </c>
      <c r="G15" s="14">
        <v>7.9025053813772397</v>
      </c>
      <c r="H15" s="14">
        <v>1.9284497581978799</v>
      </c>
      <c r="I15" s="15">
        <v>378</v>
      </c>
      <c r="J15" s="14">
        <v>1.1058738313456999</v>
      </c>
      <c r="K15" s="15">
        <v>341.81114453176298</v>
      </c>
      <c r="L15" s="15">
        <v>124</v>
      </c>
      <c r="ZA15" s="9"/>
    </row>
    <row r="16" spans="2:677" x14ac:dyDescent="0.3">
      <c r="B16" s="18"/>
      <c r="C16" s="16" t="s">
        <v>259</v>
      </c>
      <c r="D16" s="14">
        <v>6.8192042389901397</v>
      </c>
      <c r="E16" s="14">
        <v>0.16784112272141799</v>
      </c>
      <c r="F16" s="14">
        <v>6.49009315933439</v>
      </c>
      <c r="G16" s="14">
        <v>7.1483153186458797</v>
      </c>
      <c r="H16" s="14">
        <v>2.4613007154376398</v>
      </c>
      <c r="I16" s="15">
        <v>296</v>
      </c>
      <c r="J16" s="14">
        <v>1.3642949500552799</v>
      </c>
      <c r="K16" s="15">
        <v>216.96188202412301</v>
      </c>
      <c r="L16" s="15">
        <v>99</v>
      </c>
      <c r="ZA16" s="9"/>
    </row>
    <row r="17" spans="2:677" x14ac:dyDescent="0.3">
      <c r="B17" s="18"/>
      <c r="C17" s="16" t="s">
        <v>260</v>
      </c>
      <c r="D17" s="14">
        <v>7.4106366258958802</v>
      </c>
      <c r="E17" s="14">
        <v>0.195142952232536</v>
      </c>
      <c r="F17" s="14">
        <v>7.0279907840716502</v>
      </c>
      <c r="G17" s="14">
        <v>7.7932824677200996</v>
      </c>
      <c r="H17" s="14">
        <v>2.6332818903928499</v>
      </c>
      <c r="I17" s="15">
        <v>304</v>
      </c>
      <c r="J17" s="14">
        <v>1.12873456270648</v>
      </c>
      <c r="K17" s="15">
        <v>269.328157428856</v>
      </c>
      <c r="L17" s="15">
        <v>99</v>
      </c>
      <c r="ZA17" s="9"/>
    </row>
    <row r="18" spans="2:677" x14ac:dyDescent="0.3">
      <c r="B18" s="18"/>
      <c r="C18" s="16" t="s">
        <v>261</v>
      </c>
      <c r="D18" s="14">
        <v>7.63724064290545</v>
      </c>
      <c r="E18" s="14">
        <v>0.18607770605978299</v>
      </c>
      <c r="F18" s="14">
        <v>7.2723703790020897</v>
      </c>
      <c r="G18" s="14">
        <v>8.0021109068088094</v>
      </c>
      <c r="H18" s="14">
        <v>2.4364520480657901</v>
      </c>
      <c r="I18" s="15">
        <v>215</v>
      </c>
      <c r="J18" s="14">
        <v>0.90678575454925003</v>
      </c>
      <c r="K18" s="15">
        <v>215</v>
      </c>
      <c r="L18" s="15">
        <v>75</v>
      </c>
      <c r="ZA18" s="9"/>
    </row>
    <row r="19" spans="2:677" x14ac:dyDescent="0.3">
      <c r="B19" s="18"/>
      <c r="C19" s="16" t="s">
        <v>262</v>
      </c>
      <c r="D19" s="14">
        <v>7.2468566219201698</v>
      </c>
      <c r="E19" s="14">
        <v>0.188840223889645</v>
      </c>
      <c r="F19" s="14">
        <v>6.8765694779887703</v>
      </c>
      <c r="G19" s="14">
        <v>7.6171437658515799</v>
      </c>
      <c r="H19" s="14">
        <v>2.6058225481989599</v>
      </c>
      <c r="I19" s="15">
        <v>205</v>
      </c>
      <c r="J19" s="14">
        <v>0.89927214703460301</v>
      </c>
      <c r="K19" s="15">
        <v>205</v>
      </c>
      <c r="L19" s="15">
        <v>62</v>
      </c>
      <c r="ZA19" s="9"/>
    </row>
    <row r="20" spans="2:677" x14ac:dyDescent="0.3">
      <c r="B20" s="18"/>
      <c r="C20" s="16" t="s">
        <v>263</v>
      </c>
      <c r="D20" s="14">
        <v>7.19199224756857</v>
      </c>
      <c r="E20" s="14">
        <v>0.18783545872881299</v>
      </c>
      <c r="F20" s="14">
        <v>6.82367529629032</v>
      </c>
      <c r="G20" s="14">
        <v>7.5603091988468298</v>
      </c>
      <c r="H20" s="14">
        <v>2.6117305506317199</v>
      </c>
      <c r="I20" s="15">
        <v>306</v>
      </c>
      <c r="J20" s="14">
        <v>1.1158440010035</v>
      </c>
      <c r="K20" s="15">
        <v>274.23188162934002</v>
      </c>
      <c r="L20" s="15">
        <v>94</v>
      </c>
      <c r="ZA20" s="9"/>
    </row>
    <row r="21" spans="2:677" x14ac:dyDescent="0.3">
      <c r="B21" s="18"/>
      <c r="C21" s="16" t="s">
        <v>264</v>
      </c>
      <c r="D21" s="14">
        <v>7.5164677758035499</v>
      </c>
      <c r="E21" s="14">
        <v>0.13800337270506999</v>
      </c>
      <c r="F21" s="14">
        <v>7.2458640152312004</v>
      </c>
      <c r="G21" s="14">
        <v>7.7870715363758896</v>
      </c>
      <c r="H21" s="14">
        <v>1.83601362796127</v>
      </c>
      <c r="I21" s="15">
        <v>533</v>
      </c>
      <c r="J21" s="14">
        <v>1.36096185142568</v>
      </c>
      <c r="K21" s="15">
        <v>391.63478347439002</v>
      </c>
      <c r="L21" s="15">
        <v>175</v>
      </c>
      <c r="ZA21" s="9"/>
    </row>
    <row r="22" spans="2:677" x14ac:dyDescent="0.3">
      <c r="B22" s="18"/>
      <c r="C22" s="16" t="s">
        <v>265</v>
      </c>
      <c r="D22" s="14">
        <v>7.0685687198887699</v>
      </c>
      <c r="E22" s="14">
        <v>0.163992316844706</v>
      </c>
      <c r="F22" s="14">
        <v>6.7470045669749998</v>
      </c>
      <c r="G22" s="14">
        <v>7.3901328728025302</v>
      </c>
      <c r="H22" s="14">
        <v>2.32002153962629</v>
      </c>
      <c r="I22" s="15">
        <v>451</v>
      </c>
      <c r="J22" s="14">
        <v>1.7302812257060101</v>
      </c>
      <c r="K22" s="15">
        <v>260.65127061410402</v>
      </c>
      <c r="L22" s="15">
        <v>130</v>
      </c>
      <c r="ZA22" s="9"/>
    </row>
    <row r="23" spans="2:677" x14ac:dyDescent="0.3">
      <c r="B23" s="18"/>
      <c r="C23" s="16" t="s">
        <v>266</v>
      </c>
      <c r="D23" s="14">
        <v>7.0982950117941002</v>
      </c>
      <c r="E23" s="14">
        <v>0.11895930483174801</v>
      </c>
      <c r="F23" s="14">
        <v>6.8650337906257004</v>
      </c>
      <c r="G23" s="14">
        <v>7.3315562329624999</v>
      </c>
      <c r="H23" s="14">
        <v>1.67588561244767</v>
      </c>
      <c r="I23" s="15">
        <v>430</v>
      </c>
      <c r="J23" s="14">
        <v>1.2135159923221199</v>
      </c>
      <c r="K23" s="15">
        <v>354.34226060521502</v>
      </c>
      <c r="L23" s="15">
        <v>137</v>
      </c>
      <c r="ZA23" s="9"/>
    </row>
    <row r="24" spans="2:677" x14ac:dyDescent="0.3">
      <c r="B24" s="18"/>
      <c r="C24" s="16" t="s">
        <v>267</v>
      </c>
      <c r="D24" s="14">
        <v>7.4026955601024698</v>
      </c>
      <c r="E24" s="14">
        <v>0.20108340986214401</v>
      </c>
      <c r="F24" s="14">
        <v>7.0084013785124704</v>
      </c>
      <c r="G24" s="14">
        <v>7.7969897416924798</v>
      </c>
      <c r="H24" s="14">
        <v>2.71635390419</v>
      </c>
      <c r="I24" s="15">
        <v>226</v>
      </c>
      <c r="J24" s="14">
        <v>1.3984142401042601</v>
      </c>
      <c r="K24" s="15">
        <v>161.61162659724499</v>
      </c>
      <c r="L24" s="15">
        <v>74</v>
      </c>
      <c r="ZA24" s="9"/>
    </row>
    <row r="25" spans="2:677" x14ac:dyDescent="0.3">
      <c r="B25" s="18"/>
      <c r="C25" s="16" t="s">
        <v>268</v>
      </c>
      <c r="D25" s="14">
        <v>7.0550904874805296</v>
      </c>
      <c r="E25" s="14">
        <v>0.21550998444276301</v>
      </c>
      <c r="F25" s="14">
        <v>6.6325079730971197</v>
      </c>
      <c r="G25" s="14">
        <v>7.4776730018639403</v>
      </c>
      <c r="H25" s="14">
        <v>3.05467356974644</v>
      </c>
      <c r="I25" s="15">
        <v>247</v>
      </c>
      <c r="J25" s="14">
        <v>1.3721564461925</v>
      </c>
      <c r="K25" s="15">
        <v>180.00862852438101</v>
      </c>
      <c r="L25" s="15">
        <v>86</v>
      </c>
      <c r="ZA25" s="9"/>
    </row>
    <row r="26" spans="2:677" x14ac:dyDescent="0.3">
      <c r="B26" s="18"/>
      <c r="C26" s="16" t="s">
        <v>269</v>
      </c>
      <c r="D26" s="14">
        <v>6.7574144647949703</v>
      </c>
      <c r="E26" s="14">
        <v>0.14003162672972799</v>
      </c>
      <c r="F26" s="14">
        <v>6.48283360456404</v>
      </c>
      <c r="G26" s="14">
        <v>7.03199532502589</v>
      </c>
      <c r="H26" s="14">
        <v>2.0722663595561599</v>
      </c>
      <c r="I26" s="15">
        <v>314</v>
      </c>
      <c r="J26" s="14">
        <v>1.48090594351196</v>
      </c>
      <c r="K26" s="15">
        <v>212.03237205959999</v>
      </c>
      <c r="L26" s="15">
        <v>98</v>
      </c>
      <c r="ZA26" s="9"/>
    </row>
    <row r="27" spans="2:677" x14ac:dyDescent="0.3">
      <c r="B27" s="18"/>
      <c r="C27" s="16" t="s">
        <v>270</v>
      </c>
      <c r="D27" s="14">
        <v>7.2505890654654301</v>
      </c>
      <c r="E27" s="14">
        <v>0.20271297840776301</v>
      </c>
      <c r="F27" s="14">
        <v>6.8530995461969901</v>
      </c>
      <c r="G27" s="14">
        <v>7.6480785847338604</v>
      </c>
      <c r="H27" s="14">
        <v>2.7958139204617898</v>
      </c>
      <c r="I27" s="15">
        <v>428</v>
      </c>
      <c r="J27" s="14">
        <v>2.8366574290633002</v>
      </c>
      <c r="K27" s="15">
        <v>150.881807445226</v>
      </c>
      <c r="L27" s="15">
        <v>144</v>
      </c>
      <c r="ZA27" s="9"/>
    </row>
    <row r="28" spans="2:677" x14ac:dyDescent="0.3">
      <c r="B28" s="18"/>
      <c r="C28" s="16" t="s">
        <v>271</v>
      </c>
      <c r="D28" s="14">
        <v>6.2649220308264102</v>
      </c>
      <c r="E28" s="14">
        <v>0.26056722344758698</v>
      </c>
      <c r="F28" s="14">
        <v>5.7539890792274599</v>
      </c>
      <c r="G28" s="14">
        <v>6.7758549824253604</v>
      </c>
      <c r="H28" s="14">
        <v>4.1591455115558</v>
      </c>
      <c r="I28" s="15">
        <v>194</v>
      </c>
      <c r="J28" s="14">
        <v>1.56908272094998</v>
      </c>
      <c r="K28" s="15">
        <v>123.639115650031</v>
      </c>
      <c r="L28" s="15">
        <v>62</v>
      </c>
      <c r="ZA28" s="9"/>
    </row>
    <row r="29" spans="2:677" x14ac:dyDescent="0.3">
      <c r="B29" s="18"/>
      <c r="C29" s="16" t="s">
        <v>272</v>
      </c>
      <c r="D29" s="14">
        <v>6.9064486116033299</v>
      </c>
      <c r="E29" s="14">
        <v>0.17320630890321401</v>
      </c>
      <c r="F29" s="14">
        <v>6.5668172125633104</v>
      </c>
      <c r="G29" s="14">
        <v>7.24608001064336</v>
      </c>
      <c r="H29" s="14">
        <v>2.50789253122386</v>
      </c>
      <c r="I29" s="15">
        <v>306</v>
      </c>
      <c r="J29" s="14">
        <v>1.0911413193378401</v>
      </c>
      <c r="K29" s="15">
        <v>280.44030097375202</v>
      </c>
      <c r="L29" s="15">
        <v>90</v>
      </c>
      <c r="ZA29" s="9"/>
    </row>
    <row r="30" spans="2:677" x14ac:dyDescent="0.3">
      <c r="B30" s="18"/>
      <c r="C30" s="16" t="s">
        <v>273</v>
      </c>
      <c r="D30" s="14">
        <v>6.0662798216298297</v>
      </c>
      <c r="E30" s="14">
        <v>0.224868284131404</v>
      </c>
      <c r="F30" s="14">
        <v>5.6253470956634004</v>
      </c>
      <c r="G30" s="14">
        <v>6.5072125475962697</v>
      </c>
      <c r="H30" s="14">
        <v>3.7068564382674398</v>
      </c>
      <c r="I30" s="15">
        <v>263</v>
      </c>
      <c r="J30" s="14">
        <v>1.8546008573783599</v>
      </c>
      <c r="K30" s="15">
        <v>141.80948906266201</v>
      </c>
      <c r="L30" s="15">
        <v>75</v>
      </c>
      <c r="ZA30" s="9"/>
    </row>
    <row r="31" spans="2:677" x14ac:dyDescent="0.3">
      <c r="B31" s="18"/>
      <c r="C31" s="16" t="s">
        <v>274</v>
      </c>
      <c r="D31" s="14">
        <v>7.7179523277187503</v>
      </c>
      <c r="E31" s="14">
        <v>0.143633716136114</v>
      </c>
      <c r="F31" s="14">
        <v>7.4363083144635302</v>
      </c>
      <c r="G31" s="14">
        <v>7.9995963409739801</v>
      </c>
      <c r="H31" s="14">
        <v>1.8610339898091599</v>
      </c>
      <c r="I31" s="15">
        <v>775</v>
      </c>
      <c r="J31" s="14">
        <v>1.7161923704995401</v>
      </c>
      <c r="K31" s="15">
        <v>451.581077577229</v>
      </c>
      <c r="L31" s="15">
        <v>276</v>
      </c>
      <c r="ZA31" s="9"/>
    </row>
    <row r="32" spans="2:677" x14ac:dyDescent="0.3">
      <c r="B32" s="18"/>
      <c r="C32" s="16" t="s">
        <v>275</v>
      </c>
      <c r="D32" s="14">
        <v>7.2985920305493304</v>
      </c>
      <c r="E32" s="14">
        <v>0.14033661684498899</v>
      </c>
      <c r="F32" s="14">
        <v>7.0234131307885797</v>
      </c>
      <c r="G32" s="14">
        <v>7.5737709303100802</v>
      </c>
      <c r="H32" s="14">
        <v>1.9227902622531801</v>
      </c>
      <c r="I32" s="15">
        <v>464</v>
      </c>
      <c r="J32" s="14">
        <v>1.0525847724728601</v>
      </c>
      <c r="K32" s="15">
        <v>440.81960155087103</v>
      </c>
      <c r="L32" s="15">
        <v>153</v>
      </c>
      <c r="ZA32" s="9"/>
    </row>
    <row r="33" spans="2:677" x14ac:dyDescent="0.3">
      <c r="B33" s="18"/>
      <c r="C33" s="16" t="s">
        <v>276</v>
      </c>
      <c r="D33" s="14">
        <v>6.9800155541308202</v>
      </c>
      <c r="E33" s="14">
        <v>0.21527482785793101</v>
      </c>
      <c r="F33" s="14">
        <v>6.5578941462764204</v>
      </c>
      <c r="G33" s="14">
        <v>7.40213696198522</v>
      </c>
      <c r="H33" s="14">
        <v>3.0841597155257001</v>
      </c>
      <c r="I33" s="15">
        <v>332</v>
      </c>
      <c r="J33" s="14">
        <v>1.5231061973723501</v>
      </c>
      <c r="K33" s="15">
        <v>217.97560838027201</v>
      </c>
      <c r="L33" s="15">
        <v>100</v>
      </c>
      <c r="ZA33" s="9"/>
    </row>
    <row r="34" spans="2:677" x14ac:dyDescent="0.3">
      <c r="B34" s="18"/>
      <c r="C34" s="16" t="s">
        <v>277</v>
      </c>
      <c r="D34" s="14">
        <v>7.19169619718331</v>
      </c>
      <c r="E34" s="14">
        <v>0.24703449106623299</v>
      </c>
      <c r="F34" s="14">
        <v>6.7072988888909899</v>
      </c>
      <c r="G34" s="14">
        <v>7.6760935054756301</v>
      </c>
      <c r="H34" s="14">
        <v>3.4349961996863301</v>
      </c>
      <c r="I34" s="15">
        <v>339</v>
      </c>
      <c r="J34" s="14">
        <v>2.7605034313286798</v>
      </c>
      <c r="K34" s="15">
        <v>122.803687237886</v>
      </c>
      <c r="L34" s="15">
        <v>105</v>
      </c>
      <c r="ZA34" s="9"/>
    </row>
    <row r="35" spans="2:677" x14ac:dyDescent="0.3">
      <c r="B35" s="18"/>
      <c r="C35" s="16" t="s">
        <v>278</v>
      </c>
      <c r="D35" s="14">
        <v>6.2078788187009701</v>
      </c>
      <c r="E35" s="14">
        <v>0.194117247278286</v>
      </c>
      <c r="F35" s="14">
        <v>5.8272442293006304</v>
      </c>
      <c r="G35" s="14">
        <v>6.5885134081013002</v>
      </c>
      <c r="H35" s="14">
        <v>3.1269496867998701</v>
      </c>
      <c r="I35" s="15">
        <v>227</v>
      </c>
      <c r="J35" s="14">
        <v>1.2798450336859899</v>
      </c>
      <c r="K35" s="15">
        <v>177.365223152239</v>
      </c>
      <c r="L35" s="15">
        <v>63</v>
      </c>
      <c r="ZA35" s="9"/>
    </row>
    <row r="36" spans="2:677" x14ac:dyDescent="0.3">
      <c r="B36" s="18"/>
      <c r="C36" s="16" t="s">
        <v>279</v>
      </c>
      <c r="D36" s="14">
        <v>6.8936119118054204</v>
      </c>
      <c r="E36" s="14">
        <v>0.13002056550978999</v>
      </c>
      <c r="F36" s="14">
        <v>6.6386612298834304</v>
      </c>
      <c r="G36" s="14">
        <v>7.1485625937274104</v>
      </c>
      <c r="H36" s="14">
        <v>1.88610219393302</v>
      </c>
      <c r="I36" s="15">
        <v>462</v>
      </c>
      <c r="J36" s="14">
        <v>1.4966640244924101</v>
      </c>
      <c r="K36" s="15">
        <v>308.68651376629902</v>
      </c>
      <c r="L36" s="15">
        <v>155</v>
      </c>
      <c r="ZA36" s="9"/>
    </row>
    <row r="37" spans="2:677" x14ac:dyDescent="0.3">
      <c r="B37" s="18"/>
      <c r="C37" s="16" t="s">
        <v>280</v>
      </c>
      <c r="D37" s="14">
        <v>7.08458397574777</v>
      </c>
      <c r="E37" s="14">
        <v>0.155160216659011</v>
      </c>
      <c r="F37" s="14">
        <v>6.7803382367042904</v>
      </c>
      <c r="G37" s="14">
        <v>7.3888297147912603</v>
      </c>
      <c r="H37" s="14">
        <v>2.1901104876469999</v>
      </c>
      <c r="I37" s="15">
        <v>267</v>
      </c>
      <c r="J37" s="14">
        <v>1.14787174335896</v>
      </c>
      <c r="K37" s="15">
        <v>232.60438419600101</v>
      </c>
      <c r="L37" s="15">
        <v>79</v>
      </c>
      <c r="ZA37" s="9"/>
    </row>
    <row r="38" spans="2:677" x14ac:dyDescent="0.3">
      <c r="B38" s="18" t="s">
        <v>296</v>
      </c>
      <c r="C38" s="16" t="s">
        <v>281</v>
      </c>
      <c r="D38" s="14">
        <v>6.9108788703363002</v>
      </c>
      <c r="E38" s="14">
        <v>6.0852526883920101E-2</v>
      </c>
      <c r="F38" s="14">
        <v>6.7915562603714701</v>
      </c>
      <c r="G38" s="14">
        <v>7.0302014803011303</v>
      </c>
      <c r="H38" s="14">
        <v>0.880532389955763</v>
      </c>
      <c r="I38" s="15">
        <v>4193</v>
      </c>
      <c r="J38" s="14">
        <v>2.3712147267580499</v>
      </c>
      <c r="K38" s="15">
        <v>1768.2919866699399</v>
      </c>
      <c r="L38" s="15">
        <v>1249</v>
      </c>
      <c r="ZA38" s="9"/>
    </row>
    <row r="39" spans="2:677" x14ac:dyDescent="0.3">
      <c r="B39" s="18"/>
      <c r="C39" s="16" t="s">
        <v>282</v>
      </c>
      <c r="D39" s="14">
        <v>7.4351660415069096</v>
      </c>
      <c r="E39" s="14">
        <v>6.9228618273003001E-2</v>
      </c>
      <c r="F39" s="14">
        <v>7.2994191820157397</v>
      </c>
      <c r="G39" s="14">
        <v>7.5709129009980698</v>
      </c>
      <c r="H39" s="14">
        <v>0.93109713873951605</v>
      </c>
      <c r="I39" s="15">
        <v>3769</v>
      </c>
      <c r="J39" s="14">
        <v>2.5403207300412798</v>
      </c>
      <c r="K39" s="15">
        <v>1483.6709221117701</v>
      </c>
      <c r="L39" s="15">
        <v>1207</v>
      </c>
      <c r="ZA39" s="9"/>
    </row>
    <row r="40" spans="2:677" x14ac:dyDescent="0.3">
      <c r="B40" s="18" t="s">
        <v>321</v>
      </c>
      <c r="C40" s="16" t="s">
        <v>314</v>
      </c>
      <c r="D40" s="14">
        <v>7.2096318970349502</v>
      </c>
      <c r="E40" s="14">
        <v>6.3816930305286304E-2</v>
      </c>
      <c r="F40" s="14">
        <v>7.0844965399035003</v>
      </c>
      <c r="G40" s="14">
        <v>7.3347672541664002</v>
      </c>
      <c r="H40" s="14">
        <v>0.88516211668908895</v>
      </c>
      <c r="I40" s="15">
        <v>4077</v>
      </c>
      <c r="J40" s="14">
        <v>2.3703438257641198</v>
      </c>
      <c r="K40" s="15">
        <v>1720.00363647063</v>
      </c>
      <c r="L40" s="15">
        <v>2050</v>
      </c>
      <c r="ZA40" s="9"/>
    </row>
    <row r="41" spans="2:677" x14ac:dyDescent="0.3">
      <c r="B41" s="18"/>
      <c r="C41" s="16" t="s">
        <v>315</v>
      </c>
      <c r="D41" s="14">
        <v>7.17820718583119</v>
      </c>
      <c r="E41" s="14">
        <v>6.5270583662520407E-2</v>
      </c>
      <c r="F41" s="14">
        <v>7.0502214341236797</v>
      </c>
      <c r="G41" s="14">
        <v>7.3061929375386896</v>
      </c>
      <c r="H41" s="14">
        <v>0.90928809900271201</v>
      </c>
      <c r="I41" s="15">
        <v>3885</v>
      </c>
      <c r="J41" s="14">
        <v>2.4229930432831499</v>
      </c>
      <c r="K41" s="15">
        <v>1603.38883793733</v>
      </c>
      <c r="L41" s="15">
        <v>2039</v>
      </c>
      <c r="ZA41" s="9"/>
    </row>
    <row r="42" spans="2:677" x14ac:dyDescent="0.3">
      <c r="B42" s="18" t="s">
        <v>322</v>
      </c>
      <c r="C42" s="16" t="s">
        <v>316</v>
      </c>
      <c r="D42" s="14">
        <v>5.7580325356231601</v>
      </c>
      <c r="E42" s="14">
        <v>0.10449412872732999</v>
      </c>
      <c r="F42" s="14">
        <v>5.5531353390033598</v>
      </c>
      <c r="G42" s="14">
        <v>5.9629297322429604</v>
      </c>
      <c r="H42" s="14">
        <v>1.81475405150731</v>
      </c>
      <c r="I42" s="15">
        <v>984</v>
      </c>
      <c r="J42" s="14">
        <v>1.8944035181891501</v>
      </c>
      <c r="K42" s="15">
        <v>519.42471102492595</v>
      </c>
      <c r="L42" s="15">
        <v>390</v>
      </c>
      <c r="ZA42" s="9"/>
    </row>
    <row r="43" spans="2:677" x14ac:dyDescent="0.3">
      <c r="B43" s="18"/>
      <c r="C43" s="16" t="s">
        <v>317</v>
      </c>
      <c r="D43" s="14">
        <v>6.8731254103794504</v>
      </c>
      <c r="E43" s="14">
        <v>0.21733725764745801</v>
      </c>
      <c r="F43" s="14">
        <v>6.4469598893557603</v>
      </c>
      <c r="G43" s="14">
        <v>7.2992909314031298</v>
      </c>
      <c r="H43" s="14">
        <v>3.1621314128685398</v>
      </c>
      <c r="I43" s="15">
        <v>310</v>
      </c>
      <c r="J43" s="14">
        <v>1.96879267874234</v>
      </c>
      <c r="K43" s="15">
        <v>157.456904095168</v>
      </c>
      <c r="L43" s="15">
        <v>139</v>
      </c>
      <c r="ZA43" s="9"/>
    </row>
    <row r="44" spans="2:677" x14ac:dyDescent="0.3">
      <c r="B44" s="18"/>
      <c r="C44" s="16" t="s">
        <v>318</v>
      </c>
      <c r="D44" s="14">
        <v>7.0572762995218197</v>
      </c>
      <c r="E44" s="14">
        <v>0.184138731987077</v>
      </c>
      <c r="F44" s="14">
        <v>6.6962080707821103</v>
      </c>
      <c r="G44" s="14">
        <v>7.4183445282615299</v>
      </c>
      <c r="H44" s="14">
        <v>2.6092039502485398</v>
      </c>
      <c r="I44" s="15">
        <v>227</v>
      </c>
      <c r="J44" s="14">
        <v>1.6268192874260701</v>
      </c>
      <c r="K44" s="15">
        <v>139.53608846078799</v>
      </c>
      <c r="L44" s="15">
        <v>113</v>
      </c>
      <c r="ZA44" s="9"/>
    </row>
    <row r="45" spans="2:677" x14ac:dyDescent="0.3">
      <c r="B45" s="18"/>
      <c r="C45" s="16" t="s">
        <v>319</v>
      </c>
      <c r="D45" s="14">
        <v>7.38699683567003</v>
      </c>
      <c r="E45" s="14">
        <v>5.1858690924722901E-2</v>
      </c>
      <c r="F45" s="14">
        <v>7.2853097789878696</v>
      </c>
      <c r="G45" s="14">
        <v>7.4886838923521797</v>
      </c>
      <c r="H45" s="14">
        <v>0.70202671096743596</v>
      </c>
      <c r="I45" s="15">
        <v>6311</v>
      </c>
      <c r="J45" s="14">
        <v>2.4699543613039401</v>
      </c>
      <c r="K45" s="15">
        <v>2555.1079399978398</v>
      </c>
      <c r="L45" s="15">
        <v>2310</v>
      </c>
      <c r="ZA45" s="9"/>
    </row>
    <row r="46" spans="2:677" x14ac:dyDescent="0.3">
      <c r="B46" s="18"/>
      <c r="C46" s="16" t="s">
        <v>320</v>
      </c>
      <c r="D46" s="14">
        <v>6.7060407197606997</v>
      </c>
      <c r="E46" s="14">
        <v>0.446656301360282</v>
      </c>
      <c r="F46" s="14">
        <v>5.8302152057732002</v>
      </c>
      <c r="G46" s="14">
        <v>7.5818662337482001</v>
      </c>
      <c r="H46" s="14">
        <v>6.6605068478650704</v>
      </c>
      <c r="I46" s="15">
        <v>130</v>
      </c>
      <c r="J46" s="14">
        <v>3.0934778488228698</v>
      </c>
      <c r="K46" s="15">
        <v>42.023898780936101</v>
      </c>
      <c r="L46" s="15">
        <v>62</v>
      </c>
      <c r="ZA46" s="9"/>
    </row>
    <row r="47" spans="2:677" x14ac:dyDescent="0.3">
      <c r="B47" s="18" t="s">
        <v>298</v>
      </c>
      <c r="C47" s="16" t="s">
        <v>283</v>
      </c>
      <c r="D47" s="14">
        <v>6.5887277512184701</v>
      </c>
      <c r="E47" s="14">
        <v>8.6535971424625893E-2</v>
      </c>
      <c r="F47" s="14">
        <v>6.41904375888722</v>
      </c>
      <c r="G47" s="14">
        <v>6.7584117435497104</v>
      </c>
      <c r="H47" s="14">
        <v>1.3133942498780999</v>
      </c>
      <c r="I47" s="15">
        <v>1728</v>
      </c>
      <c r="J47" s="14">
        <v>2.0671043023326998</v>
      </c>
      <c r="K47" s="15">
        <v>835.95201173446901</v>
      </c>
      <c r="L47" s="15">
        <v>977</v>
      </c>
      <c r="ZA47" s="9"/>
    </row>
    <row r="48" spans="2:677" x14ac:dyDescent="0.3">
      <c r="B48" s="18"/>
      <c r="C48" s="16" t="s">
        <v>284</v>
      </c>
      <c r="D48" s="14">
        <v>6.7161119896624104</v>
      </c>
      <c r="E48" s="14">
        <v>0.103114256152604</v>
      </c>
      <c r="F48" s="14">
        <v>6.5139204806033097</v>
      </c>
      <c r="G48" s="14">
        <v>6.9183034987215102</v>
      </c>
      <c r="H48" s="14">
        <v>1.53532663409008</v>
      </c>
      <c r="I48" s="15">
        <v>1493</v>
      </c>
      <c r="J48" s="14">
        <v>2.6105629123569498</v>
      </c>
      <c r="K48" s="15">
        <v>571.90730509997195</v>
      </c>
      <c r="L48" s="15">
        <v>983</v>
      </c>
      <c r="ZA48" s="9"/>
    </row>
    <row r="49" spans="2:677" x14ac:dyDescent="0.3">
      <c r="B49" s="18"/>
      <c r="C49" s="16" t="s">
        <v>285</v>
      </c>
      <c r="D49" s="14">
        <v>7.0701402073014696</v>
      </c>
      <c r="E49" s="14">
        <v>9.5892136235553094E-2</v>
      </c>
      <c r="F49" s="14">
        <v>6.8821101864702703</v>
      </c>
      <c r="G49" s="14">
        <v>7.2581702281326601</v>
      </c>
      <c r="H49" s="14">
        <v>1.35629751919946</v>
      </c>
      <c r="I49" s="15">
        <v>1497</v>
      </c>
      <c r="J49" s="14">
        <v>2.3144951488127399</v>
      </c>
      <c r="K49" s="15">
        <v>646.79331938453697</v>
      </c>
      <c r="L49" s="15">
        <v>1003</v>
      </c>
      <c r="ZA49" s="9"/>
    </row>
    <row r="50" spans="2:677" x14ac:dyDescent="0.3">
      <c r="B50" s="18"/>
      <c r="C50" s="16" t="s">
        <v>286</v>
      </c>
      <c r="D50" s="14">
        <v>7.2545782467232298</v>
      </c>
      <c r="E50" s="14">
        <v>8.9331512204211497E-2</v>
      </c>
      <c r="F50" s="14">
        <v>7.0794126204264201</v>
      </c>
      <c r="G50" s="14">
        <v>7.4297438730200502</v>
      </c>
      <c r="H50" s="14">
        <v>1.23138119358711</v>
      </c>
      <c r="I50" s="15">
        <v>1477</v>
      </c>
      <c r="J50" s="14">
        <v>1.9928413920222701</v>
      </c>
      <c r="K50" s="15">
        <v>741.15281121353598</v>
      </c>
      <c r="L50" s="15">
        <v>958</v>
      </c>
      <c r="ZA50" s="9"/>
    </row>
    <row r="51" spans="2:677" x14ac:dyDescent="0.3">
      <c r="B51" s="18"/>
      <c r="C51" s="16" t="s">
        <v>287</v>
      </c>
      <c r="D51" s="14">
        <v>8.4656783622234908</v>
      </c>
      <c r="E51" s="14">
        <v>0.111711858162201</v>
      </c>
      <c r="F51" s="14">
        <v>8.2466282519440401</v>
      </c>
      <c r="G51" s="14">
        <v>8.6847284725029397</v>
      </c>
      <c r="H51" s="14">
        <v>1.31958542933422</v>
      </c>
      <c r="I51" s="15">
        <v>1727</v>
      </c>
      <c r="J51" s="14">
        <v>2.5382853232413201</v>
      </c>
      <c r="K51" s="15">
        <v>680.38056407097304</v>
      </c>
      <c r="L51" s="15">
        <v>1033</v>
      </c>
      <c r="ZA51" s="9"/>
    </row>
    <row r="52" spans="2:677" x14ac:dyDescent="0.3">
      <c r="B52" s="18" t="s">
        <v>297</v>
      </c>
      <c r="C52" s="16" t="s">
        <v>288</v>
      </c>
      <c r="D52" s="14">
        <v>7.5146146459155201</v>
      </c>
      <c r="E52" s="14">
        <v>6.0143760150442899E-2</v>
      </c>
      <c r="F52" s="14">
        <v>7.3966818005550303</v>
      </c>
      <c r="G52" s="14">
        <v>7.6325474912760001</v>
      </c>
      <c r="H52" s="14">
        <v>0.80035721037449903</v>
      </c>
      <c r="I52" s="15">
        <v>5060</v>
      </c>
      <c r="J52" s="14">
        <v>2.5722882116005299</v>
      </c>
      <c r="K52" s="15">
        <v>1967.12016063377</v>
      </c>
      <c r="L52" s="15">
        <v>2170</v>
      </c>
      <c r="ZA52" s="9"/>
    </row>
    <row r="53" spans="2:677" x14ac:dyDescent="0.3">
      <c r="B53" s="18"/>
      <c r="C53" s="16" t="s">
        <v>289</v>
      </c>
      <c r="D53" s="14">
        <v>6.6286599494565399</v>
      </c>
      <c r="E53" s="14">
        <v>7.1294627085027804E-2</v>
      </c>
      <c r="F53" s="14">
        <v>6.4888619353313803</v>
      </c>
      <c r="G53" s="14">
        <v>6.7684579635817101</v>
      </c>
      <c r="H53" s="14">
        <v>1.0755511314300099</v>
      </c>
      <c r="I53" s="15">
        <v>2862</v>
      </c>
      <c r="J53" s="14">
        <v>2.3853353833983602</v>
      </c>
      <c r="K53" s="15">
        <v>1199.8312773621501</v>
      </c>
      <c r="L53" s="15">
        <v>1480</v>
      </c>
      <c r="ZA53" s="9"/>
    </row>
    <row r="54" spans="2:677" x14ac:dyDescent="0.3">
      <c r="B54" s="18" t="s">
        <v>291</v>
      </c>
      <c r="C54" s="16" t="s">
        <v>290</v>
      </c>
      <c r="D54" s="14">
        <v>7.5990545158813099</v>
      </c>
      <c r="E54" s="14">
        <v>5.4407791470988301E-2</v>
      </c>
      <c r="F54" s="14">
        <v>7.4923690582153597</v>
      </c>
      <c r="G54" s="14">
        <v>7.70573997354726</v>
      </c>
      <c r="H54" s="14">
        <v>0.71598106524017102</v>
      </c>
      <c r="I54" s="15">
        <v>4987</v>
      </c>
      <c r="J54" s="14">
        <v>2.0472080740496899</v>
      </c>
      <c r="K54" s="15">
        <v>2436.0005527601102</v>
      </c>
      <c r="L54" s="15">
        <v>2078</v>
      </c>
      <c r="ZA54" s="9"/>
    </row>
    <row r="55" spans="2:677" x14ac:dyDescent="0.3">
      <c r="B55" s="18"/>
      <c r="C55" s="16" t="s">
        <v>291</v>
      </c>
      <c r="D55" s="14">
        <v>6.6400018546285704</v>
      </c>
      <c r="E55" s="14">
        <v>8.2246994414892402E-2</v>
      </c>
      <c r="F55" s="14">
        <v>6.4787279266934403</v>
      </c>
      <c r="G55" s="14">
        <v>6.8012757825636996</v>
      </c>
      <c r="H55" s="14">
        <v>1.23865920846935</v>
      </c>
      <c r="I55" s="15">
        <v>2975</v>
      </c>
      <c r="J55" s="14">
        <v>3.3593051360842501</v>
      </c>
      <c r="K55" s="15">
        <v>885.59981290291103</v>
      </c>
      <c r="L55" s="15">
        <v>1420</v>
      </c>
      <c r="ZA55" s="9"/>
    </row>
    <row r="57" spans="2:677" x14ac:dyDescent="0.3">
      <c r="B57" s="7"/>
      <c r="C57" s="7"/>
      <c r="D57" s="7"/>
    </row>
    <row r="58" spans="2:677" x14ac:dyDescent="0.3">
      <c r="B58" s="7" t="s">
        <v>301</v>
      </c>
      <c r="C58" s="7"/>
      <c r="D58" s="7"/>
    </row>
    <row r="59" spans="2:677" x14ac:dyDescent="0.3">
      <c r="B59" s="7" t="s">
        <v>343</v>
      </c>
      <c r="C59" s="7"/>
      <c r="D59" s="7"/>
    </row>
    <row r="60" spans="2:677" x14ac:dyDescent="0.3">
      <c r="B60" s="7" t="s">
        <v>344</v>
      </c>
      <c r="C60" s="7"/>
      <c r="D60" s="7"/>
    </row>
    <row r="61" spans="2:677" x14ac:dyDescent="0.3">
      <c r="B61" s="7" t="s">
        <v>345</v>
      </c>
      <c r="C61" s="7"/>
      <c r="D61" s="7"/>
    </row>
    <row r="62" spans="2:677" x14ac:dyDescent="0.3">
      <c r="B62" s="7" t="s">
        <v>308</v>
      </c>
      <c r="C62" s="7"/>
      <c r="D62" s="7"/>
    </row>
    <row r="63" spans="2:677" x14ac:dyDescent="0.3">
      <c r="B63" s="7" t="s">
        <v>309</v>
      </c>
      <c r="C63" s="7"/>
      <c r="D63" s="7"/>
    </row>
    <row r="64" spans="2:677" x14ac:dyDescent="0.3">
      <c r="B64" s="7"/>
      <c r="C64" s="7"/>
      <c r="D64" s="7"/>
    </row>
    <row r="65" spans="2:9" ht="90" customHeight="1" x14ac:dyDescent="0.3">
      <c r="B65" s="19" t="s">
        <v>346</v>
      </c>
      <c r="C65" s="20"/>
      <c r="D65" s="20"/>
      <c r="E65" s="21"/>
      <c r="F65" s="21"/>
      <c r="G65" s="21"/>
      <c r="H65" s="21"/>
      <c r="I65" s="21"/>
    </row>
    <row r="66" spans="2:9" x14ac:dyDescent="0.3">
      <c r="B66" s="7"/>
      <c r="C66" s="7"/>
      <c r="D66" s="7"/>
    </row>
    <row r="67" spans="2:9" x14ac:dyDescent="0.3">
      <c r="B67" s="7"/>
      <c r="C67" s="7"/>
      <c r="D67" s="7"/>
    </row>
    <row r="68" spans="2:9" x14ac:dyDescent="0.3">
      <c r="B68" s="7"/>
      <c r="C68" s="7"/>
      <c r="D68" s="7"/>
    </row>
    <row r="69" spans="2:9" x14ac:dyDescent="0.3">
      <c r="B69" s="7"/>
      <c r="C69" s="7"/>
      <c r="D69" s="7"/>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row r="147" spans="3:3" x14ac:dyDescent="0.3">
      <c r="C147" s="8" t="str">
        <f>HYPERLINK("https://www.cdc.gov/nchs/data/series/sr_02/sr02_175.pdf", "Link to Vital and Health Statistics")</f>
        <v>Link to Vital and Health Statistics</v>
      </c>
    </row>
  </sheetData>
  <mergeCells count="12">
    <mergeCell ref="B8:C8"/>
    <mergeCell ref="B9:C9"/>
    <mergeCell ref="B10:B11"/>
    <mergeCell ref="B12:B14"/>
    <mergeCell ref="B15:B37"/>
    <mergeCell ref="B65:I65"/>
    <mergeCell ref="B38:B39"/>
    <mergeCell ref="B40:B41"/>
    <mergeCell ref="B42:B46"/>
    <mergeCell ref="B52:B53"/>
    <mergeCell ref="B54:B55"/>
    <mergeCell ref="B47:B51"/>
  </mergeCells>
  <conditionalFormatting sqref="D9:D55">
    <cfRule type="expression" dxfId="295" priority="1">
      <formula>ZA9 = 3</formula>
    </cfRule>
    <cfRule type="expression" dxfId="294" priority="48">
      <formula>I9 = J9</formula>
    </cfRule>
    <cfRule type="expression" dxfId="293" priority="95">
      <formula>ZA9 = 2</formula>
    </cfRule>
    <cfRule type="expression" dxfId="292" priority="142">
      <formula>ZA9 = 1</formula>
    </cfRule>
  </conditionalFormatting>
  <pageMargins left="0.7" right="0.7" top="0.75" bottom="0.75" header="0.3" footer="0.3"/>
  <pageSetup paperSize="9"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87</v>
      </c>
      <c r="M2" s="12" t="str">
        <f>HYPERLINK("#'INDICE'!A1", "Índice")</f>
        <v>Índice</v>
      </c>
    </row>
    <row r="3" spans="2:677" x14ac:dyDescent="0.3">
      <c r="B3" s="10" t="s">
        <v>7</v>
      </c>
      <c r="C3" s="11" t="s">
        <v>86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87.836557004891901</v>
      </c>
      <c r="E9" s="14">
        <v>0.54699562848821603</v>
      </c>
      <c r="F9" s="14">
        <v>86.722603552691794</v>
      </c>
      <c r="G9" s="14">
        <v>88.869047028338201</v>
      </c>
      <c r="H9" s="14">
        <v>0.62274256544203199</v>
      </c>
      <c r="I9" s="15">
        <v>6923</v>
      </c>
      <c r="J9" s="15">
        <v>7962</v>
      </c>
      <c r="K9" s="14">
        <v>2.2294796201005398</v>
      </c>
      <c r="L9" s="15">
        <v>3571.2369506391601</v>
      </c>
      <c r="M9" s="15">
        <v>2555</v>
      </c>
      <c r="ZA9" s="9"/>
    </row>
    <row r="10" spans="2:677" x14ac:dyDescent="0.3">
      <c r="B10" s="18" t="s">
        <v>293</v>
      </c>
      <c r="C10" s="16" t="s">
        <v>253</v>
      </c>
      <c r="D10" s="14">
        <v>89.805189100044302</v>
      </c>
      <c r="E10" s="14">
        <v>0.695952449194984</v>
      </c>
      <c r="F10" s="14">
        <v>88.356900149911695</v>
      </c>
      <c r="G10" s="14">
        <v>91.091488710157094</v>
      </c>
      <c r="H10" s="14">
        <v>0.77495794638290105</v>
      </c>
      <c r="I10" s="15">
        <v>4265</v>
      </c>
      <c r="J10" s="15">
        <v>4739</v>
      </c>
      <c r="K10" s="14">
        <v>2.5065339145660102</v>
      </c>
      <c r="L10" s="15">
        <v>1890.6586391912101</v>
      </c>
      <c r="M10" s="15">
        <v>1596</v>
      </c>
      <c r="ZA10" s="9"/>
    </row>
    <row r="11" spans="2:677" x14ac:dyDescent="0.3">
      <c r="B11" s="18"/>
      <c r="C11" s="16" t="s">
        <v>254</v>
      </c>
      <c r="D11" s="14">
        <v>84.391903830487607</v>
      </c>
      <c r="E11" s="14">
        <v>0.87827213461616105</v>
      </c>
      <c r="F11" s="14">
        <v>82.589899155217495</v>
      </c>
      <c r="G11" s="14">
        <v>86.0389233329864</v>
      </c>
      <c r="H11" s="14">
        <v>1.0407066255790201</v>
      </c>
      <c r="I11" s="15">
        <v>2658</v>
      </c>
      <c r="J11" s="15">
        <v>3223</v>
      </c>
      <c r="K11" s="14">
        <v>1.88683110511803</v>
      </c>
      <c r="L11" s="15">
        <v>1708.1550072275199</v>
      </c>
      <c r="M11" s="15">
        <v>959</v>
      </c>
      <c r="ZA11" s="9"/>
    </row>
    <row r="12" spans="2:677" x14ac:dyDescent="0.3">
      <c r="B12" s="18" t="s">
        <v>294</v>
      </c>
      <c r="C12" s="16" t="s">
        <v>255</v>
      </c>
      <c r="D12" s="14">
        <v>87.261439168760106</v>
      </c>
      <c r="E12" s="14">
        <v>0.78464582966221197</v>
      </c>
      <c r="F12" s="14">
        <v>85.641194654750393</v>
      </c>
      <c r="G12" s="14">
        <v>88.722930089101396</v>
      </c>
      <c r="H12" s="14">
        <v>0.89918965024715902</v>
      </c>
      <c r="I12" s="15">
        <v>3384</v>
      </c>
      <c r="J12" s="15">
        <v>3878</v>
      </c>
      <c r="K12" s="14">
        <v>2.1473379822740202</v>
      </c>
      <c r="L12" s="15">
        <v>1805.9569718471701</v>
      </c>
      <c r="M12" s="15">
        <v>1297</v>
      </c>
      <c r="ZA12" s="9"/>
    </row>
    <row r="13" spans="2:677" x14ac:dyDescent="0.3">
      <c r="B13" s="18"/>
      <c r="C13" s="16" t="s">
        <v>256</v>
      </c>
      <c r="D13" s="14">
        <v>89.567349133081294</v>
      </c>
      <c r="E13" s="14">
        <v>0.81772994860303005</v>
      </c>
      <c r="F13" s="14">
        <v>87.849652176575404</v>
      </c>
      <c r="G13" s="14">
        <v>91.066907510600103</v>
      </c>
      <c r="H13" s="14">
        <v>0.91297772739486505</v>
      </c>
      <c r="I13" s="15">
        <v>2177</v>
      </c>
      <c r="J13" s="15">
        <v>2423</v>
      </c>
      <c r="K13" s="14">
        <v>1.7332034767415001</v>
      </c>
      <c r="L13" s="15">
        <v>1397.9893489224601</v>
      </c>
      <c r="M13" s="15">
        <v>763</v>
      </c>
      <c r="ZA13" s="9"/>
    </row>
    <row r="14" spans="2:677" x14ac:dyDescent="0.3">
      <c r="B14" s="18"/>
      <c r="C14" s="16" t="s">
        <v>257</v>
      </c>
      <c r="D14" s="14">
        <v>78.448547119416304</v>
      </c>
      <c r="E14" s="14">
        <v>1.3001586327580099</v>
      </c>
      <c r="F14" s="14">
        <v>75.784847203522602</v>
      </c>
      <c r="G14" s="14">
        <v>80.893110297550393</v>
      </c>
      <c r="H14" s="14">
        <v>1.65733933960418</v>
      </c>
      <c r="I14" s="15">
        <v>1362</v>
      </c>
      <c r="J14" s="15">
        <v>1661</v>
      </c>
      <c r="K14" s="14">
        <v>1.65973716155396</v>
      </c>
      <c r="L14" s="15">
        <v>1000.76086652471</v>
      </c>
      <c r="M14" s="15">
        <v>495</v>
      </c>
      <c r="ZA14" s="9"/>
    </row>
    <row r="15" spans="2:677" x14ac:dyDescent="0.3">
      <c r="B15" s="18" t="s">
        <v>295</v>
      </c>
      <c r="C15" s="16" t="s">
        <v>258</v>
      </c>
      <c r="D15" s="14">
        <v>90.520608977144207</v>
      </c>
      <c r="E15" s="14">
        <v>1.6997614926557501</v>
      </c>
      <c r="F15" s="14">
        <v>86.584367314020199</v>
      </c>
      <c r="G15" s="14">
        <v>93.390096837480996</v>
      </c>
      <c r="H15" s="14">
        <v>1.87776188413064</v>
      </c>
      <c r="I15" s="15">
        <v>347</v>
      </c>
      <c r="J15" s="15">
        <v>378</v>
      </c>
      <c r="K15" s="14">
        <v>1.26937347740898</v>
      </c>
      <c r="L15" s="15">
        <v>297.78469987538</v>
      </c>
      <c r="M15" s="15">
        <v>124</v>
      </c>
      <c r="ZA15" s="9"/>
    </row>
    <row r="16" spans="2:677" x14ac:dyDescent="0.3">
      <c r="B16" s="18"/>
      <c r="C16" s="16" t="s">
        <v>259</v>
      </c>
      <c r="D16" s="14">
        <v>83.743007879361699</v>
      </c>
      <c r="E16" s="14">
        <v>2.72545255793435</v>
      </c>
      <c r="F16" s="14">
        <v>77.5937476395994</v>
      </c>
      <c r="G16" s="14">
        <v>88.455723436294903</v>
      </c>
      <c r="H16" s="14">
        <v>3.2545434263127699</v>
      </c>
      <c r="I16" s="15">
        <v>251</v>
      </c>
      <c r="J16" s="15">
        <v>296</v>
      </c>
      <c r="K16" s="14">
        <v>1.60957240668963</v>
      </c>
      <c r="L16" s="15">
        <v>183.899772865003</v>
      </c>
      <c r="M16" s="15">
        <v>99</v>
      </c>
      <c r="ZA16" s="9"/>
    </row>
    <row r="17" spans="2:677" x14ac:dyDescent="0.3">
      <c r="B17" s="18"/>
      <c r="C17" s="16" t="s">
        <v>260</v>
      </c>
      <c r="D17" s="14">
        <v>84.309124385506493</v>
      </c>
      <c r="E17" s="14">
        <v>2.36372494078122</v>
      </c>
      <c r="F17" s="14">
        <v>79.034403540424094</v>
      </c>
      <c r="G17" s="14">
        <v>88.450705384630695</v>
      </c>
      <c r="H17" s="14">
        <v>2.8036407186166499</v>
      </c>
      <c r="I17" s="15">
        <v>257</v>
      </c>
      <c r="J17" s="15">
        <v>304</v>
      </c>
      <c r="K17" s="14">
        <v>1.2797193763363099</v>
      </c>
      <c r="L17" s="15">
        <v>237.55208026178201</v>
      </c>
      <c r="M17" s="15">
        <v>99</v>
      </c>
      <c r="ZA17" s="9"/>
    </row>
    <row r="18" spans="2:677" x14ac:dyDescent="0.3">
      <c r="B18" s="18"/>
      <c r="C18" s="16" t="s">
        <v>261</v>
      </c>
      <c r="D18" s="14">
        <v>89.183275692535204</v>
      </c>
      <c r="E18" s="14">
        <v>2.6031474649097999</v>
      </c>
      <c r="F18" s="14">
        <v>82.812170172154893</v>
      </c>
      <c r="G18" s="14">
        <v>93.381513164808695</v>
      </c>
      <c r="H18" s="14">
        <v>2.9188740206003501</v>
      </c>
      <c r="I18" s="15">
        <v>195</v>
      </c>
      <c r="J18" s="15">
        <v>215</v>
      </c>
      <c r="K18" s="14">
        <v>1.5032531929136801</v>
      </c>
      <c r="L18" s="15">
        <v>143.02314541123701</v>
      </c>
      <c r="M18" s="15">
        <v>75</v>
      </c>
      <c r="ZA18" s="9"/>
    </row>
    <row r="19" spans="2:677" x14ac:dyDescent="0.3">
      <c r="B19" s="18"/>
      <c r="C19" s="16" t="s">
        <v>262</v>
      </c>
      <c r="D19" s="14">
        <v>86.448757679390496</v>
      </c>
      <c r="E19" s="14">
        <v>2.8730959577315098</v>
      </c>
      <c r="F19" s="14">
        <v>79.631376341636894</v>
      </c>
      <c r="G19" s="14">
        <v>91.235500760857704</v>
      </c>
      <c r="H19" s="14">
        <v>3.3234670281635101</v>
      </c>
      <c r="I19" s="15">
        <v>175</v>
      </c>
      <c r="J19" s="15">
        <v>205</v>
      </c>
      <c r="K19" s="14">
        <v>1.43744938619327</v>
      </c>
      <c r="L19" s="15">
        <v>142.613717024773</v>
      </c>
      <c r="M19" s="15">
        <v>62</v>
      </c>
      <c r="ZA19" s="9"/>
    </row>
    <row r="20" spans="2:677" x14ac:dyDescent="0.3">
      <c r="B20" s="18"/>
      <c r="C20" s="16" t="s">
        <v>263</v>
      </c>
      <c r="D20" s="14">
        <v>82.815356997580096</v>
      </c>
      <c r="E20" s="14">
        <v>3.0099308695084299</v>
      </c>
      <c r="F20" s="14">
        <v>76.006635582337694</v>
      </c>
      <c r="G20" s="14">
        <v>87.997056149748403</v>
      </c>
      <c r="H20" s="14">
        <v>3.63450811375042</v>
      </c>
      <c r="I20" s="15">
        <v>260</v>
      </c>
      <c r="J20" s="15">
        <v>306</v>
      </c>
      <c r="K20" s="14">
        <v>1.9416077136399801</v>
      </c>
      <c r="L20" s="15">
        <v>157.601351627479</v>
      </c>
      <c r="M20" s="15">
        <v>94</v>
      </c>
      <c r="ZA20" s="9"/>
    </row>
    <row r="21" spans="2:677" x14ac:dyDescent="0.3">
      <c r="B21" s="18"/>
      <c r="C21" s="16" t="s">
        <v>264</v>
      </c>
      <c r="D21" s="14">
        <v>93.096128545129602</v>
      </c>
      <c r="E21" s="14">
        <v>1.3277099150165199</v>
      </c>
      <c r="F21" s="14">
        <v>89.970709249220107</v>
      </c>
      <c r="G21" s="14">
        <v>95.298472166910301</v>
      </c>
      <c r="H21" s="14">
        <v>1.42617092221283</v>
      </c>
      <c r="I21" s="15">
        <v>496</v>
      </c>
      <c r="J21" s="15">
        <v>533</v>
      </c>
      <c r="K21" s="14">
        <v>1.45912907608501</v>
      </c>
      <c r="L21" s="15">
        <v>365.28639497068502</v>
      </c>
      <c r="M21" s="15">
        <v>175</v>
      </c>
      <c r="ZA21" s="9"/>
    </row>
    <row r="22" spans="2:677" x14ac:dyDescent="0.3">
      <c r="B22" s="18"/>
      <c r="C22" s="16" t="s">
        <v>265</v>
      </c>
      <c r="D22" s="14">
        <v>86.887554076547303</v>
      </c>
      <c r="E22" s="14">
        <v>1.8137944310260301</v>
      </c>
      <c r="F22" s="14">
        <v>82.866590537649699</v>
      </c>
      <c r="G22" s="14">
        <v>90.077846361580995</v>
      </c>
      <c r="H22" s="14">
        <v>2.0875192659101498</v>
      </c>
      <c r="I22" s="15">
        <v>396</v>
      </c>
      <c r="J22" s="15">
        <v>451</v>
      </c>
      <c r="K22" s="14">
        <v>1.2994134569339599</v>
      </c>
      <c r="L22" s="15">
        <v>347.07967475122098</v>
      </c>
      <c r="M22" s="15">
        <v>130</v>
      </c>
      <c r="ZA22" s="9"/>
    </row>
    <row r="23" spans="2:677" x14ac:dyDescent="0.3">
      <c r="B23" s="18"/>
      <c r="C23" s="16" t="s">
        <v>266</v>
      </c>
      <c r="D23" s="14">
        <v>91.186166882742398</v>
      </c>
      <c r="E23" s="14">
        <v>1.3557221393155101</v>
      </c>
      <c r="F23" s="14">
        <v>88.112865473277594</v>
      </c>
      <c r="G23" s="14">
        <v>93.523301180768101</v>
      </c>
      <c r="H23" s="14">
        <v>1.4867629440536201</v>
      </c>
      <c r="I23" s="15">
        <v>391</v>
      </c>
      <c r="J23" s="15">
        <v>430</v>
      </c>
      <c r="K23" s="14">
        <v>0.981081046009044</v>
      </c>
      <c r="L23" s="15">
        <v>430</v>
      </c>
      <c r="M23" s="15">
        <v>137</v>
      </c>
      <c r="ZA23" s="9"/>
    </row>
    <row r="24" spans="2:677" x14ac:dyDescent="0.3">
      <c r="B24" s="18"/>
      <c r="C24" s="16" t="s">
        <v>267</v>
      </c>
      <c r="D24" s="14">
        <v>90.469283757230997</v>
      </c>
      <c r="E24" s="14">
        <v>2.3314352368458602</v>
      </c>
      <c r="F24" s="14">
        <v>84.7118553484204</v>
      </c>
      <c r="G24" s="14">
        <v>94.206775929105007</v>
      </c>
      <c r="H24" s="14">
        <v>2.57704619736145</v>
      </c>
      <c r="I24" s="15">
        <v>205</v>
      </c>
      <c r="J24" s="15">
        <v>226</v>
      </c>
      <c r="K24" s="14">
        <v>1.4184124734588099</v>
      </c>
      <c r="L24" s="15">
        <v>159.33306018445899</v>
      </c>
      <c r="M24" s="15">
        <v>74</v>
      </c>
      <c r="ZA24" s="9"/>
    </row>
    <row r="25" spans="2:677" x14ac:dyDescent="0.3">
      <c r="B25" s="18"/>
      <c r="C25" s="16" t="s">
        <v>268</v>
      </c>
      <c r="D25" s="14">
        <v>84.2983959516732</v>
      </c>
      <c r="E25" s="14">
        <v>2.73106238353397</v>
      </c>
      <c r="F25" s="14">
        <v>78.084904579045102</v>
      </c>
      <c r="G25" s="14">
        <v>88.998411554662795</v>
      </c>
      <c r="H25" s="14">
        <v>3.2397560507552701</v>
      </c>
      <c r="I25" s="15">
        <v>202</v>
      </c>
      <c r="J25" s="15">
        <v>247</v>
      </c>
      <c r="K25" s="14">
        <v>1.3862291154420201</v>
      </c>
      <c r="L25" s="15">
        <v>178.181223614857</v>
      </c>
      <c r="M25" s="15">
        <v>86</v>
      </c>
      <c r="ZA25" s="9"/>
    </row>
    <row r="26" spans="2:677" x14ac:dyDescent="0.3">
      <c r="B26" s="18"/>
      <c r="C26" s="16" t="s">
        <v>269</v>
      </c>
      <c r="D26" s="14">
        <v>84.883627175871993</v>
      </c>
      <c r="E26" s="14">
        <v>2.5239328656378799</v>
      </c>
      <c r="F26" s="14">
        <v>79.172380480895399</v>
      </c>
      <c r="G26" s="14">
        <v>89.241576581933202</v>
      </c>
      <c r="H26" s="14">
        <v>2.9734036463928399</v>
      </c>
      <c r="I26" s="15">
        <v>274</v>
      </c>
      <c r="J26" s="15">
        <v>314</v>
      </c>
      <c r="K26" s="14">
        <v>1.55391913413372</v>
      </c>
      <c r="L26" s="15">
        <v>202.06971720896499</v>
      </c>
      <c r="M26" s="15">
        <v>98</v>
      </c>
      <c r="ZA26" s="9"/>
    </row>
    <row r="27" spans="2:677" x14ac:dyDescent="0.3">
      <c r="B27" s="18"/>
      <c r="C27" s="16" t="s">
        <v>270</v>
      </c>
      <c r="D27" s="14">
        <v>88.352633252873403</v>
      </c>
      <c r="E27" s="14">
        <v>1.8717638367081599</v>
      </c>
      <c r="F27" s="14">
        <v>84.115707744393603</v>
      </c>
      <c r="G27" s="14">
        <v>91.572641271743095</v>
      </c>
      <c r="H27" s="14">
        <v>2.1185150547250702</v>
      </c>
      <c r="I27" s="15">
        <v>380</v>
      </c>
      <c r="J27" s="15">
        <v>428</v>
      </c>
      <c r="K27" s="14">
        <v>1.4537265804380199</v>
      </c>
      <c r="L27" s="15">
        <v>294.415748985645</v>
      </c>
      <c r="M27" s="15">
        <v>144</v>
      </c>
      <c r="ZA27" s="9"/>
    </row>
    <row r="28" spans="2:677" x14ac:dyDescent="0.3">
      <c r="B28" s="18"/>
      <c r="C28" s="16" t="s">
        <v>271</v>
      </c>
      <c r="D28" s="14">
        <v>74.741421243120001</v>
      </c>
      <c r="E28" s="14">
        <v>3.5076583564722599</v>
      </c>
      <c r="F28" s="14">
        <v>67.126362296938893</v>
      </c>
      <c r="G28" s="14">
        <v>81.089426727203403</v>
      </c>
      <c r="H28" s="14">
        <v>4.6930581438403403</v>
      </c>
      <c r="I28" s="15">
        <v>154</v>
      </c>
      <c r="J28" s="15">
        <v>194</v>
      </c>
      <c r="K28" s="14">
        <v>1.2578290495264901</v>
      </c>
      <c r="L28" s="15">
        <v>154.233995528272</v>
      </c>
      <c r="M28" s="15">
        <v>62</v>
      </c>
      <c r="ZA28" s="9"/>
    </row>
    <row r="29" spans="2:677" x14ac:dyDescent="0.3">
      <c r="B29" s="18"/>
      <c r="C29" s="16" t="s">
        <v>272</v>
      </c>
      <c r="D29" s="14">
        <v>83.980020064517802</v>
      </c>
      <c r="E29" s="14">
        <v>2.4758343837833001</v>
      </c>
      <c r="F29" s="14">
        <v>78.435817353491402</v>
      </c>
      <c r="G29" s="14">
        <v>88.311217331473301</v>
      </c>
      <c r="H29" s="14">
        <v>2.9481231153329501</v>
      </c>
      <c r="I29" s="15">
        <v>259</v>
      </c>
      <c r="J29" s="15">
        <v>306</v>
      </c>
      <c r="K29" s="14">
        <v>1.3896488664897499</v>
      </c>
      <c r="L29" s="15">
        <v>220.19951037916101</v>
      </c>
      <c r="M29" s="15">
        <v>90</v>
      </c>
      <c r="ZA29" s="9"/>
    </row>
    <row r="30" spans="2:677" x14ac:dyDescent="0.3">
      <c r="B30" s="18"/>
      <c r="C30" s="16" t="s">
        <v>273</v>
      </c>
      <c r="D30" s="14">
        <v>69.337132674553601</v>
      </c>
      <c r="E30" s="14">
        <v>3.9996795991908698</v>
      </c>
      <c r="F30" s="14">
        <v>60.857433100368901</v>
      </c>
      <c r="G30" s="14">
        <v>76.683637247947999</v>
      </c>
      <c r="H30" s="14">
        <v>5.7684525519162904</v>
      </c>
      <c r="I30" s="15">
        <v>195</v>
      </c>
      <c r="J30" s="15">
        <v>263</v>
      </c>
      <c r="K30" s="14">
        <v>1.9713922959497701</v>
      </c>
      <c r="L30" s="15">
        <v>133.40825189402099</v>
      </c>
      <c r="M30" s="15">
        <v>75</v>
      </c>
      <c r="ZA30" s="9"/>
    </row>
    <row r="31" spans="2:677" x14ac:dyDescent="0.3">
      <c r="B31" s="18"/>
      <c r="C31" s="16" t="s">
        <v>274</v>
      </c>
      <c r="D31" s="14">
        <v>88.4019120540828</v>
      </c>
      <c r="E31" s="14">
        <v>1.6531535173637999</v>
      </c>
      <c r="F31" s="14">
        <v>84.732203936970606</v>
      </c>
      <c r="G31" s="14">
        <v>91.280352304081504</v>
      </c>
      <c r="H31" s="14">
        <v>1.87004271621685</v>
      </c>
      <c r="I31" s="15">
        <v>696</v>
      </c>
      <c r="J31" s="15">
        <v>775</v>
      </c>
      <c r="K31" s="14">
        <v>2.0630952328254502</v>
      </c>
      <c r="L31" s="15">
        <v>375.64916426015998</v>
      </c>
      <c r="M31" s="15">
        <v>276</v>
      </c>
      <c r="ZA31" s="9"/>
    </row>
    <row r="32" spans="2:677" x14ac:dyDescent="0.3">
      <c r="B32" s="18"/>
      <c r="C32" s="16" t="s">
        <v>275</v>
      </c>
      <c r="D32" s="14">
        <v>85.807180236341097</v>
      </c>
      <c r="E32" s="14">
        <v>1.9224369421690399</v>
      </c>
      <c r="F32" s="14">
        <v>81.572695648851393</v>
      </c>
      <c r="G32" s="14">
        <v>89.197466125372401</v>
      </c>
      <c r="H32" s="14">
        <v>2.2404150059167698</v>
      </c>
      <c r="I32" s="15">
        <v>395</v>
      </c>
      <c r="J32" s="15">
        <v>464</v>
      </c>
      <c r="K32" s="14">
        <v>1.4050535769371</v>
      </c>
      <c r="L32" s="15">
        <v>330.23651739422002</v>
      </c>
      <c r="M32" s="15">
        <v>153</v>
      </c>
      <c r="ZA32" s="9"/>
    </row>
    <row r="33" spans="2:677" x14ac:dyDescent="0.3">
      <c r="B33" s="18"/>
      <c r="C33" s="16" t="s">
        <v>276</v>
      </c>
      <c r="D33" s="14">
        <v>80.089126078677097</v>
      </c>
      <c r="E33" s="14">
        <v>2.5792020047169801</v>
      </c>
      <c r="F33" s="14">
        <v>74.479855478413199</v>
      </c>
      <c r="G33" s="14">
        <v>84.718455197467094</v>
      </c>
      <c r="H33" s="14">
        <v>3.2204147192007699</v>
      </c>
      <c r="I33" s="15">
        <v>273</v>
      </c>
      <c r="J33" s="15">
        <v>332</v>
      </c>
      <c r="K33" s="14">
        <v>1.3808128884247399</v>
      </c>
      <c r="L33" s="15">
        <v>240.438080194017</v>
      </c>
      <c r="M33" s="15">
        <v>100</v>
      </c>
      <c r="ZA33" s="9"/>
    </row>
    <row r="34" spans="2:677" x14ac:dyDescent="0.3">
      <c r="B34" s="18"/>
      <c r="C34" s="16" t="s">
        <v>277</v>
      </c>
      <c r="D34" s="14">
        <v>87.321282780359695</v>
      </c>
      <c r="E34" s="14">
        <v>2.7473440662367099</v>
      </c>
      <c r="F34" s="14">
        <v>80.814292484732505</v>
      </c>
      <c r="G34" s="14">
        <v>91.844097525007598</v>
      </c>
      <c r="H34" s="14">
        <v>3.1462479463879802</v>
      </c>
      <c r="I34" s="15">
        <v>309</v>
      </c>
      <c r="J34" s="15">
        <v>339</v>
      </c>
      <c r="K34" s="14">
        <v>2.3043443679015398</v>
      </c>
      <c r="L34" s="15">
        <v>147.113428323524</v>
      </c>
      <c r="M34" s="15">
        <v>105</v>
      </c>
      <c r="ZA34" s="9"/>
    </row>
    <row r="35" spans="2:677" x14ac:dyDescent="0.3">
      <c r="B35" s="18"/>
      <c r="C35" s="16" t="s">
        <v>278</v>
      </c>
      <c r="D35" s="14">
        <v>75.455419723997807</v>
      </c>
      <c r="E35" s="14">
        <v>3.0136774082691802</v>
      </c>
      <c r="F35" s="14">
        <v>68.956134505037795</v>
      </c>
      <c r="G35" s="14">
        <v>80.969545598709601</v>
      </c>
      <c r="H35" s="14">
        <v>3.99398402300679</v>
      </c>
      <c r="I35" s="15">
        <v>172</v>
      </c>
      <c r="J35" s="15">
        <v>227</v>
      </c>
      <c r="K35" s="14">
        <v>1.1082963807876201</v>
      </c>
      <c r="L35" s="15">
        <v>204.818858867589</v>
      </c>
      <c r="M35" s="15">
        <v>63</v>
      </c>
      <c r="ZA35" s="9"/>
    </row>
    <row r="36" spans="2:677" x14ac:dyDescent="0.3">
      <c r="B36" s="18"/>
      <c r="C36" s="16" t="s">
        <v>279</v>
      </c>
      <c r="D36" s="14">
        <v>86.545822254267193</v>
      </c>
      <c r="E36" s="14">
        <v>1.7901559373115901</v>
      </c>
      <c r="F36" s="14">
        <v>82.603411286036007</v>
      </c>
      <c r="G36" s="14">
        <v>89.706142041559104</v>
      </c>
      <c r="H36" s="14">
        <v>2.0684487022980802</v>
      </c>
      <c r="I36" s="15">
        <v>401</v>
      </c>
      <c r="J36" s="15">
        <v>462</v>
      </c>
      <c r="K36" s="14">
        <v>1.26875972035588</v>
      </c>
      <c r="L36" s="15">
        <v>364.13514126253398</v>
      </c>
      <c r="M36" s="15">
        <v>155</v>
      </c>
      <c r="ZA36" s="9"/>
    </row>
    <row r="37" spans="2:677" x14ac:dyDescent="0.3">
      <c r="B37" s="18"/>
      <c r="C37" s="16" t="s">
        <v>280</v>
      </c>
      <c r="D37" s="14">
        <v>90.3026454963546</v>
      </c>
      <c r="E37" s="14">
        <v>2.0963708599916302</v>
      </c>
      <c r="F37" s="14">
        <v>85.257017002039703</v>
      </c>
      <c r="G37" s="14">
        <v>93.748088961235098</v>
      </c>
      <c r="H37" s="14">
        <v>2.3214944019289598</v>
      </c>
      <c r="I37" s="15">
        <v>240</v>
      </c>
      <c r="J37" s="15">
        <v>267</v>
      </c>
      <c r="K37" s="14">
        <v>1.33494730224581</v>
      </c>
      <c r="L37" s="15">
        <v>200.00789510628701</v>
      </c>
      <c r="M37" s="15">
        <v>79</v>
      </c>
      <c r="ZA37" s="9"/>
    </row>
    <row r="38" spans="2:677" x14ac:dyDescent="0.3">
      <c r="B38" s="18" t="s">
        <v>296</v>
      </c>
      <c r="C38" s="16" t="s">
        <v>281</v>
      </c>
      <c r="D38" s="14">
        <v>84.697042701404001</v>
      </c>
      <c r="E38" s="14">
        <v>0.853631988385816</v>
      </c>
      <c r="F38" s="14">
        <v>82.946342134996797</v>
      </c>
      <c r="G38" s="14">
        <v>86.297708667287907</v>
      </c>
      <c r="H38" s="14">
        <v>1.0078651640710301</v>
      </c>
      <c r="I38" s="15">
        <v>3524</v>
      </c>
      <c r="J38" s="15">
        <v>4193</v>
      </c>
      <c r="K38" s="14">
        <v>2.3567798870535901</v>
      </c>
      <c r="L38" s="15">
        <v>1779.1224471293399</v>
      </c>
      <c r="M38" s="15">
        <v>1249</v>
      </c>
      <c r="ZA38" s="9"/>
    </row>
    <row r="39" spans="2:677" x14ac:dyDescent="0.3">
      <c r="B39" s="18"/>
      <c r="C39" s="16" t="s">
        <v>282</v>
      </c>
      <c r="D39" s="14">
        <v>90.503658847760803</v>
      </c>
      <c r="E39" s="14">
        <v>0.696507099832544</v>
      </c>
      <c r="F39" s="14">
        <v>89.046476340364705</v>
      </c>
      <c r="G39" s="14">
        <v>91.784871963728705</v>
      </c>
      <c r="H39" s="14">
        <v>0.76958999083579804</v>
      </c>
      <c r="I39" s="15">
        <v>3399</v>
      </c>
      <c r="J39" s="15">
        <v>3769</v>
      </c>
      <c r="K39" s="14">
        <v>2.1268631404071101</v>
      </c>
      <c r="L39" s="15">
        <v>1772.0933370816499</v>
      </c>
      <c r="M39" s="15">
        <v>1207</v>
      </c>
      <c r="ZA39" s="9"/>
    </row>
    <row r="40" spans="2:677" x14ac:dyDescent="0.3">
      <c r="B40" s="18" t="s">
        <v>321</v>
      </c>
      <c r="C40" s="16" t="s">
        <v>314</v>
      </c>
      <c r="D40" s="14">
        <v>87.853102725929901</v>
      </c>
      <c r="E40" s="14">
        <v>0.69669419341827399</v>
      </c>
      <c r="F40" s="14">
        <v>86.419469751007995</v>
      </c>
      <c r="G40" s="14">
        <v>89.154387139247902</v>
      </c>
      <c r="H40" s="14">
        <v>0.79302172809047999</v>
      </c>
      <c r="I40" s="15">
        <v>3516</v>
      </c>
      <c r="J40" s="15">
        <v>4077</v>
      </c>
      <c r="K40" s="14">
        <v>1.85394179120335</v>
      </c>
      <c r="L40" s="15">
        <v>2199.09816982642</v>
      </c>
      <c r="M40" s="15">
        <v>2050</v>
      </c>
      <c r="ZA40" s="9"/>
    </row>
    <row r="41" spans="2:677" x14ac:dyDescent="0.3">
      <c r="B41" s="18"/>
      <c r="C41" s="16" t="s">
        <v>315</v>
      </c>
      <c r="D41" s="14">
        <v>87.819079368937196</v>
      </c>
      <c r="E41" s="14">
        <v>0.80356286488133599</v>
      </c>
      <c r="F41" s="14">
        <v>86.153634008573107</v>
      </c>
      <c r="G41" s="14">
        <v>89.309062481012404</v>
      </c>
      <c r="H41" s="14">
        <v>0.91502082537837104</v>
      </c>
      <c r="I41" s="15">
        <v>3407</v>
      </c>
      <c r="J41" s="15">
        <v>3885</v>
      </c>
      <c r="K41" s="14">
        <v>2.3444984502109198</v>
      </c>
      <c r="L41" s="15">
        <v>1657.07083306047</v>
      </c>
      <c r="M41" s="15">
        <v>2039</v>
      </c>
      <c r="ZA41" s="9"/>
    </row>
    <row r="42" spans="2:677" x14ac:dyDescent="0.3">
      <c r="B42" s="18" t="s">
        <v>322</v>
      </c>
      <c r="C42" s="16" t="s">
        <v>316</v>
      </c>
      <c r="D42" s="14">
        <v>68.880260500349607</v>
      </c>
      <c r="E42" s="14">
        <v>1.99830228780372</v>
      </c>
      <c r="F42" s="14">
        <v>64.827475425913207</v>
      </c>
      <c r="G42" s="14">
        <v>72.662982480084807</v>
      </c>
      <c r="H42" s="14">
        <v>2.9011247537218301</v>
      </c>
      <c r="I42" s="15">
        <v>685</v>
      </c>
      <c r="J42" s="15">
        <v>984</v>
      </c>
      <c r="K42" s="14">
        <v>1.83123953229456</v>
      </c>
      <c r="L42" s="15">
        <v>537.34095548223502</v>
      </c>
      <c r="M42" s="15">
        <v>390</v>
      </c>
      <c r="ZA42" s="9"/>
    </row>
    <row r="43" spans="2:677" x14ac:dyDescent="0.3">
      <c r="B43" s="18"/>
      <c r="C43" s="16" t="s">
        <v>317</v>
      </c>
      <c r="D43" s="14">
        <v>82.9961963892395</v>
      </c>
      <c r="E43" s="14">
        <v>3.2625184832311498</v>
      </c>
      <c r="F43" s="14">
        <v>75.5918563782174</v>
      </c>
      <c r="G43" s="14">
        <v>88.496215422956098</v>
      </c>
      <c r="H43" s="14">
        <v>3.9309253016010901</v>
      </c>
      <c r="I43" s="15">
        <v>261</v>
      </c>
      <c r="J43" s="15">
        <v>310</v>
      </c>
      <c r="K43" s="14">
        <v>2.3305593704941399</v>
      </c>
      <c r="L43" s="15">
        <v>133.01527690078601</v>
      </c>
      <c r="M43" s="15">
        <v>139</v>
      </c>
      <c r="ZA43" s="9"/>
    </row>
    <row r="44" spans="2:677" x14ac:dyDescent="0.3">
      <c r="B44" s="18"/>
      <c r="C44" s="16" t="s">
        <v>318</v>
      </c>
      <c r="D44" s="14">
        <v>88.4568555309434</v>
      </c>
      <c r="E44" s="14">
        <v>2.7606425324961199</v>
      </c>
      <c r="F44" s="14">
        <v>81.811776023862507</v>
      </c>
      <c r="G44" s="14">
        <v>92.885281872911094</v>
      </c>
      <c r="H44" s="14">
        <v>3.12089155320517</v>
      </c>
      <c r="I44" s="15">
        <v>207</v>
      </c>
      <c r="J44" s="15">
        <v>227</v>
      </c>
      <c r="K44" s="14">
        <v>1.6868371633366099</v>
      </c>
      <c r="L44" s="15">
        <v>134.571377091899</v>
      </c>
      <c r="M44" s="15">
        <v>113</v>
      </c>
      <c r="ZA44" s="9"/>
    </row>
    <row r="45" spans="2:677" x14ac:dyDescent="0.3">
      <c r="B45" s="18"/>
      <c r="C45" s="16" t="s">
        <v>319</v>
      </c>
      <c r="D45" s="14">
        <v>90.231371223741903</v>
      </c>
      <c r="E45" s="14">
        <v>0.56635629076373895</v>
      </c>
      <c r="F45" s="14">
        <v>89.063137744017297</v>
      </c>
      <c r="G45" s="14">
        <v>91.287026236589298</v>
      </c>
      <c r="H45" s="14">
        <v>0.62767115592134304</v>
      </c>
      <c r="I45" s="15">
        <v>5659</v>
      </c>
      <c r="J45" s="15">
        <v>6311</v>
      </c>
      <c r="K45" s="14">
        <v>2.2962419861936501</v>
      </c>
      <c r="L45" s="15">
        <v>2748.4037126511198</v>
      </c>
      <c r="M45" s="15">
        <v>2310</v>
      </c>
      <c r="ZA45" s="9"/>
    </row>
    <row r="46" spans="2:677" x14ac:dyDescent="0.3">
      <c r="B46" s="18"/>
      <c r="C46" s="16" t="s">
        <v>320</v>
      </c>
      <c r="D46" s="14">
        <v>82.071331366154695</v>
      </c>
      <c r="E46" s="14">
        <v>5.9100333141141501</v>
      </c>
      <c r="F46" s="14">
        <v>67.464403249836096</v>
      </c>
      <c r="G46" s="14">
        <v>90.995701052587293</v>
      </c>
      <c r="H46" s="14">
        <v>7.2010935069969904</v>
      </c>
      <c r="I46" s="15">
        <v>111</v>
      </c>
      <c r="J46" s="15">
        <v>130</v>
      </c>
      <c r="K46" s="14">
        <v>3.0621753031546599</v>
      </c>
      <c r="L46" s="15">
        <v>42.453480656732403</v>
      </c>
      <c r="M46" s="15">
        <v>62</v>
      </c>
      <c r="ZA46" s="9"/>
    </row>
    <row r="47" spans="2:677" x14ac:dyDescent="0.3">
      <c r="B47" s="18" t="s">
        <v>298</v>
      </c>
      <c r="C47" s="16" t="s">
        <v>283</v>
      </c>
      <c r="D47" s="14">
        <v>82.2913512329432</v>
      </c>
      <c r="E47" s="14">
        <v>1.34934161819947</v>
      </c>
      <c r="F47" s="14">
        <v>79.487909807652599</v>
      </c>
      <c r="G47" s="14">
        <v>84.784979540505503</v>
      </c>
      <c r="H47" s="14">
        <v>1.6397125554298699</v>
      </c>
      <c r="I47" s="15">
        <v>1355</v>
      </c>
      <c r="J47" s="15">
        <v>1728</v>
      </c>
      <c r="K47" s="14">
        <v>2.1577272737437698</v>
      </c>
      <c r="L47" s="15">
        <v>800.84263707796197</v>
      </c>
      <c r="M47" s="15">
        <v>977</v>
      </c>
      <c r="ZA47" s="9"/>
    </row>
    <row r="48" spans="2:677" x14ac:dyDescent="0.3">
      <c r="B48" s="18"/>
      <c r="C48" s="16" t="s">
        <v>284</v>
      </c>
      <c r="D48" s="14">
        <v>83.6944531826271</v>
      </c>
      <c r="E48" s="14">
        <v>1.42400566738186</v>
      </c>
      <c r="F48" s="14">
        <v>80.705758504964095</v>
      </c>
      <c r="G48" s="14">
        <v>86.298790541269</v>
      </c>
      <c r="H48" s="14">
        <v>1.7014337428964199</v>
      </c>
      <c r="I48" s="15">
        <v>1242</v>
      </c>
      <c r="J48" s="15">
        <v>1493</v>
      </c>
      <c r="K48" s="14">
        <v>2.21697203349841</v>
      </c>
      <c r="L48" s="15">
        <v>673.44106170073098</v>
      </c>
      <c r="M48" s="15">
        <v>983</v>
      </c>
      <c r="ZA48" s="9"/>
    </row>
    <row r="49" spans="2:677" x14ac:dyDescent="0.3">
      <c r="B49" s="18"/>
      <c r="C49" s="16" t="s">
        <v>285</v>
      </c>
      <c r="D49" s="14">
        <v>86.581175441701603</v>
      </c>
      <c r="E49" s="14">
        <v>1.4594983698535899</v>
      </c>
      <c r="F49" s="14">
        <v>83.452541069957107</v>
      </c>
      <c r="G49" s="14">
        <v>89.194867153074597</v>
      </c>
      <c r="H49" s="14">
        <v>1.6856994172322399</v>
      </c>
      <c r="I49" s="15">
        <v>1310</v>
      </c>
      <c r="J49" s="15">
        <v>1497</v>
      </c>
      <c r="K49" s="14">
        <v>2.7428424964305398</v>
      </c>
      <c r="L49" s="15">
        <v>545.78416440176704</v>
      </c>
      <c r="M49" s="15">
        <v>1003</v>
      </c>
      <c r="ZA49" s="9"/>
    </row>
    <row r="50" spans="2:677" x14ac:dyDescent="0.3">
      <c r="B50" s="18"/>
      <c r="C50" s="16" t="s">
        <v>286</v>
      </c>
      <c r="D50" s="14">
        <v>91.590477744294304</v>
      </c>
      <c r="E50" s="14">
        <v>0.91960099190216904</v>
      </c>
      <c r="F50" s="14">
        <v>89.602386926419896</v>
      </c>
      <c r="G50" s="14">
        <v>93.227166321076297</v>
      </c>
      <c r="H50" s="14">
        <v>1.0040355881421901</v>
      </c>
      <c r="I50" s="15">
        <v>1335</v>
      </c>
      <c r="J50" s="15">
        <v>1477</v>
      </c>
      <c r="K50" s="14">
        <v>1.6205542381079701</v>
      </c>
      <c r="L50" s="15">
        <v>911.41657913556196</v>
      </c>
      <c r="M50" s="15">
        <v>958</v>
      </c>
      <c r="ZA50" s="9"/>
    </row>
    <row r="51" spans="2:677" x14ac:dyDescent="0.3">
      <c r="B51" s="18"/>
      <c r="C51" s="16" t="s">
        <v>287</v>
      </c>
      <c r="D51" s="14">
        <v>95.931690070502299</v>
      </c>
      <c r="E51" s="14">
        <v>0.66905864434002904</v>
      </c>
      <c r="F51" s="14">
        <v>94.3969444297514</v>
      </c>
      <c r="G51" s="14">
        <v>97.0591467997249</v>
      </c>
      <c r="H51" s="14">
        <v>0.697432354051433</v>
      </c>
      <c r="I51" s="15">
        <v>1645</v>
      </c>
      <c r="J51" s="15">
        <v>1727</v>
      </c>
      <c r="K51" s="14">
        <v>1.97967110189079</v>
      </c>
      <c r="L51" s="15">
        <v>872.36713126263305</v>
      </c>
      <c r="M51" s="15">
        <v>1033</v>
      </c>
      <c r="ZA51" s="9"/>
    </row>
    <row r="52" spans="2:677" x14ac:dyDescent="0.3">
      <c r="B52" s="18" t="s">
        <v>297</v>
      </c>
      <c r="C52" s="16" t="s">
        <v>288</v>
      </c>
      <c r="D52" s="14">
        <v>90.7393122173564</v>
      </c>
      <c r="E52" s="14">
        <v>0.63526444726033604</v>
      </c>
      <c r="F52" s="14">
        <v>89.416155845996101</v>
      </c>
      <c r="G52" s="14">
        <v>91.9120145272923</v>
      </c>
      <c r="H52" s="14">
        <v>0.70009837162819499</v>
      </c>
      <c r="I52" s="15">
        <v>4589</v>
      </c>
      <c r="J52" s="15">
        <v>5060</v>
      </c>
      <c r="K52" s="14">
        <v>2.4296015469846202</v>
      </c>
      <c r="L52" s="15">
        <v>2082.64602328722</v>
      </c>
      <c r="M52" s="15">
        <v>2170</v>
      </c>
      <c r="ZA52" s="9"/>
    </row>
    <row r="53" spans="2:677" x14ac:dyDescent="0.3">
      <c r="B53" s="18"/>
      <c r="C53" s="16" t="s">
        <v>289</v>
      </c>
      <c r="D53" s="14">
        <v>82.736897390501397</v>
      </c>
      <c r="E53" s="14">
        <v>1.0487069450957101</v>
      </c>
      <c r="F53" s="14">
        <v>80.582431788776105</v>
      </c>
      <c r="G53" s="14">
        <v>84.697709645435395</v>
      </c>
      <c r="H53" s="14">
        <v>1.26752026988156</v>
      </c>
      <c r="I53" s="15">
        <v>2298</v>
      </c>
      <c r="J53" s="15">
        <v>2862</v>
      </c>
      <c r="K53" s="14">
        <v>2.2029673634858402</v>
      </c>
      <c r="L53" s="15">
        <v>1299.1567861774099</v>
      </c>
      <c r="M53" s="15">
        <v>1480</v>
      </c>
      <c r="ZA53" s="9"/>
    </row>
    <row r="54" spans="2:677" x14ac:dyDescent="0.3">
      <c r="B54" s="18" t="s">
        <v>291</v>
      </c>
      <c r="C54" s="16" t="s">
        <v>290</v>
      </c>
      <c r="D54" s="14">
        <v>91.288454480464196</v>
      </c>
      <c r="E54" s="14">
        <v>0.58931886824114199</v>
      </c>
      <c r="F54" s="14">
        <v>90.061377132679596</v>
      </c>
      <c r="G54" s="14">
        <v>92.376853771705299</v>
      </c>
      <c r="H54" s="14">
        <v>0.64555684680504299</v>
      </c>
      <c r="I54" s="15">
        <v>4536</v>
      </c>
      <c r="J54" s="15">
        <v>4987</v>
      </c>
      <c r="K54" s="14">
        <v>2.1774184852268599</v>
      </c>
      <c r="L54" s="15">
        <v>2290.3268406304601</v>
      </c>
      <c r="M54" s="15">
        <v>2078</v>
      </c>
      <c r="ZA54" s="9"/>
    </row>
    <row r="55" spans="2:677" x14ac:dyDescent="0.3">
      <c r="B55" s="18"/>
      <c r="C55" s="16" t="s">
        <v>291</v>
      </c>
      <c r="D55" s="14">
        <v>83.108288421495203</v>
      </c>
      <c r="E55" s="14">
        <v>0.99869666728875905</v>
      </c>
      <c r="F55" s="14">
        <v>81.058315544356603</v>
      </c>
      <c r="G55" s="14">
        <v>84.9775190301078</v>
      </c>
      <c r="H55" s="14">
        <v>1.2016811875895399</v>
      </c>
      <c r="I55" s="15">
        <v>2387</v>
      </c>
      <c r="J55" s="15">
        <v>2975</v>
      </c>
      <c r="K55" s="14">
        <v>2.11295461981695</v>
      </c>
      <c r="L55" s="15">
        <v>1407.9810196102201</v>
      </c>
      <c r="M55" s="15">
        <v>1420</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91" priority="1">
      <formula>ZA9 = 3</formula>
    </cfRule>
    <cfRule type="expression" dxfId="290" priority="48">
      <formula>I9 = J9</formula>
    </cfRule>
    <cfRule type="expression" dxfId="289" priority="95">
      <formula>ZA9 = 2</formula>
    </cfRule>
    <cfRule type="expression" dxfId="288" priority="142">
      <formula>ZA9 = 1</formula>
    </cfRule>
  </conditionalFormatting>
  <pageMargins left="0.7" right="0.7" top="0.75" bottom="0.75" header="0.3" footer="0.3"/>
  <pageSetup paperSize="9"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89</v>
      </c>
      <c r="M2" s="12" t="str">
        <f>HYPERLINK("#'INDICE'!A1", "Índice")</f>
        <v>Índice</v>
      </c>
    </row>
    <row r="3" spans="2:677" x14ac:dyDescent="0.3">
      <c r="B3" s="10" t="s">
        <v>7</v>
      </c>
      <c r="C3" s="11" t="s">
        <v>88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91.577202981418097</v>
      </c>
      <c r="E9" s="14">
        <v>0.43820302202716799</v>
      </c>
      <c r="F9" s="14">
        <v>90.677199003991902</v>
      </c>
      <c r="G9" s="14">
        <v>92.397606846229806</v>
      </c>
      <c r="H9" s="14">
        <v>0.47850666733737701</v>
      </c>
      <c r="I9" s="15">
        <v>7211</v>
      </c>
      <c r="J9" s="15">
        <v>7962</v>
      </c>
      <c r="K9" s="14">
        <v>1.9818676600856</v>
      </c>
      <c r="L9" s="15">
        <v>4017.4226364116098</v>
      </c>
      <c r="M9" s="15">
        <v>2555</v>
      </c>
      <c r="ZA9" s="9"/>
    </row>
    <row r="10" spans="2:677" x14ac:dyDescent="0.3">
      <c r="B10" s="18" t="s">
        <v>293</v>
      </c>
      <c r="C10" s="16" t="s">
        <v>253</v>
      </c>
      <c r="D10" s="14">
        <v>92.559419001045498</v>
      </c>
      <c r="E10" s="14">
        <v>0.56043928809550103</v>
      </c>
      <c r="F10" s="14">
        <v>91.382758330098397</v>
      </c>
      <c r="G10" s="14">
        <v>93.586685822877996</v>
      </c>
      <c r="H10" s="14">
        <v>0.60549136343344001</v>
      </c>
      <c r="I10" s="15">
        <v>4354</v>
      </c>
      <c r="J10" s="15">
        <v>4739</v>
      </c>
      <c r="K10" s="14">
        <v>2.16085056076574</v>
      </c>
      <c r="L10" s="15">
        <v>2193.1178796189602</v>
      </c>
      <c r="M10" s="15">
        <v>1596</v>
      </c>
      <c r="ZA10" s="9"/>
    </row>
    <row r="11" spans="2:677" x14ac:dyDescent="0.3">
      <c r="B11" s="18"/>
      <c r="C11" s="16" t="s">
        <v>254</v>
      </c>
      <c r="D11" s="14">
        <v>89.858550954090305</v>
      </c>
      <c r="E11" s="14">
        <v>0.69539212805313999</v>
      </c>
      <c r="F11" s="14">
        <v>88.410202157445596</v>
      </c>
      <c r="G11" s="14">
        <v>91.144033391481798</v>
      </c>
      <c r="H11" s="14">
        <v>0.77387418411456799</v>
      </c>
      <c r="I11" s="15">
        <v>2857</v>
      </c>
      <c r="J11" s="15">
        <v>3223</v>
      </c>
      <c r="K11" s="14">
        <v>1.7097226005606001</v>
      </c>
      <c r="L11" s="15">
        <v>1885.10112631324</v>
      </c>
      <c r="M11" s="15">
        <v>959</v>
      </c>
      <c r="ZA11" s="9"/>
    </row>
    <row r="12" spans="2:677" x14ac:dyDescent="0.3">
      <c r="B12" s="18" t="s">
        <v>294</v>
      </c>
      <c r="C12" s="16" t="s">
        <v>255</v>
      </c>
      <c r="D12" s="14">
        <v>88.084023509915696</v>
      </c>
      <c r="E12" s="14">
        <v>0.73797368090441795</v>
      </c>
      <c r="F12" s="14">
        <v>86.558639014951297</v>
      </c>
      <c r="G12" s="14">
        <v>89.457384710424293</v>
      </c>
      <c r="H12" s="14">
        <v>0.837806507352998</v>
      </c>
      <c r="I12" s="15">
        <v>3458</v>
      </c>
      <c r="J12" s="15">
        <v>3878</v>
      </c>
      <c r="K12" s="14">
        <v>2.0116423314129599</v>
      </c>
      <c r="L12" s="15">
        <v>1927.7780843258199</v>
      </c>
      <c r="M12" s="15">
        <v>1297</v>
      </c>
      <c r="ZA12" s="9"/>
    </row>
    <row r="13" spans="2:677" x14ac:dyDescent="0.3">
      <c r="B13" s="18"/>
      <c r="C13" s="16" t="s">
        <v>256</v>
      </c>
      <c r="D13" s="14">
        <v>94.682225436051993</v>
      </c>
      <c r="E13" s="14">
        <v>0.56266431571610998</v>
      </c>
      <c r="F13" s="14">
        <v>93.463134360271496</v>
      </c>
      <c r="G13" s="14">
        <v>95.684460216776898</v>
      </c>
      <c r="H13" s="14">
        <v>0.594266044259945</v>
      </c>
      <c r="I13" s="15">
        <v>2282</v>
      </c>
      <c r="J13" s="15">
        <v>2423</v>
      </c>
      <c r="K13" s="14">
        <v>1.5229109359979101</v>
      </c>
      <c r="L13" s="15">
        <v>1591.0319787757601</v>
      </c>
      <c r="M13" s="15">
        <v>763</v>
      </c>
      <c r="ZA13" s="9"/>
    </row>
    <row r="14" spans="2:677" x14ac:dyDescent="0.3">
      <c r="B14" s="18"/>
      <c r="C14" s="16" t="s">
        <v>257</v>
      </c>
      <c r="D14" s="14">
        <v>87.277028041247206</v>
      </c>
      <c r="E14" s="14">
        <v>1.19370343628933</v>
      </c>
      <c r="F14" s="14">
        <v>84.741709867144607</v>
      </c>
      <c r="G14" s="14">
        <v>89.443555902465903</v>
      </c>
      <c r="H14" s="14">
        <v>1.36771778677567</v>
      </c>
      <c r="I14" s="15">
        <v>1471</v>
      </c>
      <c r="J14" s="15">
        <v>1661</v>
      </c>
      <c r="K14" s="14">
        <v>2.1301611362661701</v>
      </c>
      <c r="L14" s="15">
        <v>779.75321759529697</v>
      </c>
      <c r="M14" s="15">
        <v>495</v>
      </c>
      <c r="ZA14" s="9"/>
    </row>
    <row r="15" spans="2:677" x14ac:dyDescent="0.3">
      <c r="B15" s="18" t="s">
        <v>295</v>
      </c>
      <c r="C15" s="16" t="s">
        <v>258</v>
      </c>
      <c r="D15" s="14">
        <v>89.649486405415999</v>
      </c>
      <c r="E15" s="14">
        <v>1.8410282874300199</v>
      </c>
      <c r="F15" s="14">
        <v>85.402049679823193</v>
      </c>
      <c r="G15" s="14">
        <v>92.765769340566806</v>
      </c>
      <c r="H15" s="14">
        <v>2.0535848684112499</v>
      </c>
      <c r="I15" s="15">
        <v>341</v>
      </c>
      <c r="J15" s="15">
        <v>378</v>
      </c>
      <c r="K15" s="14">
        <v>1.3770590620918499</v>
      </c>
      <c r="L15" s="15">
        <v>274.49803019036199</v>
      </c>
      <c r="M15" s="15">
        <v>124</v>
      </c>
      <c r="ZA15" s="9"/>
    </row>
    <row r="16" spans="2:677" x14ac:dyDescent="0.3">
      <c r="B16" s="18"/>
      <c r="C16" s="16" t="s">
        <v>259</v>
      </c>
      <c r="D16" s="14">
        <v>85.579667498213794</v>
      </c>
      <c r="E16" s="14">
        <v>2.3588784151383999</v>
      </c>
      <c r="F16" s="14">
        <v>80.244973767020895</v>
      </c>
      <c r="G16" s="14">
        <v>89.659406889643705</v>
      </c>
      <c r="H16" s="14">
        <v>2.7563537976910601</v>
      </c>
      <c r="I16" s="15">
        <v>257</v>
      </c>
      <c r="J16" s="15">
        <v>296</v>
      </c>
      <c r="K16" s="14">
        <v>1.33010908545552</v>
      </c>
      <c r="L16" s="15">
        <v>222.53813859081299</v>
      </c>
      <c r="M16" s="15">
        <v>99</v>
      </c>
      <c r="ZA16" s="9"/>
    </row>
    <row r="17" spans="2:677" x14ac:dyDescent="0.3">
      <c r="B17" s="18"/>
      <c r="C17" s="16" t="s">
        <v>260</v>
      </c>
      <c r="D17" s="14">
        <v>89.769643218354005</v>
      </c>
      <c r="E17" s="14">
        <v>2.1528776667473801</v>
      </c>
      <c r="F17" s="14">
        <v>84.643529248648207</v>
      </c>
      <c r="G17" s="14">
        <v>93.319667336157707</v>
      </c>
      <c r="H17" s="14">
        <v>2.3982245997243798</v>
      </c>
      <c r="I17" s="15">
        <v>274</v>
      </c>
      <c r="J17" s="15">
        <v>304</v>
      </c>
      <c r="K17" s="14">
        <v>1.5291886146177101</v>
      </c>
      <c r="L17" s="15">
        <v>198.798236590323</v>
      </c>
      <c r="M17" s="15">
        <v>99</v>
      </c>
      <c r="ZA17" s="9"/>
    </row>
    <row r="18" spans="2:677" x14ac:dyDescent="0.3">
      <c r="B18" s="18"/>
      <c r="C18" s="16" t="s">
        <v>261</v>
      </c>
      <c r="D18" s="14">
        <v>90.986640255846496</v>
      </c>
      <c r="E18" s="14">
        <v>2.4573691627867098</v>
      </c>
      <c r="F18" s="14">
        <v>84.754296923955295</v>
      </c>
      <c r="G18" s="14">
        <v>94.826752022549996</v>
      </c>
      <c r="H18" s="14">
        <v>2.7008021791735599</v>
      </c>
      <c r="I18" s="15">
        <v>198</v>
      </c>
      <c r="J18" s="15">
        <v>215</v>
      </c>
      <c r="K18" s="14">
        <v>1.5757606377104401</v>
      </c>
      <c r="L18" s="15">
        <v>136.44204256326199</v>
      </c>
      <c r="M18" s="15">
        <v>75</v>
      </c>
      <c r="ZA18" s="9"/>
    </row>
    <row r="19" spans="2:677" x14ac:dyDescent="0.3">
      <c r="B19" s="18"/>
      <c r="C19" s="16" t="s">
        <v>262</v>
      </c>
      <c r="D19" s="14">
        <v>85.861855186069604</v>
      </c>
      <c r="E19" s="14">
        <v>2.91772029678497</v>
      </c>
      <c r="F19" s="14">
        <v>78.984334624616906</v>
      </c>
      <c r="G19" s="14">
        <v>90.752183225427402</v>
      </c>
      <c r="H19" s="14">
        <v>3.3981565975508401</v>
      </c>
      <c r="I19" s="15">
        <v>178</v>
      </c>
      <c r="J19" s="15">
        <v>205</v>
      </c>
      <c r="K19" s="14">
        <v>1.43062163108267</v>
      </c>
      <c r="L19" s="15">
        <v>143.29435229136001</v>
      </c>
      <c r="M19" s="15">
        <v>62</v>
      </c>
      <c r="ZA19" s="9"/>
    </row>
    <row r="20" spans="2:677" x14ac:dyDescent="0.3">
      <c r="B20" s="18"/>
      <c r="C20" s="16" t="s">
        <v>263</v>
      </c>
      <c r="D20" s="14">
        <v>91.376581495272902</v>
      </c>
      <c r="E20" s="14">
        <v>2.1219951116752198</v>
      </c>
      <c r="F20" s="14">
        <v>86.131996567851203</v>
      </c>
      <c r="G20" s="14">
        <v>94.758473982952907</v>
      </c>
      <c r="H20" s="14">
        <v>2.3222526789153299</v>
      </c>
      <c r="I20" s="15">
        <v>282</v>
      </c>
      <c r="J20" s="15">
        <v>306</v>
      </c>
      <c r="K20" s="14">
        <v>1.7429070820552499</v>
      </c>
      <c r="L20" s="15">
        <v>175.56873980864401</v>
      </c>
      <c r="M20" s="15">
        <v>94</v>
      </c>
      <c r="ZA20" s="9"/>
    </row>
    <row r="21" spans="2:677" x14ac:dyDescent="0.3">
      <c r="B21" s="18"/>
      <c r="C21" s="16" t="s">
        <v>264</v>
      </c>
      <c r="D21" s="14">
        <v>95.9634230824811</v>
      </c>
      <c r="E21" s="14">
        <v>0.99783494716476195</v>
      </c>
      <c r="F21" s="14">
        <v>93.464478790844694</v>
      </c>
      <c r="G21" s="14">
        <v>97.532092352005506</v>
      </c>
      <c r="H21" s="14">
        <v>1.0398075799225299</v>
      </c>
      <c r="I21" s="15">
        <v>515</v>
      </c>
      <c r="J21" s="15">
        <v>533</v>
      </c>
      <c r="K21" s="14">
        <v>1.3674456971735101</v>
      </c>
      <c r="L21" s="15">
        <v>389.77781794312</v>
      </c>
      <c r="M21" s="15">
        <v>175</v>
      </c>
      <c r="ZA21" s="9"/>
    </row>
    <row r="22" spans="2:677" x14ac:dyDescent="0.3">
      <c r="B22" s="18"/>
      <c r="C22" s="16" t="s">
        <v>265</v>
      </c>
      <c r="D22" s="14">
        <v>91.353146128686504</v>
      </c>
      <c r="E22" s="14">
        <v>1.4528333354252501</v>
      </c>
      <c r="F22" s="14">
        <v>88.0144120993249</v>
      </c>
      <c r="G22" s="14">
        <v>93.827063661157098</v>
      </c>
      <c r="H22" s="14">
        <v>1.5903484411786799</v>
      </c>
      <c r="I22" s="15">
        <v>410</v>
      </c>
      <c r="J22" s="15">
        <v>451</v>
      </c>
      <c r="K22" s="14">
        <v>1.2024374056766101</v>
      </c>
      <c r="L22" s="15">
        <v>375.071498833009</v>
      </c>
      <c r="M22" s="15">
        <v>130</v>
      </c>
      <c r="ZA22" s="9"/>
    </row>
    <row r="23" spans="2:677" x14ac:dyDescent="0.3">
      <c r="B23" s="18"/>
      <c r="C23" s="16" t="s">
        <v>266</v>
      </c>
      <c r="D23" s="14">
        <v>95.869751393882098</v>
      </c>
      <c r="E23" s="14">
        <v>0.94843337281449502</v>
      </c>
      <c r="F23" s="14">
        <v>93.530663314464107</v>
      </c>
      <c r="G23" s="14">
        <v>97.386736179410306</v>
      </c>
      <c r="H23" s="14">
        <v>0.98929366043502598</v>
      </c>
      <c r="I23" s="15">
        <v>410</v>
      </c>
      <c r="J23" s="15">
        <v>430</v>
      </c>
      <c r="K23" s="14">
        <v>0.97457025516810003</v>
      </c>
      <c r="L23" s="15">
        <v>430</v>
      </c>
      <c r="M23" s="15">
        <v>137</v>
      </c>
      <c r="ZA23" s="9"/>
    </row>
    <row r="24" spans="2:677" x14ac:dyDescent="0.3">
      <c r="B24" s="18"/>
      <c r="C24" s="16" t="s">
        <v>267</v>
      </c>
      <c r="D24" s="14">
        <v>85.8809363660001</v>
      </c>
      <c r="E24" s="14">
        <v>2.22043740102349</v>
      </c>
      <c r="F24" s="14">
        <v>80.8589645012745</v>
      </c>
      <c r="G24" s="14">
        <v>89.752296196516795</v>
      </c>
      <c r="H24" s="14">
        <v>2.5854834553277501</v>
      </c>
      <c r="I24" s="15">
        <v>192</v>
      </c>
      <c r="J24" s="15">
        <v>226</v>
      </c>
      <c r="K24" s="14">
        <v>0.91486480291464201</v>
      </c>
      <c r="L24" s="15">
        <v>226</v>
      </c>
      <c r="M24" s="15">
        <v>74</v>
      </c>
      <c r="ZA24" s="9"/>
    </row>
    <row r="25" spans="2:677" x14ac:dyDescent="0.3">
      <c r="B25" s="18"/>
      <c r="C25" s="16" t="s">
        <v>268</v>
      </c>
      <c r="D25" s="14">
        <v>90.254421853729497</v>
      </c>
      <c r="E25" s="14">
        <v>2.4310783547196002</v>
      </c>
      <c r="F25" s="14">
        <v>84.245872925658205</v>
      </c>
      <c r="G25" s="14">
        <v>94.130986099016695</v>
      </c>
      <c r="H25" s="14">
        <v>2.6935836547260998</v>
      </c>
      <c r="I25" s="15">
        <v>222</v>
      </c>
      <c r="J25" s="15">
        <v>247</v>
      </c>
      <c r="K25" s="14">
        <v>1.6529393820162499</v>
      </c>
      <c r="L25" s="15">
        <v>149.430767206182</v>
      </c>
      <c r="M25" s="15">
        <v>86</v>
      </c>
      <c r="ZA25" s="9"/>
    </row>
    <row r="26" spans="2:677" x14ac:dyDescent="0.3">
      <c r="B26" s="18"/>
      <c r="C26" s="16" t="s">
        <v>269</v>
      </c>
      <c r="D26" s="14">
        <v>93.155265558446601</v>
      </c>
      <c r="E26" s="14">
        <v>1.64848172600029</v>
      </c>
      <c r="F26" s="14">
        <v>89.070708887490298</v>
      </c>
      <c r="G26" s="14">
        <v>95.785546315408197</v>
      </c>
      <c r="H26" s="14">
        <v>1.7696065983151701</v>
      </c>
      <c r="I26" s="15">
        <v>295</v>
      </c>
      <c r="J26" s="15">
        <v>314</v>
      </c>
      <c r="K26" s="14">
        <v>1.33397779486414</v>
      </c>
      <c r="L26" s="15">
        <v>235.38622697387501</v>
      </c>
      <c r="M26" s="15">
        <v>98</v>
      </c>
      <c r="ZA26" s="9"/>
    </row>
    <row r="27" spans="2:677" x14ac:dyDescent="0.3">
      <c r="B27" s="18"/>
      <c r="C27" s="16" t="s">
        <v>270</v>
      </c>
      <c r="D27" s="14">
        <v>93.737947819815503</v>
      </c>
      <c r="E27" s="14">
        <v>1.2161891915710199</v>
      </c>
      <c r="F27" s="14">
        <v>90.859565089896506</v>
      </c>
      <c r="G27" s="14">
        <v>95.752284518660204</v>
      </c>
      <c r="H27" s="14">
        <v>1.2974352648607199</v>
      </c>
      <c r="I27" s="15">
        <v>398</v>
      </c>
      <c r="J27" s="15">
        <v>428</v>
      </c>
      <c r="K27" s="14">
        <v>1.07596471751972</v>
      </c>
      <c r="L27" s="15">
        <v>397.782560181539</v>
      </c>
      <c r="M27" s="15">
        <v>144</v>
      </c>
      <c r="ZA27" s="9"/>
    </row>
    <row r="28" spans="2:677" x14ac:dyDescent="0.3">
      <c r="B28" s="18"/>
      <c r="C28" s="16" t="s">
        <v>271</v>
      </c>
      <c r="D28" s="14">
        <v>91.678130648162593</v>
      </c>
      <c r="E28" s="14">
        <v>2.0517422458498098</v>
      </c>
      <c r="F28" s="14">
        <v>86.558397116725203</v>
      </c>
      <c r="G28" s="14">
        <v>94.961337646318199</v>
      </c>
      <c r="H28" s="14">
        <v>2.2379843822556502</v>
      </c>
      <c r="I28" s="15">
        <v>181</v>
      </c>
      <c r="J28" s="15">
        <v>194</v>
      </c>
      <c r="K28" s="14">
        <v>1.0649182453352899</v>
      </c>
      <c r="L28" s="15">
        <v>182.17360895992499</v>
      </c>
      <c r="M28" s="15">
        <v>62</v>
      </c>
      <c r="ZA28" s="9"/>
    </row>
    <row r="29" spans="2:677" x14ac:dyDescent="0.3">
      <c r="B29" s="18"/>
      <c r="C29" s="16" t="s">
        <v>272</v>
      </c>
      <c r="D29" s="14">
        <v>88.549735187234504</v>
      </c>
      <c r="E29" s="14">
        <v>2.2833371305368102</v>
      </c>
      <c r="F29" s="14">
        <v>83.177870156114196</v>
      </c>
      <c r="G29" s="14">
        <v>92.363672663334697</v>
      </c>
      <c r="H29" s="14">
        <v>2.5785928390511699</v>
      </c>
      <c r="I29" s="15">
        <v>273</v>
      </c>
      <c r="J29" s="15">
        <v>306</v>
      </c>
      <c r="K29" s="14">
        <v>1.56832880768769</v>
      </c>
      <c r="L29" s="15">
        <v>195.11214644533601</v>
      </c>
      <c r="M29" s="15">
        <v>90</v>
      </c>
      <c r="ZA29" s="9"/>
    </row>
    <row r="30" spans="2:677" x14ac:dyDescent="0.3">
      <c r="B30" s="18"/>
      <c r="C30" s="16" t="s">
        <v>273</v>
      </c>
      <c r="D30" s="14">
        <v>84.295749476011395</v>
      </c>
      <c r="E30" s="14">
        <v>2.9542969394254102</v>
      </c>
      <c r="F30" s="14">
        <v>77.4869859548227</v>
      </c>
      <c r="G30" s="14">
        <v>89.328878067661805</v>
      </c>
      <c r="H30" s="14">
        <v>3.5046807908934201</v>
      </c>
      <c r="I30" s="15">
        <v>222</v>
      </c>
      <c r="J30" s="15">
        <v>263</v>
      </c>
      <c r="K30" s="14">
        <v>1.72737523772635</v>
      </c>
      <c r="L30" s="15">
        <v>152.25412189315199</v>
      </c>
      <c r="M30" s="15">
        <v>75</v>
      </c>
      <c r="ZA30" s="9"/>
    </row>
    <row r="31" spans="2:677" x14ac:dyDescent="0.3">
      <c r="B31" s="18"/>
      <c r="C31" s="16" t="s">
        <v>274</v>
      </c>
      <c r="D31" s="14">
        <v>86.909800332730399</v>
      </c>
      <c r="E31" s="14">
        <v>1.5658824716717401</v>
      </c>
      <c r="F31" s="14">
        <v>83.509025124101797</v>
      </c>
      <c r="G31" s="14">
        <v>89.6958010742418</v>
      </c>
      <c r="H31" s="14">
        <v>1.8017329066190699</v>
      </c>
      <c r="I31" s="15">
        <v>685</v>
      </c>
      <c r="J31" s="15">
        <v>775</v>
      </c>
      <c r="K31" s="14">
        <v>1.6681852208105099</v>
      </c>
      <c r="L31" s="15">
        <v>464.57670906798597</v>
      </c>
      <c r="M31" s="15">
        <v>276</v>
      </c>
      <c r="ZA31" s="9"/>
    </row>
    <row r="32" spans="2:677" x14ac:dyDescent="0.3">
      <c r="B32" s="18"/>
      <c r="C32" s="16" t="s">
        <v>275</v>
      </c>
      <c r="D32" s="14">
        <v>85.3785842953329</v>
      </c>
      <c r="E32" s="14">
        <v>2.1330329231969101</v>
      </c>
      <c r="F32" s="14">
        <v>80.646608285130299</v>
      </c>
      <c r="G32" s="14">
        <v>89.109809281729497</v>
      </c>
      <c r="H32" s="14">
        <v>2.4983231343102901</v>
      </c>
      <c r="I32" s="15">
        <v>401</v>
      </c>
      <c r="J32" s="15">
        <v>464</v>
      </c>
      <c r="K32" s="14">
        <v>1.6874765045461999</v>
      </c>
      <c r="L32" s="15">
        <v>274.966791389359</v>
      </c>
      <c r="M32" s="15">
        <v>153</v>
      </c>
      <c r="ZA32" s="9"/>
    </row>
    <row r="33" spans="2:677" x14ac:dyDescent="0.3">
      <c r="B33" s="18"/>
      <c r="C33" s="16" t="s">
        <v>276</v>
      </c>
      <c r="D33" s="14">
        <v>90.574059934521799</v>
      </c>
      <c r="E33" s="14">
        <v>2.2194312099279201</v>
      </c>
      <c r="F33" s="14">
        <v>85.158223822026898</v>
      </c>
      <c r="G33" s="14">
        <v>94.1494057820385</v>
      </c>
      <c r="H33" s="14">
        <v>2.45040490790895</v>
      </c>
      <c r="I33" s="15">
        <v>306</v>
      </c>
      <c r="J33" s="15">
        <v>332</v>
      </c>
      <c r="K33" s="14">
        <v>1.90977791688809</v>
      </c>
      <c r="L33" s="15">
        <v>173.842202836328</v>
      </c>
      <c r="M33" s="15">
        <v>100</v>
      </c>
      <c r="ZA33" s="9"/>
    </row>
    <row r="34" spans="2:677" x14ac:dyDescent="0.3">
      <c r="B34" s="18"/>
      <c r="C34" s="16" t="s">
        <v>277</v>
      </c>
      <c r="D34" s="14">
        <v>86.789745080781302</v>
      </c>
      <c r="E34" s="14">
        <v>2.3866310716332801</v>
      </c>
      <c r="F34" s="14">
        <v>81.306418317623894</v>
      </c>
      <c r="G34" s="14">
        <v>90.845755224129405</v>
      </c>
      <c r="H34" s="14">
        <v>2.7498998521217901</v>
      </c>
      <c r="I34" s="15">
        <v>296</v>
      </c>
      <c r="J34" s="15">
        <v>339</v>
      </c>
      <c r="K34" s="14">
        <v>1.6792202779032701</v>
      </c>
      <c r="L34" s="15">
        <v>201.87941061746</v>
      </c>
      <c r="M34" s="15">
        <v>105</v>
      </c>
      <c r="ZA34" s="9"/>
    </row>
    <row r="35" spans="2:677" x14ac:dyDescent="0.3">
      <c r="B35" s="18"/>
      <c r="C35" s="16" t="s">
        <v>278</v>
      </c>
      <c r="D35" s="14">
        <v>83.046957222768</v>
      </c>
      <c r="E35" s="14">
        <v>3.7699449764869102</v>
      </c>
      <c r="F35" s="14">
        <v>74.157736769714006</v>
      </c>
      <c r="G35" s="14">
        <v>89.318874255211099</v>
      </c>
      <c r="H35" s="14">
        <v>4.5395341413584704</v>
      </c>
      <c r="I35" s="15">
        <v>193</v>
      </c>
      <c r="J35" s="15">
        <v>227</v>
      </c>
      <c r="K35" s="14">
        <v>2.2814296403391201</v>
      </c>
      <c r="L35" s="15">
        <v>99.499014120925693</v>
      </c>
      <c r="M35" s="15">
        <v>63</v>
      </c>
      <c r="ZA35" s="9"/>
    </row>
    <row r="36" spans="2:677" x14ac:dyDescent="0.3">
      <c r="B36" s="18"/>
      <c r="C36" s="16" t="s">
        <v>279</v>
      </c>
      <c r="D36" s="14">
        <v>93.228926215590903</v>
      </c>
      <c r="E36" s="14">
        <v>1.2617133500301401</v>
      </c>
      <c r="F36" s="14">
        <v>90.270858672437697</v>
      </c>
      <c r="G36" s="14">
        <v>95.334103748137906</v>
      </c>
      <c r="H36" s="14">
        <v>1.3533496536390901</v>
      </c>
      <c r="I36" s="15">
        <v>428</v>
      </c>
      <c r="J36" s="15">
        <v>462</v>
      </c>
      <c r="K36" s="14">
        <v>1.1625565663725499</v>
      </c>
      <c r="L36" s="15">
        <v>397.40001765380799</v>
      </c>
      <c r="M36" s="15">
        <v>155</v>
      </c>
      <c r="ZA36" s="9"/>
    </row>
    <row r="37" spans="2:677" x14ac:dyDescent="0.3">
      <c r="B37" s="18"/>
      <c r="C37" s="16" t="s">
        <v>280</v>
      </c>
      <c r="D37" s="14">
        <v>95.793034409203301</v>
      </c>
      <c r="E37" s="14">
        <v>1.37814601439664</v>
      </c>
      <c r="F37" s="14">
        <v>92.018766499362997</v>
      </c>
      <c r="G37" s="14">
        <v>97.824671511313795</v>
      </c>
      <c r="H37" s="14">
        <v>1.43867038234696</v>
      </c>
      <c r="I37" s="15">
        <v>254</v>
      </c>
      <c r="J37" s="15">
        <v>267</v>
      </c>
      <c r="K37" s="14">
        <v>1.25362952854815</v>
      </c>
      <c r="L37" s="15">
        <v>212.98158181485701</v>
      </c>
      <c r="M37" s="15">
        <v>79</v>
      </c>
      <c r="ZA37" s="9"/>
    </row>
    <row r="38" spans="2:677" x14ac:dyDescent="0.3">
      <c r="B38" s="18" t="s">
        <v>296</v>
      </c>
      <c r="C38" s="16" t="s">
        <v>281</v>
      </c>
      <c r="D38" s="14">
        <v>90.5683407229523</v>
      </c>
      <c r="E38" s="14">
        <v>0.66138703570561597</v>
      </c>
      <c r="F38" s="14">
        <v>89.188456736029494</v>
      </c>
      <c r="G38" s="14">
        <v>91.788324394890395</v>
      </c>
      <c r="H38" s="14">
        <v>0.73026294886950904</v>
      </c>
      <c r="I38" s="15">
        <v>3759</v>
      </c>
      <c r="J38" s="15">
        <v>4193</v>
      </c>
      <c r="K38" s="14">
        <v>2.1466839845951999</v>
      </c>
      <c r="L38" s="15">
        <v>1953.2451120376099</v>
      </c>
      <c r="M38" s="15">
        <v>1249</v>
      </c>
      <c r="ZA38" s="9"/>
    </row>
    <row r="39" spans="2:677" x14ac:dyDescent="0.3">
      <c r="B39" s="18"/>
      <c r="C39" s="16" t="s">
        <v>282</v>
      </c>
      <c r="D39" s="14">
        <v>92.434258581324897</v>
      </c>
      <c r="E39" s="14">
        <v>0.59560243812046698</v>
      </c>
      <c r="F39" s="14">
        <v>91.179773700549404</v>
      </c>
      <c r="G39" s="14">
        <v>93.522994724197005</v>
      </c>
      <c r="H39" s="14">
        <v>0.64435248062973105</v>
      </c>
      <c r="I39" s="15">
        <v>3452</v>
      </c>
      <c r="J39" s="15">
        <v>3769</v>
      </c>
      <c r="K39" s="14">
        <v>1.9113462635045899</v>
      </c>
      <c r="L39" s="15">
        <v>1971.90852958756</v>
      </c>
      <c r="M39" s="15">
        <v>1207</v>
      </c>
      <c r="ZA39" s="9"/>
    </row>
    <row r="40" spans="2:677" x14ac:dyDescent="0.3">
      <c r="B40" s="18" t="s">
        <v>321</v>
      </c>
      <c r="C40" s="16" t="s">
        <v>314</v>
      </c>
      <c r="D40" s="14">
        <v>90.192462700555495</v>
      </c>
      <c r="E40" s="14">
        <v>0.67572079930857798</v>
      </c>
      <c r="F40" s="14">
        <v>88.7853873728792</v>
      </c>
      <c r="G40" s="14">
        <v>91.440015937013499</v>
      </c>
      <c r="H40" s="14">
        <v>0.74919874574443301</v>
      </c>
      <c r="I40" s="15">
        <v>3660</v>
      </c>
      <c r="J40" s="15">
        <v>4077</v>
      </c>
      <c r="K40" s="14">
        <v>2.1039651203624299</v>
      </c>
      <c r="L40" s="15">
        <v>1937.7697664958</v>
      </c>
      <c r="M40" s="15">
        <v>2050</v>
      </c>
      <c r="ZA40" s="9"/>
    </row>
    <row r="41" spans="2:677" x14ac:dyDescent="0.3">
      <c r="B41" s="18"/>
      <c r="C41" s="16" t="s">
        <v>315</v>
      </c>
      <c r="D41" s="14">
        <v>93.039922594962107</v>
      </c>
      <c r="E41" s="14">
        <v>0.52394294584149104</v>
      </c>
      <c r="F41" s="14">
        <v>91.939721508213907</v>
      </c>
      <c r="G41" s="14">
        <v>93.999750679020707</v>
      </c>
      <c r="H41" s="14">
        <v>0.56313777057018</v>
      </c>
      <c r="I41" s="15">
        <v>3551</v>
      </c>
      <c r="J41" s="15">
        <v>3885</v>
      </c>
      <c r="K41" s="14">
        <v>1.6465078529702699</v>
      </c>
      <c r="L41" s="15">
        <v>2359.5393079914802</v>
      </c>
      <c r="M41" s="15">
        <v>2039</v>
      </c>
      <c r="ZA41" s="9"/>
    </row>
    <row r="42" spans="2:677" x14ac:dyDescent="0.3">
      <c r="B42" s="18" t="s">
        <v>322</v>
      </c>
      <c r="C42" s="16" t="s">
        <v>316</v>
      </c>
      <c r="D42" s="14">
        <v>82.542638714411396</v>
      </c>
      <c r="E42" s="14">
        <v>1.6517318922683899</v>
      </c>
      <c r="F42" s="14">
        <v>79.058667309210705</v>
      </c>
      <c r="G42" s="14">
        <v>85.552907610250003</v>
      </c>
      <c r="H42" s="14">
        <v>2.00106504710033</v>
      </c>
      <c r="I42" s="15">
        <v>815</v>
      </c>
      <c r="J42" s="15">
        <v>984</v>
      </c>
      <c r="K42" s="14">
        <v>1.8611255810072</v>
      </c>
      <c r="L42" s="15">
        <v>528.71230724123495</v>
      </c>
      <c r="M42" s="15">
        <v>390</v>
      </c>
      <c r="ZA42" s="9"/>
    </row>
    <row r="43" spans="2:677" x14ac:dyDescent="0.3">
      <c r="B43" s="18"/>
      <c r="C43" s="16" t="s">
        <v>317</v>
      </c>
      <c r="D43" s="14">
        <v>93.643762364785601</v>
      </c>
      <c r="E43" s="14">
        <v>1.5646511084052099</v>
      </c>
      <c r="F43" s="14">
        <v>89.777795064133798</v>
      </c>
      <c r="G43" s="14">
        <v>96.110982384802</v>
      </c>
      <c r="H43" s="14">
        <v>1.67085459713822</v>
      </c>
      <c r="I43" s="15">
        <v>284</v>
      </c>
      <c r="J43" s="15">
        <v>310</v>
      </c>
      <c r="K43" s="14">
        <v>1.27090920142514</v>
      </c>
      <c r="L43" s="15">
        <v>243.91986433993901</v>
      </c>
      <c r="M43" s="15">
        <v>139</v>
      </c>
      <c r="ZA43" s="9"/>
    </row>
    <row r="44" spans="2:677" x14ac:dyDescent="0.3">
      <c r="B44" s="18"/>
      <c r="C44" s="16" t="s">
        <v>318</v>
      </c>
      <c r="D44" s="14">
        <v>95.118198121109103</v>
      </c>
      <c r="E44" s="14">
        <v>1.42809671752153</v>
      </c>
      <c r="F44" s="14">
        <v>91.400616948004696</v>
      </c>
      <c r="G44" s="14">
        <v>97.276527692222999</v>
      </c>
      <c r="H44" s="14">
        <v>1.5013916850098501</v>
      </c>
      <c r="I44" s="15">
        <v>213</v>
      </c>
      <c r="J44" s="15">
        <v>227</v>
      </c>
      <c r="K44" s="14">
        <v>0.992612908049464</v>
      </c>
      <c r="L44" s="15">
        <v>227</v>
      </c>
      <c r="M44" s="15">
        <v>113</v>
      </c>
      <c r="ZA44" s="9"/>
    </row>
    <row r="45" spans="2:677" x14ac:dyDescent="0.3">
      <c r="B45" s="18"/>
      <c r="C45" s="16" t="s">
        <v>319</v>
      </c>
      <c r="D45" s="14">
        <v>92.233041306662003</v>
      </c>
      <c r="E45" s="14">
        <v>0.48616282728351101</v>
      </c>
      <c r="F45" s="14">
        <v>91.224538463245807</v>
      </c>
      <c r="G45" s="14">
        <v>93.1343666687889</v>
      </c>
      <c r="H45" s="14">
        <v>0.52710267426516699</v>
      </c>
      <c r="I45" s="15">
        <v>5786</v>
      </c>
      <c r="J45" s="15">
        <v>6311</v>
      </c>
      <c r="K45" s="14">
        <v>2.08187827096905</v>
      </c>
      <c r="L45" s="15">
        <v>3031.39721856189</v>
      </c>
      <c r="M45" s="15">
        <v>2310</v>
      </c>
      <c r="ZA45" s="9"/>
    </row>
    <row r="46" spans="2:677" x14ac:dyDescent="0.3">
      <c r="B46" s="18"/>
      <c r="C46" s="16" t="s">
        <v>320</v>
      </c>
      <c r="D46" s="14">
        <v>87.913519974715697</v>
      </c>
      <c r="E46" s="14">
        <v>4.6665733091125698</v>
      </c>
      <c r="F46" s="14">
        <v>75.368290862310801</v>
      </c>
      <c r="G46" s="14">
        <v>94.532799781104302</v>
      </c>
      <c r="H46" s="14">
        <v>5.3081406710306904</v>
      </c>
      <c r="I46" s="15">
        <v>113</v>
      </c>
      <c r="J46" s="15">
        <v>130</v>
      </c>
      <c r="K46" s="14">
        <v>2.6438108974886299</v>
      </c>
      <c r="L46" s="15">
        <v>49.171444191975901</v>
      </c>
      <c r="M46" s="15">
        <v>62</v>
      </c>
      <c r="ZA46" s="9"/>
    </row>
    <row r="47" spans="2:677" x14ac:dyDescent="0.3">
      <c r="B47" s="18" t="s">
        <v>298</v>
      </c>
      <c r="C47" s="16" t="s">
        <v>283</v>
      </c>
      <c r="D47" s="14">
        <v>90.461381686508901</v>
      </c>
      <c r="E47" s="14">
        <v>0.90372182182377603</v>
      </c>
      <c r="F47" s="14">
        <v>88.535415496964305</v>
      </c>
      <c r="G47" s="14">
        <v>92.092696510262897</v>
      </c>
      <c r="H47" s="14">
        <v>0.99901394935089105</v>
      </c>
      <c r="I47" s="15">
        <v>1502</v>
      </c>
      <c r="J47" s="15">
        <v>1728</v>
      </c>
      <c r="K47" s="14">
        <v>1.63460639018569</v>
      </c>
      <c r="L47" s="15">
        <v>1057.1352286244901</v>
      </c>
      <c r="M47" s="15">
        <v>977</v>
      </c>
      <c r="ZA47" s="9"/>
    </row>
    <row r="48" spans="2:677" x14ac:dyDescent="0.3">
      <c r="B48" s="18"/>
      <c r="C48" s="16" t="s">
        <v>284</v>
      </c>
      <c r="D48" s="14">
        <v>90.363829898661905</v>
      </c>
      <c r="E48" s="14">
        <v>0.99541814550293894</v>
      </c>
      <c r="F48" s="14">
        <v>88.226990631051606</v>
      </c>
      <c r="G48" s="14">
        <v>92.147345964333695</v>
      </c>
      <c r="H48" s="14">
        <v>1.1015670170456999</v>
      </c>
      <c r="I48" s="15">
        <v>1338</v>
      </c>
      <c r="J48" s="15">
        <v>1493</v>
      </c>
      <c r="K48" s="14">
        <v>1.69777777420437</v>
      </c>
      <c r="L48" s="15">
        <v>879.38481860481795</v>
      </c>
      <c r="M48" s="15">
        <v>983</v>
      </c>
      <c r="ZA48" s="9"/>
    </row>
    <row r="49" spans="2:677" x14ac:dyDescent="0.3">
      <c r="B49" s="18"/>
      <c r="C49" s="16" t="s">
        <v>285</v>
      </c>
      <c r="D49" s="14">
        <v>89.732011636773706</v>
      </c>
      <c r="E49" s="14">
        <v>1.18199603050352</v>
      </c>
      <c r="F49" s="14">
        <v>87.171307517018604</v>
      </c>
      <c r="G49" s="14">
        <v>91.829488280368807</v>
      </c>
      <c r="H49" s="14">
        <v>1.3172512339165201</v>
      </c>
      <c r="I49" s="15">
        <v>1334</v>
      </c>
      <c r="J49" s="15">
        <v>1497</v>
      </c>
      <c r="K49" s="14">
        <v>2.2684586009319698</v>
      </c>
      <c r="L49" s="15">
        <v>659.91947103860605</v>
      </c>
      <c r="M49" s="15">
        <v>1003</v>
      </c>
      <c r="ZA49" s="9"/>
    </row>
    <row r="50" spans="2:677" x14ac:dyDescent="0.3">
      <c r="B50" s="18"/>
      <c r="C50" s="16" t="s">
        <v>286</v>
      </c>
      <c r="D50" s="14">
        <v>92.851223735884702</v>
      </c>
      <c r="E50" s="14">
        <v>0.85628330141540698</v>
      </c>
      <c r="F50" s="14">
        <v>90.978833744418495</v>
      </c>
      <c r="G50" s="14">
        <v>94.359085119081101</v>
      </c>
      <c r="H50" s="14">
        <v>0.92221003338750196</v>
      </c>
      <c r="I50" s="15">
        <v>1358</v>
      </c>
      <c r="J50" s="15">
        <v>1477</v>
      </c>
      <c r="K50" s="14">
        <v>1.63042929540875</v>
      </c>
      <c r="L50" s="15">
        <v>905.89638211187503</v>
      </c>
      <c r="M50" s="15">
        <v>958</v>
      </c>
      <c r="ZA50" s="9"/>
    </row>
    <row r="51" spans="2:677" x14ac:dyDescent="0.3">
      <c r="B51" s="18"/>
      <c r="C51" s="16" t="s">
        <v>287</v>
      </c>
      <c r="D51" s="14">
        <v>94.893773134508095</v>
      </c>
      <c r="E51" s="14">
        <v>0.86777249977290705</v>
      </c>
      <c r="F51" s="14">
        <v>92.897605822613301</v>
      </c>
      <c r="G51" s="14">
        <v>96.350944182265096</v>
      </c>
      <c r="H51" s="14">
        <v>0.91446727336141997</v>
      </c>
      <c r="I51" s="15">
        <v>1643</v>
      </c>
      <c r="J51" s="15">
        <v>1727</v>
      </c>
      <c r="K51" s="14">
        <v>2.6823456197439</v>
      </c>
      <c r="L51" s="15">
        <v>643.83947664614698</v>
      </c>
      <c r="M51" s="15">
        <v>1033</v>
      </c>
      <c r="ZA51" s="9"/>
    </row>
    <row r="52" spans="2:677" x14ac:dyDescent="0.3">
      <c r="B52" s="18" t="s">
        <v>297</v>
      </c>
      <c r="C52" s="16" t="s">
        <v>288</v>
      </c>
      <c r="D52" s="14">
        <v>92.300483124935795</v>
      </c>
      <c r="E52" s="14">
        <v>0.553922589611334</v>
      </c>
      <c r="F52" s="14">
        <v>91.141648236141194</v>
      </c>
      <c r="G52" s="14">
        <v>93.318834008567094</v>
      </c>
      <c r="H52" s="14">
        <v>0.60012967522776295</v>
      </c>
      <c r="I52" s="15">
        <v>4665</v>
      </c>
      <c r="J52" s="15">
        <v>5060</v>
      </c>
      <c r="K52" s="14">
        <v>2.1842149890142801</v>
      </c>
      <c r="L52" s="15">
        <v>2316.6217727878302</v>
      </c>
      <c r="M52" s="15">
        <v>2170</v>
      </c>
      <c r="ZA52" s="9"/>
    </row>
    <row r="53" spans="2:677" x14ac:dyDescent="0.3">
      <c r="B53" s="18"/>
      <c r="C53" s="16" t="s">
        <v>289</v>
      </c>
      <c r="D53" s="14">
        <v>90.353947563517906</v>
      </c>
      <c r="E53" s="14">
        <v>0.71555820173324103</v>
      </c>
      <c r="F53" s="14">
        <v>88.856605801771096</v>
      </c>
      <c r="G53" s="14">
        <v>91.668955006286197</v>
      </c>
      <c r="H53" s="14">
        <v>0.79195012617485305</v>
      </c>
      <c r="I53" s="15">
        <v>2510</v>
      </c>
      <c r="J53" s="15">
        <v>2862</v>
      </c>
      <c r="K53" s="14">
        <v>1.68078064358216</v>
      </c>
      <c r="L53" s="15">
        <v>1702.78019974122</v>
      </c>
      <c r="M53" s="15">
        <v>1480</v>
      </c>
      <c r="ZA53" s="9"/>
    </row>
    <row r="54" spans="2:677" x14ac:dyDescent="0.3">
      <c r="B54" s="18" t="s">
        <v>291</v>
      </c>
      <c r="C54" s="16" t="s">
        <v>290</v>
      </c>
      <c r="D54" s="14">
        <v>92.098562969843499</v>
      </c>
      <c r="E54" s="14">
        <v>0.55612324961384196</v>
      </c>
      <c r="F54" s="14">
        <v>90.936931547235602</v>
      </c>
      <c r="G54" s="14">
        <v>93.122566031890997</v>
      </c>
      <c r="H54" s="14">
        <v>0.603834882631054</v>
      </c>
      <c r="I54" s="15">
        <v>4576</v>
      </c>
      <c r="J54" s="15">
        <v>4987</v>
      </c>
      <c r="K54" s="14">
        <v>2.1190218776210399</v>
      </c>
      <c r="L54" s="15">
        <v>2353.4443191302698</v>
      </c>
      <c r="M54" s="15">
        <v>2078</v>
      </c>
      <c r="ZA54" s="9"/>
    </row>
    <row r="55" spans="2:677" x14ac:dyDescent="0.3">
      <c r="B55" s="18"/>
      <c r="C55" s="16" t="s">
        <v>291</v>
      </c>
      <c r="D55" s="14">
        <v>90.863065246070605</v>
      </c>
      <c r="E55" s="14">
        <v>0.71510484859776902</v>
      </c>
      <c r="F55" s="14">
        <v>89.360480321153901</v>
      </c>
      <c r="G55" s="14">
        <v>92.1720341128255</v>
      </c>
      <c r="H55" s="14">
        <v>0.78701378460121196</v>
      </c>
      <c r="I55" s="15">
        <v>2635</v>
      </c>
      <c r="J55" s="15">
        <v>2975</v>
      </c>
      <c r="K55" s="14">
        <v>1.83186095259339</v>
      </c>
      <c r="L55" s="15">
        <v>1624.0315597034</v>
      </c>
      <c r="M55" s="15">
        <v>1420</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87" priority="1">
      <formula>ZA9 = 3</formula>
    </cfRule>
    <cfRule type="expression" dxfId="286" priority="48">
      <formula>I9 = J9</formula>
    </cfRule>
    <cfRule type="expression" dxfId="285" priority="95">
      <formula>ZA9 = 2</formula>
    </cfRule>
    <cfRule type="expression" dxfId="284" priority="142">
      <formula>ZA9 = 1</formula>
    </cfRule>
  </conditionalFormatting>
  <pageMargins left="0.7" right="0.7" top="0.75" bottom="0.75" header="0.3" footer="0.3"/>
  <pageSetup paperSize="9"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91</v>
      </c>
      <c r="M2" s="12" t="str">
        <f>HYPERLINK("#'INDICE'!A1", "Índice")</f>
        <v>Índice</v>
      </c>
    </row>
    <row r="3" spans="2:677" x14ac:dyDescent="0.3">
      <c r="B3" s="10" t="s">
        <v>7</v>
      </c>
      <c r="C3" s="11" t="s">
        <v>90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84.276453369368397</v>
      </c>
      <c r="E9" s="14">
        <v>0.612719814888676</v>
      </c>
      <c r="F9" s="14">
        <v>83.0373427456244</v>
      </c>
      <c r="G9" s="14">
        <v>85.440918162752396</v>
      </c>
      <c r="H9" s="14">
        <v>0.72703559581848698</v>
      </c>
      <c r="I9" s="15">
        <v>6520</v>
      </c>
      <c r="J9" s="15">
        <v>7795</v>
      </c>
      <c r="K9" s="14">
        <v>2.2081444913355699</v>
      </c>
      <c r="L9" s="15">
        <v>3530.11319258609</v>
      </c>
      <c r="M9" s="15">
        <v>2545</v>
      </c>
      <c r="ZA9" s="9"/>
    </row>
    <row r="10" spans="2:677" x14ac:dyDescent="0.3">
      <c r="B10" s="18" t="s">
        <v>293</v>
      </c>
      <c r="C10" s="16" t="s">
        <v>253</v>
      </c>
      <c r="D10" s="14">
        <v>85.572073793986206</v>
      </c>
      <c r="E10" s="14">
        <v>0.80793121144565605</v>
      </c>
      <c r="F10" s="14">
        <v>83.913995657033794</v>
      </c>
      <c r="G10" s="14">
        <v>87.085547049216103</v>
      </c>
      <c r="H10" s="14">
        <v>0.94415289430841898</v>
      </c>
      <c r="I10" s="15">
        <v>3999</v>
      </c>
      <c r="J10" s="15">
        <v>4665</v>
      </c>
      <c r="K10" s="14">
        <v>2.4658766262284502</v>
      </c>
      <c r="L10" s="15">
        <v>1891.82214161911</v>
      </c>
      <c r="M10" s="15">
        <v>1588</v>
      </c>
      <c r="ZA10" s="9"/>
    </row>
    <row r="11" spans="2:677" x14ac:dyDescent="0.3">
      <c r="B11" s="18"/>
      <c r="C11" s="16" t="s">
        <v>254</v>
      </c>
      <c r="D11" s="14">
        <v>81.975463569623997</v>
      </c>
      <c r="E11" s="14">
        <v>0.91753582253937305</v>
      </c>
      <c r="F11" s="14">
        <v>80.104336708301702</v>
      </c>
      <c r="G11" s="14">
        <v>83.706410498667907</v>
      </c>
      <c r="H11" s="14">
        <v>1.11928104164984</v>
      </c>
      <c r="I11" s="15">
        <v>2521</v>
      </c>
      <c r="J11" s="15">
        <v>3130</v>
      </c>
      <c r="K11" s="14">
        <v>1.78280414823989</v>
      </c>
      <c r="L11" s="15">
        <v>1755.66116058803</v>
      </c>
      <c r="M11" s="15">
        <v>957</v>
      </c>
      <c r="ZA11" s="9"/>
    </row>
    <row r="12" spans="2:677" x14ac:dyDescent="0.3">
      <c r="B12" s="18" t="s">
        <v>294</v>
      </c>
      <c r="C12" s="16" t="s">
        <v>255</v>
      </c>
      <c r="D12" s="14">
        <v>81.870109691146794</v>
      </c>
      <c r="E12" s="14">
        <v>0.84726885958495601</v>
      </c>
      <c r="F12" s="14">
        <v>80.148383869063096</v>
      </c>
      <c r="G12" s="14">
        <v>83.473301628411093</v>
      </c>
      <c r="H12" s="14">
        <v>1.0348940080589299</v>
      </c>
      <c r="I12" s="15">
        <v>3107</v>
      </c>
      <c r="J12" s="15">
        <v>3781</v>
      </c>
      <c r="K12" s="14">
        <v>1.82815805558961</v>
      </c>
      <c r="L12" s="15">
        <v>2068.2019196532601</v>
      </c>
      <c r="M12" s="15">
        <v>1288</v>
      </c>
      <c r="ZA12" s="9"/>
    </row>
    <row r="13" spans="2:677" x14ac:dyDescent="0.3">
      <c r="B13" s="18"/>
      <c r="C13" s="16" t="s">
        <v>256</v>
      </c>
      <c r="D13" s="14">
        <v>86.818033608084804</v>
      </c>
      <c r="E13" s="14">
        <v>0.93508551797331896</v>
      </c>
      <c r="F13" s="14">
        <v>84.871740216585493</v>
      </c>
      <c r="G13" s="14">
        <v>88.547718390776396</v>
      </c>
      <c r="H13" s="14">
        <v>1.07706369185289</v>
      </c>
      <c r="I13" s="15">
        <v>2080</v>
      </c>
      <c r="J13" s="15">
        <v>2394</v>
      </c>
      <c r="K13" s="14">
        <v>1.8283326524871499</v>
      </c>
      <c r="L13" s="15">
        <v>1309.38973098979</v>
      </c>
      <c r="M13" s="15">
        <v>763</v>
      </c>
      <c r="ZA13" s="9"/>
    </row>
    <row r="14" spans="2:677" x14ac:dyDescent="0.3">
      <c r="B14" s="18"/>
      <c r="C14" s="16" t="s">
        <v>257</v>
      </c>
      <c r="D14" s="14">
        <v>78.204836960759806</v>
      </c>
      <c r="E14" s="14">
        <v>1.39941807810014</v>
      </c>
      <c r="F14" s="14">
        <v>75.331043124031893</v>
      </c>
      <c r="G14" s="14">
        <v>80.8290482250883</v>
      </c>
      <c r="H14" s="14">
        <v>1.78942650158878</v>
      </c>
      <c r="I14" s="15">
        <v>1333</v>
      </c>
      <c r="J14" s="15">
        <v>1620</v>
      </c>
      <c r="K14" s="14">
        <v>1.8601504502524999</v>
      </c>
      <c r="L14" s="15">
        <v>870.897297463276</v>
      </c>
      <c r="M14" s="15">
        <v>494</v>
      </c>
      <c r="ZA14" s="9"/>
    </row>
    <row r="15" spans="2:677" x14ac:dyDescent="0.3">
      <c r="B15" s="18" t="s">
        <v>295</v>
      </c>
      <c r="C15" s="16" t="s">
        <v>258</v>
      </c>
      <c r="D15" s="14">
        <v>82.268232334896496</v>
      </c>
      <c r="E15" s="14">
        <v>2.1445755316456299</v>
      </c>
      <c r="F15" s="14">
        <v>77.623862802049899</v>
      </c>
      <c r="G15" s="14">
        <v>86.120979208412606</v>
      </c>
      <c r="H15" s="14">
        <v>2.6068088140213401</v>
      </c>
      <c r="I15" s="15">
        <v>293</v>
      </c>
      <c r="J15" s="15">
        <v>352</v>
      </c>
      <c r="K15" s="14">
        <v>1.10663808303863</v>
      </c>
      <c r="L15" s="15">
        <v>318.08050472424497</v>
      </c>
      <c r="M15" s="15">
        <v>119</v>
      </c>
      <c r="ZA15" s="9"/>
    </row>
    <row r="16" spans="2:677" x14ac:dyDescent="0.3">
      <c r="B16" s="18"/>
      <c r="C16" s="16" t="s">
        <v>259</v>
      </c>
      <c r="D16" s="14">
        <v>77.1469277205439</v>
      </c>
      <c r="E16" s="14">
        <v>3.5703660946135698</v>
      </c>
      <c r="F16" s="14">
        <v>69.316241112783501</v>
      </c>
      <c r="G16" s="14">
        <v>83.456146187488798</v>
      </c>
      <c r="H16" s="14">
        <v>4.6280081399311399</v>
      </c>
      <c r="I16" s="15">
        <v>226</v>
      </c>
      <c r="J16" s="15">
        <v>283</v>
      </c>
      <c r="K16" s="14">
        <v>2.03897254925911</v>
      </c>
      <c r="L16" s="15">
        <v>138.79539481923501</v>
      </c>
      <c r="M16" s="15">
        <v>98</v>
      </c>
      <c r="ZA16" s="9"/>
    </row>
    <row r="17" spans="2:677" x14ac:dyDescent="0.3">
      <c r="B17" s="18"/>
      <c r="C17" s="16" t="s">
        <v>260</v>
      </c>
      <c r="D17" s="14">
        <v>81.409509946016598</v>
      </c>
      <c r="E17" s="14">
        <v>2.8219927372500999</v>
      </c>
      <c r="F17" s="14">
        <v>75.156861203936103</v>
      </c>
      <c r="G17" s="14">
        <v>86.373777465546596</v>
      </c>
      <c r="H17" s="14">
        <v>3.4664165637668001</v>
      </c>
      <c r="I17" s="15">
        <v>244</v>
      </c>
      <c r="J17" s="15">
        <v>297</v>
      </c>
      <c r="K17" s="14">
        <v>1.5575339285269501</v>
      </c>
      <c r="L17" s="15">
        <v>190.686054769214</v>
      </c>
      <c r="M17" s="15">
        <v>98</v>
      </c>
      <c r="ZA17" s="9"/>
    </row>
    <row r="18" spans="2:677" x14ac:dyDescent="0.3">
      <c r="B18" s="18"/>
      <c r="C18" s="16" t="s">
        <v>261</v>
      </c>
      <c r="D18" s="14">
        <v>81.016287189268795</v>
      </c>
      <c r="E18" s="14">
        <v>3.2930774694824798</v>
      </c>
      <c r="F18" s="14">
        <v>73.590599403703905</v>
      </c>
      <c r="G18" s="14">
        <v>86.730533794928107</v>
      </c>
      <c r="H18" s="14">
        <v>4.06471042271939</v>
      </c>
      <c r="I18" s="15">
        <v>177</v>
      </c>
      <c r="J18" s="15">
        <v>215</v>
      </c>
      <c r="K18" s="14">
        <v>1.5089129189586099</v>
      </c>
      <c r="L18" s="15">
        <v>142.486685148395</v>
      </c>
      <c r="M18" s="15">
        <v>75</v>
      </c>
      <c r="ZA18" s="9"/>
    </row>
    <row r="19" spans="2:677" x14ac:dyDescent="0.3">
      <c r="B19" s="18"/>
      <c r="C19" s="16" t="s">
        <v>262</v>
      </c>
      <c r="D19" s="14">
        <v>79.379895594661306</v>
      </c>
      <c r="E19" s="14">
        <v>3.5375271690440999</v>
      </c>
      <c r="F19" s="14">
        <v>71.432386303788107</v>
      </c>
      <c r="G19" s="14">
        <v>85.563258430949006</v>
      </c>
      <c r="H19" s="14">
        <v>4.4564522824618296</v>
      </c>
      <c r="I19" s="15">
        <v>162</v>
      </c>
      <c r="J19" s="15">
        <v>204</v>
      </c>
      <c r="K19" s="14">
        <v>1.5520089547223599</v>
      </c>
      <c r="L19" s="15">
        <v>131.44254057251499</v>
      </c>
      <c r="M19" s="15">
        <v>62</v>
      </c>
      <c r="ZA19" s="9"/>
    </row>
    <row r="20" spans="2:677" x14ac:dyDescent="0.3">
      <c r="B20" s="18"/>
      <c r="C20" s="16" t="s">
        <v>263</v>
      </c>
      <c r="D20" s="14">
        <v>79.223307615249396</v>
      </c>
      <c r="E20" s="14">
        <v>2.6551723323543599</v>
      </c>
      <c r="F20" s="14">
        <v>73.466892906004105</v>
      </c>
      <c r="G20" s="14">
        <v>84.002792904343394</v>
      </c>
      <c r="H20" s="14">
        <v>3.3515040109777998</v>
      </c>
      <c r="I20" s="15">
        <v>235</v>
      </c>
      <c r="J20" s="15">
        <v>295</v>
      </c>
      <c r="K20" s="14">
        <v>1.2592251181037299</v>
      </c>
      <c r="L20" s="15">
        <v>234.271057461308</v>
      </c>
      <c r="M20" s="15">
        <v>94</v>
      </c>
      <c r="ZA20" s="9"/>
    </row>
    <row r="21" spans="2:677" x14ac:dyDescent="0.3">
      <c r="B21" s="18"/>
      <c r="C21" s="16" t="s">
        <v>264</v>
      </c>
      <c r="D21" s="14">
        <v>89.870138353013004</v>
      </c>
      <c r="E21" s="14">
        <v>1.4172547769685899</v>
      </c>
      <c r="F21" s="14">
        <v>86.7119003907153</v>
      </c>
      <c r="G21" s="14">
        <v>92.344019625842293</v>
      </c>
      <c r="H21" s="14">
        <v>1.57700299892893</v>
      </c>
      <c r="I21" s="15">
        <v>463</v>
      </c>
      <c r="J21" s="15">
        <v>521</v>
      </c>
      <c r="K21" s="14">
        <v>1.1473086875035201</v>
      </c>
      <c r="L21" s="15">
        <v>454.10621018975201</v>
      </c>
      <c r="M21" s="15">
        <v>175</v>
      </c>
      <c r="ZA21" s="9"/>
    </row>
    <row r="22" spans="2:677" x14ac:dyDescent="0.3">
      <c r="B22" s="18"/>
      <c r="C22" s="16" t="s">
        <v>265</v>
      </c>
      <c r="D22" s="14">
        <v>85.402515268758805</v>
      </c>
      <c r="E22" s="14">
        <v>1.85709041602577</v>
      </c>
      <c r="F22" s="14">
        <v>81.334893626106805</v>
      </c>
      <c r="G22" s="14">
        <v>88.706775480409902</v>
      </c>
      <c r="H22" s="14">
        <v>2.1745148959390401</v>
      </c>
      <c r="I22" s="15">
        <v>382</v>
      </c>
      <c r="J22" s="15">
        <v>447</v>
      </c>
      <c r="K22" s="14">
        <v>1.23382130426626</v>
      </c>
      <c r="L22" s="15">
        <v>362.28909198956001</v>
      </c>
      <c r="M22" s="15">
        <v>130</v>
      </c>
      <c r="ZA22" s="9"/>
    </row>
    <row r="23" spans="2:677" x14ac:dyDescent="0.3">
      <c r="B23" s="18"/>
      <c r="C23" s="16" t="s">
        <v>266</v>
      </c>
      <c r="D23" s="14">
        <v>87.948308353226807</v>
      </c>
      <c r="E23" s="14">
        <v>1.62903729043038</v>
      </c>
      <c r="F23" s="14">
        <v>84.340143792143294</v>
      </c>
      <c r="G23" s="14">
        <v>90.815652322038005</v>
      </c>
      <c r="H23" s="14">
        <v>1.8522667700300499</v>
      </c>
      <c r="I23" s="15">
        <v>372</v>
      </c>
      <c r="J23" s="15">
        <v>428</v>
      </c>
      <c r="K23" s="14">
        <v>1.069090388425</v>
      </c>
      <c r="L23" s="15">
        <v>400.34033102714301</v>
      </c>
      <c r="M23" s="15">
        <v>137</v>
      </c>
      <c r="ZA23" s="9"/>
    </row>
    <row r="24" spans="2:677" x14ac:dyDescent="0.3">
      <c r="B24" s="18"/>
      <c r="C24" s="16" t="s">
        <v>267</v>
      </c>
      <c r="D24" s="14">
        <v>85.082221107762606</v>
      </c>
      <c r="E24" s="14">
        <v>2.52515473125055</v>
      </c>
      <c r="F24" s="14">
        <v>79.330842642522697</v>
      </c>
      <c r="G24" s="14">
        <v>89.446134250659398</v>
      </c>
      <c r="H24" s="14">
        <v>2.96789940174724</v>
      </c>
      <c r="I24" s="15">
        <v>187</v>
      </c>
      <c r="J24" s="15">
        <v>225</v>
      </c>
      <c r="K24" s="14">
        <v>1.12533292044939</v>
      </c>
      <c r="L24" s="15">
        <v>199.94083165197799</v>
      </c>
      <c r="M24" s="15">
        <v>74</v>
      </c>
      <c r="ZA24" s="9"/>
    </row>
    <row r="25" spans="2:677" x14ac:dyDescent="0.3">
      <c r="B25" s="18"/>
      <c r="C25" s="16" t="s">
        <v>268</v>
      </c>
      <c r="D25" s="14">
        <v>80.533046478104097</v>
      </c>
      <c r="E25" s="14">
        <v>2.81225573735352</v>
      </c>
      <c r="F25" s="14">
        <v>74.336225074802499</v>
      </c>
      <c r="G25" s="14">
        <v>85.524937199135096</v>
      </c>
      <c r="H25" s="14">
        <v>3.4920518474588498</v>
      </c>
      <c r="I25" s="15">
        <v>192</v>
      </c>
      <c r="J25" s="15">
        <v>239</v>
      </c>
      <c r="K25" s="14">
        <v>1.20064456621009</v>
      </c>
      <c r="L25" s="15">
        <v>199.05974401268401</v>
      </c>
      <c r="M25" s="15">
        <v>86</v>
      </c>
      <c r="ZA25" s="9"/>
    </row>
    <row r="26" spans="2:677" x14ac:dyDescent="0.3">
      <c r="B26" s="18"/>
      <c r="C26" s="16" t="s">
        <v>269</v>
      </c>
      <c r="D26" s="14">
        <v>85.347032100393903</v>
      </c>
      <c r="E26" s="14">
        <v>2.1072747412147699</v>
      </c>
      <c r="F26" s="14">
        <v>80.656738766734605</v>
      </c>
      <c r="G26" s="14">
        <v>89.054374873188294</v>
      </c>
      <c r="H26" s="14">
        <v>2.4690662221692499</v>
      </c>
      <c r="I26" s="15">
        <v>265</v>
      </c>
      <c r="J26" s="15">
        <v>307</v>
      </c>
      <c r="K26" s="14">
        <v>1.0865500304759399</v>
      </c>
      <c r="L26" s="15">
        <v>282.54566415641699</v>
      </c>
      <c r="M26" s="15">
        <v>98</v>
      </c>
      <c r="ZA26" s="9"/>
    </row>
    <row r="27" spans="2:677" x14ac:dyDescent="0.3">
      <c r="B27" s="18"/>
      <c r="C27" s="16" t="s">
        <v>270</v>
      </c>
      <c r="D27" s="14">
        <v>84.097561250360698</v>
      </c>
      <c r="E27" s="14">
        <v>2.2241617626440999</v>
      </c>
      <c r="F27" s="14">
        <v>79.197830375580693</v>
      </c>
      <c r="G27" s="14">
        <v>88.017818089443693</v>
      </c>
      <c r="H27" s="14">
        <v>2.6447399063365302</v>
      </c>
      <c r="I27" s="15">
        <v>367</v>
      </c>
      <c r="J27" s="15">
        <v>425</v>
      </c>
      <c r="K27" s="14">
        <v>1.56838060684605</v>
      </c>
      <c r="L27" s="15">
        <v>270.98014228488699</v>
      </c>
      <c r="M27" s="15">
        <v>144</v>
      </c>
      <c r="ZA27" s="9"/>
    </row>
    <row r="28" spans="2:677" x14ac:dyDescent="0.3">
      <c r="B28" s="18"/>
      <c r="C28" s="16" t="s">
        <v>271</v>
      </c>
      <c r="D28" s="14">
        <v>71.322449827810502</v>
      </c>
      <c r="E28" s="14">
        <v>3.5510047150391002</v>
      </c>
      <c r="F28" s="14">
        <v>63.748535872486897</v>
      </c>
      <c r="G28" s="14">
        <v>77.863451537911303</v>
      </c>
      <c r="H28" s="14">
        <v>4.9788036215975202</v>
      </c>
      <c r="I28" s="15">
        <v>140</v>
      </c>
      <c r="J28" s="15">
        <v>183</v>
      </c>
      <c r="K28" s="14">
        <v>1.1220328847735399</v>
      </c>
      <c r="L28" s="15">
        <v>163.09682406227699</v>
      </c>
      <c r="M28" s="15">
        <v>62</v>
      </c>
      <c r="ZA28" s="9"/>
    </row>
    <row r="29" spans="2:677" x14ac:dyDescent="0.3">
      <c r="B29" s="18"/>
      <c r="C29" s="16" t="s">
        <v>272</v>
      </c>
      <c r="D29" s="14">
        <v>80.999021905752102</v>
      </c>
      <c r="E29" s="14">
        <v>2.1733636834180299</v>
      </c>
      <c r="F29" s="14">
        <v>76.305175675296994</v>
      </c>
      <c r="G29" s="14">
        <v>84.9464743437604</v>
      </c>
      <c r="H29" s="14">
        <v>2.68319744150353</v>
      </c>
      <c r="I29" s="15">
        <v>248</v>
      </c>
      <c r="J29" s="15">
        <v>299</v>
      </c>
      <c r="K29" s="14">
        <v>0.91458767336959201</v>
      </c>
      <c r="L29" s="15">
        <v>299</v>
      </c>
      <c r="M29" s="15">
        <v>90</v>
      </c>
      <c r="ZA29" s="9"/>
    </row>
    <row r="30" spans="2:677" x14ac:dyDescent="0.3">
      <c r="B30" s="18"/>
      <c r="C30" s="16" t="s">
        <v>273</v>
      </c>
      <c r="D30" s="14">
        <v>79.108690566523705</v>
      </c>
      <c r="E30" s="14">
        <v>3.2558671183813099</v>
      </c>
      <c r="F30" s="14">
        <v>71.893859889120804</v>
      </c>
      <c r="G30" s="14">
        <v>84.861459050338595</v>
      </c>
      <c r="H30" s="14">
        <v>4.1156882955146497</v>
      </c>
      <c r="I30" s="15">
        <v>210</v>
      </c>
      <c r="J30" s="15">
        <v>259</v>
      </c>
      <c r="K30" s="14">
        <v>1.6548673659199999</v>
      </c>
      <c r="L30" s="15">
        <v>156.508011055021</v>
      </c>
      <c r="M30" s="15">
        <v>74</v>
      </c>
      <c r="ZA30" s="9"/>
    </row>
    <row r="31" spans="2:677" x14ac:dyDescent="0.3">
      <c r="B31" s="18"/>
      <c r="C31" s="16" t="s">
        <v>274</v>
      </c>
      <c r="D31" s="14">
        <v>82.964277618804601</v>
      </c>
      <c r="E31" s="14">
        <v>1.7224279824514099</v>
      </c>
      <c r="F31" s="14">
        <v>79.302720742971403</v>
      </c>
      <c r="G31" s="14">
        <v>86.091675242799894</v>
      </c>
      <c r="H31" s="14">
        <v>2.0761079730790102</v>
      </c>
      <c r="I31" s="15">
        <v>651</v>
      </c>
      <c r="J31" s="15">
        <v>770</v>
      </c>
      <c r="K31" s="14">
        <v>1.61419796115383</v>
      </c>
      <c r="L31" s="15">
        <v>477.01708125662901</v>
      </c>
      <c r="M31" s="15">
        <v>275</v>
      </c>
      <c r="ZA31" s="9"/>
    </row>
    <row r="32" spans="2:677" x14ac:dyDescent="0.3">
      <c r="B32" s="18"/>
      <c r="C32" s="16" t="s">
        <v>275</v>
      </c>
      <c r="D32" s="14">
        <v>80.043539481661895</v>
      </c>
      <c r="E32" s="14">
        <v>2.1197573559338401</v>
      </c>
      <c r="F32" s="14">
        <v>75.528147883337397</v>
      </c>
      <c r="G32" s="14">
        <v>83.903341890550706</v>
      </c>
      <c r="H32" s="14">
        <v>2.648255399075</v>
      </c>
      <c r="I32" s="15">
        <v>358</v>
      </c>
      <c r="J32" s="15">
        <v>448</v>
      </c>
      <c r="K32" s="14">
        <v>1.2573900613656499</v>
      </c>
      <c r="L32" s="15">
        <v>356.293574893879</v>
      </c>
      <c r="M32" s="15">
        <v>152</v>
      </c>
      <c r="ZA32" s="9"/>
    </row>
    <row r="33" spans="2:677" x14ac:dyDescent="0.3">
      <c r="B33" s="18"/>
      <c r="C33" s="16" t="s">
        <v>276</v>
      </c>
      <c r="D33" s="14">
        <v>86.212793449409403</v>
      </c>
      <c r="E33" s="14">
        <v>2.4646738408294002</v>
      </c>
      <c r="F33" s="14">
        <v>80.561930393701502</v>
      </c>
      <c r="G33" s="14">
        <v>90.416312351210493</v>
      </c>
      <c r="H33" s="14">
        <v>2.8588261001839599</v>
      </c>
      <c r="I33" s="15">
        <v>280</v>
      </c>
      <c r="J33" s="15">
        <v>320</v>
      </c>
      <c r="K33" s="14">
        <v>1.6302777269063999</v>
      </c>
      <c r="L33" s="15">
        <v>196.28557436482299</v>
      </c>
      <c r="M33" s="15">
        <v>100</v>
      </c>
      <c r="ZA33" s="9"/>
    </row>
    <row r="34" spans="2:677" x14ac:dyDescent="0.3">
      <c r="B34" s="18"/>
      <c r="C34" s="16" t="s">
        <v>277</v>
      </c>
      <c r="D34" s="14">
        <v>81.745877174207806</v>
      </c>
      <c r="E34" s="14">
        <v>3.15402781192036</v>
      </c>
      <c r="F34" s="14">
        <v>74.657465624480807</v>
      </c>
      <c r="G34" s="14">
        <v>87.191775270160903</v>
      </c>
      <c r="H34" s="14">
        <v>3.8583325801236898</v>
      </c>
      <c r="I34" s="15">
        <v>284</v>
      </c>
      <c r="J34" s="15">
        <v>338</v>
      </c>
      <c r="K34" s="14">
        <v>2.2466432293492198</v>
      </c>
      <c r="L34" s="15">
        <v>150.446673323342</v>
      </c>
      <c r="M34" s="15">
        <v>105</v>
      </c>
      <c r="ZA34" s="9"/>
    </row>
    <row r="35" spans="2:677" x14ac:dyDescent="0.3">
      <c r="B35" s="18"/>
      <c r="C35" s="16" t="s">
        <v>278</v>
      </c>
      <c r="D35" s="14">
        <v>75.187477921506996</v>
      </c>
      <c r="E35" s="14">
        <v>3.5581170931697401</v>
      </c>
      <c r="F35" s="14">
        <v>67.430814057465895</v>
      </c>
      <c r="G35" s="14">
        <v>81.600877363558197</v>
      </c>
      <c r="H35" s="14">
        <v>4.7323267005767704</v>
      </c>
      <c r="I35" s="15">
        <v>171</v>
      </c>
      <c r="J35" s="15">
        <v>221</v>
      </c>
      <c r="K35" s="14">
        <v>1.4929550263899301</v>
      </c>
      <c r="L35" s="15">
        <v>148.028571586911</v>
      </c>
      <c r="M35" s="15">
        <v>63</v>
      </c>
      <c r="ZA35" s="9"/>
    </row>
    <row r="36" spans="2:677" x14ac:dyDescent="0.3">
      <c r="B36" s="18"/>
      <c r="C36" s="16" t="s">
        <v>279</v>
      </c>
      <c r="D36" s="14">
        <v>84.052086104721994</v>
      </c>
      <c r="E36" s="14">
        <v>2.1735896406622701</v>
      </c>
      <c r="F36" s="14">
        <v>79.280016109990299</v>
      </c>
      <c r="G36" s="14">
        <v>87.892930583978696</v>
      </c>
      <c r="H36" s="14">
        <v>2.58600320514849</v>
      </c>
      <c r="I36" s="15">
        <v>382</v>
      </c>
      <c r="J36" s="15">
        <v>453</v>
      </c>
      <c r="K36" s="14">
        <v>1.59309313812554</v>
      </c>
      <c r="L36" s="15">
        <v>284.35248960585398</v>
      </c>
      <c r="M36" s="15">
        <v>155</v>
      </c>
      <c r="ZA36" s="9"/>
    </row>
    <row r="37" spans="2:677" x14ac:dyDescent="0.3">
      <c r="B37" s="18"/>
      <c r="C37" s="16" t="s">
        <v>280</v>
      </c>
      <c r="D37" s="14">
        <v>88.205899770304597</v>
      </c>
      <c r="E37" s="14">
        <v>2.1231205401288098</v>
      </c>
      <c r="F37" s="14">
        <v>83.284573262510193</v>
      </c>
      <c r="G37" s="14">
        <v>91.820597664357294</v>
      </c>
      <c r="H37" s="14">
        <v>2.4070051387238101</v>
      </c>
      <c r="I37" s="15">
        <v>231</v>
      </c>
      <c r="J37" s="15">
        <v>266</v>
      </c>
      <c r="K37" s="14">
        <v>1.1482401514251499</v>
      </c>
      <c r="L37" s="15">
        <v>231.658856093693</v>
      </c>
      <c r="M37" s="15">
        <v>79</v>
      </c>
      <c r="ZA37" s="9"/>
    </row>
    <row r="38" spans="2:677" x14ac:dyDescent="0.3">
      <c r="B38" s="18" t="s">
        <v>296</v>
      </c>
      <c r="C38" s="16" t="s">
        <v>281</v>
      </c>
      <c r="D38" s="14">
        <v>83.260312503445505</v>
      </c>
      <c r="E38" s="14">
        <v>0.82675679328874596</v>
      </c>
      <c r="F38" s="14">
        <v>81.575058275082299</v>
      </c>
      <c r="G38" s="14">
        <v>84.820107162392603</v>
      </c>
      <c r="H38" s="14">
        <v>0.99297824909621002</v>
      </c>
      <c r="I38" s="15">
        <v>3359</v>
      </c>
      <c r="J38" s="15">
        <v>4098</v>
      </c>
      <c r="K38" s="14">
        <v>2.0092599396311899</v>
      </c>
      <c r="L38" s="15">
        <v>2039.5569130553599</v>
      </c>
      <c r="M38" s="15">
        <v>1246</v>
      </c>
      <c r="ZA38" s="9"/>
    </row>
    <row r="39" spans="2:677" x14ac:dyDescent="0.3">
      <c r="B39" s="18"/>
      <c r="C39" s="16" t="s">
        <v>282</v>
      </c>
      <c r="D39" s="14">
        <v>85.136238853551504</v>
      </c>
      <c r="E39" s="14">
        <v>0.89732624856573595</v>
      </c>
      <c r="F39" s="14">
        <v>83.288519633533397</v>
      </c>
      <c r="G39" s="14">
        <v>86.812011630626799</v>
      </c>
      <c r="H39" s="14">
        <v>1.05398859598353</v>
      </c>
      <c r="I39" s="15">
        <v>3161</v>
      </c>
      <c r="J39" s="15">
        <v>3697</v>
      </c>
      <c r="K39" s="14">
        <v>2.35174120508995</v>
      </c>
      <c r="L39" s="15">
        <v>1572.02671450348</v>
      </c>
      <c r="M39" s="15">
        <v>1200</v>
      </c>
      <c r="ZA39" s="9"/>
    </row>
    <row r="40" spans="2:677" x14ac:dyDescent="0.3">
      <c r="B40" s="18" t="s">
        <v>321</v>
      </c>
      <c r="C40" s="16" t="s">
        <v>314</v>
      </c>
      <c r="D40" s="14">
        <v>84.021356080849799</v>
      </c>
      <c r="E40" s="14">
        <v>0.92895393202995302</v>
      </c>
      <c r="F40" s="14">
        <v>82.114722944854506</v>
      </c>
      <c r="G40" s="14">
        <v>85.759982931460002</v>
      </c>
      <c r="H40" s="14">
        <v>1.1056164472471299</v>
      </c>
      <c r="I40" s="15">
        <v>3333</v>
      </c>
      <c r="J40" s="15">
        <v>3995</v>
      </c>
      <c r="K40" s="14">
        <v>2.5672420039102</v>
      </c>
      <c r="L40" s="15">
        <v>1556.1446851972501</v>
      </c>
      <c r="M40" s="15">
        <v>2036</v>
      </c>
      <c r="ZA40" s="9"/>
    </row>
    <row r="41" spans="2:677" x14ac:dyDescent="0.3">
      <c r="B41" s="18"/>
      <c r="C41" s="16" t="s">
        <v>315</v>
      </c>
      <c r="D41" s="14">
        <v>84.546824277045999</v>
      </c>
      <c r="E41" s="14">
        <v>0.85055975637122005</v>
      </c>
      <c r="F41" s="14">
        <v>82.804519588464402</v>
      </c>
      <c r="G41" s="14">
        <v>86.142137179520304</v>
      </c>
      <c r="H41" s="14">
        <v>1.0060221228228201</v>
      </c>
      <c r="I41" s="15">
        <v>3187</v>
      </c>
      <c r="J41" s="15">
        <v>3800</v>
      </c>
      <c r="K41" s="14">
        <v>2.10360363253398</v>
      </c>
      <c r="L41" s="15">
        <v>1806.4239580260401</v>
      </c>
      <c r="M41" s="15">
        <v>2011</v>
      </c>
      <c r="ZA41" s="9"/>
    </row>
    <row r="42" spans="2:677" x14ac:dyDescent="0.3">
      <c r="B42" s="18" t="s">
        <v>322</v>
      </c>
      <c r="C42" s="16" t="s">
        <v>316</v>
      </c>
      <c r="D42" s="14">
        <v>67.504260191720306</v>
      </c>
      <c r="E42" s="14">
        <v>1.89480161846779</v>
      </c>
      <c r="F42" s="14">
        <v>63.679075205854303</v>
      </c>
      <c r="G42" s="14">
        <v>71.109362346932301</v>
      </c>
      <c r="H42" s="14">
        <v>2.8069363519966402</v>
      </c>
      <c r="I42" s="15">
        <v>648</v>
      </c>
      <c r="J42" s="15">
        <v>948</v>
      </c>
      <c r="K42" s="14">
        <v>1.54995775836127</v>
      </c>
      <c r="L42" s="15">
        <v>611.62957176477801</v>
      </c>
      <c r="M42" s="15">
        <v>383</v>
      </c>
      <c r="ZA42" s="9"/>
    </row>
    <row r="43" spans="2:677" x14ac:dyDescent="0.3">
      <c r="B43" s="18"/>
      <c r="C43" s="16" t="s">
        <v>317</v>
      </c>
      <c r="D43" s="14">
        <v>83.585948557846507</v>
      </c>
      <c r="E43" s="14">
        <v>3.1278324730428402</v>
      </c>
      <c r="F43" s="14">
        <v>76.478766539532302</v>
      </c>
      <c r="G43" s="14">
        <v>88.858474348379602</v>
      </c>
      <c r="H43" s="14">
        <v>3.74205536577501</v>
      </c>
      <c r="I43" s="15">
        <v>253</v>
      </c>
      <c r="J43" s="15">
        <v>309</v>
      </c>
      <c r="K43" s="14">
        <v>2.1962846148715802</v>
      </c>
      <c r="L43" s="15">
        <v>140.692147961009</v>
      </c>
      <c r="M43" s="15">
        <v>139</v>
      </c>
      <c r="ZA43" s="9"/>
    </row>
    <row r="44" spans="2:677" x14ac:dyDescent="0.3">
      <c r="B44" s="18"/>
      <c r="C44" s="16" t="s">
        <v>318</v>
      </c>
      <c r="D44" s="14">
        <v>87.518519201086406</v>
      </c>
      <c r="E44" s="14">
        <v>2.7095124066046501</v>
      </c>
      <c r="F44" s="14">
        <v>81.135245172195397</v>
      </c>
      <c r="G44" s="14">
        <v>91.956022118286299</v>
      </c>
      <c r="H44" s="14">
        <v>3.0959303600408901</v>
      </c>
      <c r="I44" s="15">
        <v>193</v>
      </c>
      <c r="J44" s="15">
        <v>221</v>
      </c>
      <c r="K44" s="14">
        <v>1.47855980251806</v>
      </c>
      <c r="L44" s="15">
        <v>149.46977431932501</v>
      </c>
      <c r="M44" s="15">
        <v>111</v>
      </c>
      <c r="ZA44" s="9"/>
    </row>
    <row r="45" spans="2:677" x14ac:dyDescent="0.3">
      <c r="B45" s="18"/>
      <c r="C45" s="16" t="s">
        <v>319</v>
      </c>
      <c r="D45" s="14">
        <v>86.093463146699904</v>
      </c>
      <c r="E45" s="14">
        <v>0.67931990592660296</v>
      </c>
      <c r="F45" s="14">
        <v>84.707151481600306</v>
      </c>
      <c r="G45" s="14">
        <v>87.372837809802704</v>
      </c>
      <c r="H45" s="14">
        <v>0.78904934369879898</v>
      </c>
      <c r="I45" s="15">
        <v>5328</v>
      </c>
      <c r="J45" s="15">
        <v>6191</v>
      </c>
      <c r="K45" s="14">
        <v>2.38588859794908</v>
      </c>
      <c r="L45" s="15">
        <v>2594.8403480874199</v>
      </c>
      <c r="M45" s="15">
        <v>2298</v>
      </c>
      <c r="ZA45" s="9"/>
    </row>
    <row r="46" spans="2:677" x14ac:dyDescent="0.3">
      <c r="B46" s="18"/>
      <c r="C46" s="16" t="s">
        <v>320</v>
      </c>
      <c r="D46" s="14">
        <v>72.929754677298206</v>
      </c>
      <c r="E46" s="14">
        <v>6.91192997662107</v>
      </c>
      <c r="F46" s="14">
        <v>57.462994172231497</v>
      </c>
      <c r="G46" s="14">
        <v>84.308405142345904</v>
      </c>
      <c r="H46" s="14">
        <v>9.47751710835335</v>
      </c>
      <c r="I46" s="15">
        <v>98</v>
      </c>
      <c r="J46" s="15">
        <v>126</v>
      </c>
      <c r="K46" s="14">
        <v>3.02490492558253</v>
      </c>
      <c r="L46" s="15">
        <v>41.654201735195201</v>
      </c>
      <c r="M46" s="15">
        <v>59</v>
      </c>
      <c r="ZA46" s="9"/>
    </row>
    <row r="47" spans="2:677" x14ac:dyDescent="0.3">
      <c r="B47" s="18" t="s">
        <v>298</v>
      </c>
      <c r="C47" s="16" t="s">
        <v>283</v>
      </c>
      <c r="D47" s="14">
        <v>80.662847604198006</v>
      </c>
      <c r="E47" s="14">
        <v>1.48113620475872</v>
      </c>
      <c r="F47" s="14">
        <v>77.591045080616198</v>
      </c>
      <c r="G47" s="14">
        <v>83.403636897409797</v>
      </c>
      <c r="H47" s="14">
        <v>1.8362061949839199</v>
      </c>
      <c r="I47" s="15">
        <v>1304</v>
      </c>
      <c r="J47" s="15">
        <v>1681</v>
      </c>
      <c r="K47" s="14">
        <v>2.3628339809986398</v>
      </c>
      <c r="L47" s="15">
        <v>711.43381782986398</v>
      </c>
      <c r="M47" s="15">
        <v>958</v>
      </c>
      <c r="ZA47" s="9"/>
    </row>
    <row r="48" spans="2:677" x14ac:dyDescent="0.3">
      <c r="B48" s="18"/>
      <c r="C48" s="16" t="s">
        <v>284</v>
      </c>
      <c r="D48" s="14">
        <v>82.766019797780103</v>
      </c>
      <c r="E48" s="14">
        <v>1.3384940887730501</v>
      </c>
      <c r="F48" s="14">
        <v>79.980602233073</v>
      </c>
      <c r="G48" s="14">
        <v>85.235428470136299</v>
      </c>
      <c r="H48" s="14">
        <v>1.6172024365112101</v>
      </c>
      <c r="I48" s="15">
        <v>1194</v>
      </c>
      <c r="J48" s="15">
        <v>1472</v>
      </c>
      <c r="K48" s="14">
        <v>1.8475998892424399</v>
      </c>
      <c r="L48" s="15">
        <v>796.70929218531001</v>
      </c>
      <c r="M48" s="15">
        <v>973</v>
      </c>
      <c r="ZA48" s="9"/>
    </row>
    <row r="49" spans="2:677" x14ac:dyDescent="0.3">
      <c r="B49" s="18"/>
      <c r="C49" s="16" t="s">
        <v>285</v>
      </c>
      <c r="D49" s="14">
        <v>82.245303635586694</v>
      </c>
      <c r="E49" s="14">
        <v>1.6186519776392101</v>
      </c>
      <c r="F49" s="14">
        <v>78.845757072576902</v>
      </c>
      <c r="G49" s="14">
        <v>85.201074188851806</v>
      </c>
      <c r="H49" s="14">
        <v>1.9680783048855299</v>
      </c>
      <c r="I49" s="15">
        <v>1209</v>
      </c>
      <c r="J49" s="15">
        <v>1463</v>
      </c>
      <c r="K49" s="14">
        <v>2.6231913964599798</v>
      </c>
      <c r="L49" s="15">
        <v>557.71759619764305</v>
      </c>
      <c r="M49" s="15">
        <v>985</v>
      </c>
      <c r="ZA49" s="9"/>
    </row>
    <row r="50" spans="2:677" x14ac:dyDescent="0.3">
      <c r="B50" s="18"/>
      <c r="C50" s="16" t="s">
        <v>286</v>
      </c>
      <c r="D50" s="14">
        <v>85.752002018372906</v>
      </c>
      <c r="E50" s="14">
        <v>1.53944569753543</v>
      </c>
      <c r="F50" s="14">
        <v>82.458564007307899</v>
      </c>
      <c r="G50" s="14">
        <v>88.513229020241894</v>
      </c>
      <c r="H50" s="14">
        <v>1.7952300369682199</v>
      </c>
      <c r="I50" s="15">
        <v>1237</v>
      </c>
      <c r="J50" s="15">
        <v>1452</v>
      </c>
      <c r="K50" s="14">
        <v>2.81447922806302</v>
      </c>
      <c r="L50" s="15">
        <v>515.90361212198297</v>
      </c>
      <c r="M50" s="15">
        <v>942</v>
      </c>
      <c r="ZA50" s="9"/>
    </row>
    <row r="51" spans="2:677" x14ac:dyDescent="0.3">
      <c r="B51" s="18"/>
      <c r="C51" s="16" t="s">
        <v>287</v>
      </c>
      <c r="D51" s="14">
        <v>90.721249981390699</v>
      </c>
      <c r="E51" s="14">
        <v>1.16517480518991</v>
      </c>
      <c r="F51" s="14">
        <v>88.169678482227695</v>
      </c>
      <c r="G51" s="14">
        <v>92.767638762561504</v>
      </c>
      <c r="H51" s="14">
        <v>1.28434606603075</v>
      </c>
      <c r="I51" s="15">
        <v>1542</v>
      </c>
      <c r="J51" s="15">
        <v>1689</v>
      </c>
      <c r="K51" s="14">
        <v>2.7224261840951098</v>
      </c>
      <c r="L51" s="15">
        <v>620.40249607773796</v>
      </c>
      <c r="M51" s="15">
        <v>1012</v>
      </c>
      <c r="ZA51" s="9"/>
    </row>
    <row r="52" spans="2:677" x14ac:dyDescent="0.3">
      <c r="B52" s="18" t="s">
        <v>297</v>
      </c>
      <c r="C52" s="16" t="s">
        <v>288</v>
      </c>
      <c r="D52" s="14">
        <v>85.866608691703505</v>
      </c>
      <c r="E52" s="14">
        <v>0.77085715677770605</v>
      </c>
      <c r="F52" s="14">
        <v>84.286513461023503</v>
      </c>
      <c r="G52" s="14">
        <v>87.311733605735995</v>
      </c>
      <c r="H52" s="14">
        <v>0.89773797815330103</v>
      </c>
      <c r="I52" s="15">
        <v>4276</v>
      </c>
      <c r="J52" s="15">
        <v>4959</v>
      </c>
      <c r="K52" s="14">
        <v>2.4276364297178699</v>
      </c>
      <c r="L52" s="15">
        <v>2042.7276256421601</v>
      </c>
      <c r="M52" s="15">
        <v>2151</v>
      </c>
      <c r="ZA52" s="9"/>
    </row>
    <row r="53" spans="2:677" x14ac:dyDescent="0.3">
      <c r="B53" s="18"/>
      <c r="C53" s="16" t="s">
        <v>289</v>
      </c>
      <c r="D53" s="14">
        <v>81.498319787850605</v>
      </c>
      <c r="E53" s="14">
        <v>1.0207956180757001</v>
      </c>
      <c r="F53" s="14">
        <v>79.412255534627903</v>
      </c>
      <c r="G53" s="14">
        <v>83.417151026190595</v>
      </c>
      <c r="H53" s="14">
        <v>1.2525357832320301</v>
      </c>
      <c r="I53" s="15">
        <v>2210</v>
      </c>
      <c r="J53" s="15">
        <v>2798</v>
      </c>
      <c r="K53" s="14">
        <v>1.93290377905958</v>
      </c>
      <c r="L53" s="15">
        <v>1447.56300355588</v>
      </c>
      <c r="M53" s="15">
        <v>1462</v>
      </c>
      <c r="ZA53" s="9"/>
    </row>
    <row r="54" spans="2:677" x14ac:dyDescent="0.3">
      <c r="B54" s="18" t="s">
        <v>291</v>
      </c>
      <c r="C54" s="16" t="s">
        <v>290</v>
      </c>
      <c r="D54" s="14">
        <v>85.546618009708695</v>
      </c>
      <c r="E54" s="14">
        <v>0.761941246682455</v>
      </c>
      <c r="F54" s="14">
        <v>83.987424754147398</v>
      </c>
      <c r="G54" s="14">
        <v>86.977528483939494</v>
      </c>
      <c r="H54" s="14">
        <v>0.89067372201199402</v>
      </c>
      <c r="I54" s="15">
        <v>4206</v>
      </c>
      <c r="J54" s="15">
        <v>4899</v>
      </c>
      <c r="K54" s="14">
        <v>2.2997965778615699</v>
      </c>
      <c r="L54" s="15">
        <v>2130.1884032522798</v>
      </c>
      <c r="M54" s="15">
        <v>2065</v>
      </c>
      <c r="ZA54" s="9"/>
    </row>
    <row r="55" spans="2:677" x14ac:dyDescent="0.3">
      <c r="B55" s="18"/>
      <c r="C55" s="16" t="s">
        <v>291</v>
      </c>
      <c r="D55" s="14">
        <v>82.536358314306597</v>
      </c>
      <c r="E55" s="14">
        <v>1.02962997263358</v>
      </c>
      <c r="F55" s="14">
        <v>80.424270377498203</v>
      </c>
      <c r="G55" s="14">
        <v>84.464585503640905</v>
      </c>
      <c r="H55" s="14">
        <v>1.2474865546074201</v>
      </c>
      <c r="I55" s="15">
        <v>2314</v>
      </c>
      <c r="J55" s="15">
        <v>2896</v>
      </c>
      <c r="K55" s="14">
        <v>2.1292703467731302</v>
      </c>
      <c r="L55" s="15">
        <v>1360.0903259601801</v>
      </c>
      <c r="M55" s="15">
        <v>1401</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83" priority="1">
      <formula>ZA9 = 3</formula>
    </cfRule>
    <cfRule type="expression" dxfId="282" priority="48">
      <formula>I9 = J9</formula>
    </cfRule>
    <cfRule type="expression" dxfId="281" priority="95">
      <formula>ZA9 = 2</formula>
    </cfRule>
    <cfRule type="expression" dxfId="280" priority="142">
      <formula>ZA9 = 1</formula>
    </cfRule>
  </conditionalFormatting>
  <pageMargins left="0.7" right="0.7" top="0.75" bottom="0.75" header="0.3" footer="0.3"/>
  <pageSetup paperSize="9"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93</v>
      </c>
      <c r="M2" s="12" t="str">
        <f>HYPERLINK("#'INDICE'!A1", "Índice")</f>
        <v>Índice</v>
      </c>
    </row>
    <row r="3" spans="2:677" x14ac:dyDescent="0.3">
      <c r="B3" s="10" t="s">
        <v>7</v>
      </c>
      <c r="C3" s="11" t="s">
        <v>92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79.067135399723298</v>
      </c>
      <c r="E9" s="14">
        <v>0.72456483404576399</v>
      </c>
      <c r="F9" s="14">
        <v>77.610932703190201</v>
      </c>
      <c r="G9" s="14">
        <v>80.452480352711902</v>
      </c>
      <c r="H9" s="14">
        <v>0.91639191224360395</v>
      </c>
      <c r="I9" s="15">
        <v>5911</v>
      </c>
      <c r="J9" s="15">
        <v>7622</v>
      </c>
      <c r="K9" s="14">
        <v>2.4173625913803498</v>
      </c>
      <c r="L9" s="15">
        <v>3153.0230620668899</v>
      </c>
      <c r="M9" s="15">
        <v>2528</v>
      </c>
      <c r="ZA9" s="9"/>
    </row>
    <row r="10" spans="2:677" x14ac:dyDescent="0.3">
      <c r="B10" s="18" t="s">
        <v>293</v>
      </c>
      <c r="C10" s="16" t="s">
        <v>253</v>
      </c>
      <c r="D10" s="14">
        <v>80.279295248447696</v>
      </c>
      <c r="E10" s="14">
        <v>0.90626066818763196</v>
      </c>
      <c r="F10" s="14">
        <v>78.441226822396999</v>
      </c>
      <c r="G10" s="14">
        <v>81.996620131947594</v>
      </c>
      <c r="H10" s="14">
        <v>1.1288846836322399</v>
      </c>
      <c r="I10" s="15">
        <v>3568</v>
      </c>
      <c r="J10" s="15">
        <v>4573</v>
      </c>
      <c r="K10" s="14">
        <v>2.3718460858108199</v>
      </c>
      <c r="L10" s="15">
        <v>1928.0340437590901</v>
      </c>
      <c r="M10" s="15">
        <v>1579</v>
      </c>
      <c r="ZA10" s="9"/>
    </row>
    <row r="11" spans="2:677" x14ac:dyDescent="0.3">
      <c r="B11" s="18"/>
      <c r="C11" s="16" t="s">
        <v>254</v>
      </c>
      <c r="D11" s="14">
        <v>76.893128785998599</v>
      </c>
      <c r="E11" s="14">
        <v>1.20658251571877</v>
      </c>
      <c r="F11" s="14">
        <v>74.441133804679296</v>
      </c>
      <c r="G11" s="14">
        <v>79.175695558840303</v>
      </c>
      <c r="H11" s="14">
        <v>1.56916818806633</v>
      </c>
      <c r="I11" s="15">
        <v>2343</v>
      </c>
      <c r="J11" s="15">
        <v>3049</v>
      </c>
      <c r="K11" s="14">
        <v>2.4974703540240499</v>
      </c>
      <c r="L11" s="15">
        <v>1220.83531245418</v>
      </c>
      <c r="M11" s="15">
        <v>949</v>
      </c>
      <c r="ZA11" s="9"/>
    </row>
    <row r="12" spans="2:677" x14ac:dyDescent="0.3">
      <c r="B12" s="18" t="s">
        <v>294</v>
      </c>
      <c r="C12" s="16" t="s">
        <v>255</v>
      </c>
      <c r="D12" s="14">
        <v>74.7076251420918</v>
      </c>
      <c r="E12" s="14">
        <v>0.97141232728314997</v>
      </c>
      <c r="F12" s="14">
        <v>72.755013102286398</v>
      </c>
      <c r="G12" s="14">
        <v>76.565371560862104</v>
      </c>
      <c r="H12" s="14">
        <v>1.3002853797528</v>
      </c>
      <c r="I12" s="15">
        <v>2772</v>
      </c>
      <c r="J12" s="15">
        <v>3687</v>
      </c>
      <c r="K12" s="14">
        <v>1.8408059560613499</v>
      </c>
      <c r="L12" s="15">
        <v>2002.9270265339801</v>
      </c>
      <c r="M12" s="15">
        <v>1276</v>
      </c>
      <c r="ZA12" s="9"/>
    </row>
    <row r="13" spans="2:677" x14ac:dyDescent="0.3">
      <c r="B13" s="18"/>
      <c r="C13" s="16" t="s">
        <v>256</v>
      </c>
      <c r="D13" s="14">
        <v>83.232445151751705</v>
      </c>
      <c r="E13" s="14">
        <v>1.0951011046838</v>
      </c>
      <c r="F13" s="14">
        <v>80.971547941506799</v>
      </c>
      <c r="G13" s="14">
        <v>85.273566703605994</v>
      </c>
      <c r="H13" s="14">
        <v>1.315714205785</v>
      </c>
      <c r="I13" s="15">
        <v>1953</v>
      </c>
      <c r="J13" s="15">
        <v>2352</v>
      </c>
      <c r="K13" s="14">
        <v>2.0202200375802999</v>
      </c>
      <c r="L13" s="15">
        <v>1164.22961669912</v>
      </c>
      <c r="M13" s="15">
        <v>761</v>
      </c>
      <c r="ZA13" s="9"/>
    </row>
    <row r="14" spans="2:677" x14ac:dyDescent="0.3">
      <c r="B14" s="18"/>
      <c r="C14" s="16" t="s">
        <v>257</v>
      </c>
      <c r="D14" s="14">
        <v>70.930013578024401</v>
      </c>
      <c r="E14" s="14">
        <v>1.60704901045441</v>
      </c>
      <c r="F14" s="14">
        <v>67.674858518501196</v>
      </c>
      <c r="G14" s="14">
        <v>73.983389356176701</v>
      </c>
      <c r="H14" s="14">
        <v>2.2656826488361301</v>
      </c>
      <c r="I14" s="15">
        <v>1186</v>
      </c>
      <c r="J14" s="15">
        <v>1583</v>
      </c>
      <c r="K14" s="14">
        <v>1.98148071886906</v>
      </c>
      <c r="L14" s="15">
        <v>798.89750373321897</v>
      </c>
      <c r="M14" s="15">
        <v>491</v>
      </c>
      <c r="ZA14" s="9"/>
    </row>
    <row r="15" spans="2:677" x14ac:dyDescent="0.3">
      <c r="B15" s="18" t="s">
        <v>295</v>
      </c>
      <c r="C15" s="16" t="s">
        <v>258</v>
      </c>
      <c r="D15" s="14">
        <v>74.923419960644196</v>
      </c>
      <c r="E15" s="14">
        <v>3.395161571474</v>
      </c>
      <c r="F15" s="14">
        <v>67.637225887235502</v>
      </c>
      <c r="G15" s="14">
        <v>81.029292796876305</v>
      </c>
      <c r="H15" s="14">
        <v>4.5315090705381804</v>
      </c>
      <c r="I15" s="15">
        <v>253</v>
      </c>
      <c r="J15" s="15">
        <v>337</v>
      </c>
      <c r="K15" s="14">
        <v>2.06145695526215</v>
      </c>
      <c r="L15" s="15">
        <v>163.47661256751499</v>
      </c>
      <c r="M15" s="15">
        <v>119</v>
      </c>
      <c r="ZA15" s="9"/>
    </row>
    <row r="16" spans="2:677" x14ac:dyDescent="0.3">
      <c r="B16" s="18"/>
      <c r="C16" s="16" t="s">
        <v>259</v>
      </c>
      <c r="D16" s="14">
        <v>73.067627452358707</v>
      </c>
      <c r="E16" s="14">
        <v>3.1504262241039598</v>
      </c>
      <c r="F16" s="14">
        <v>66.385355051502003</v>
      </c>
      <c r="G16" s="14">
        <v>78.844842655787403</v>
      </c>
      <c r="H16" s="14">
        <v>4.3116580268848699</v>
      </c>
      <c r="I16" s="15">
        <v>200</v>
      </c>
      <c r="J16" s="15">
        <v>268</v>
      </c>
      <c r="K16" s="14">
        <v>1.34663615383922</v>
      </c>
      <c r="L16" s="15">
        <v>199.01441026660399</v>
      </c>
      <c r="M16" s="15">
        <v>98</v>
      </c>
      <c r="ZA16" s="9"/>
    </row>
    <row r="17" spans="2:677" x14ac:dyDescent="0.3">
      <c r="B17" s="18"/>
      <c r="C17" s="16" t="s">
        <v>260</v>
      </c>
      <c r="D17" s="14">
        <v>84.5601751088318</v>
      </c>
      <c r="E17" s="14">
        <v>2.0522272683660501</v>
      </c>
      <c r="F17" s="14">
        <v>80.038991600818406</v>
      </c>
      <c r="G17" s="14">
        <v>88.208176527232993</v>
      </c>
      <c r="H17" s="14">
        <v>2.4269430210199601</v>
      </c>
      <c r="I17" s="15">
        <v>243</v>
      </c>
      <c r="J17" s="15">
        <v>287</v>
      </c>
      <c r="K17" s="14">
        <v>0.92258990173526301</v>
      </c>
      <c r="L17" s="15">
        <v>287</v>
      </c>
      <c r="M17" s="15">
        <v>97</v>
      </c>
      <c r="ZA17" s="9"/>
    </row>
    <row r="18" spans="2:677" x14ac:dyDescent="0.3">
      <c r="B18" s="18"/>
      <c r="C18" s="16" t="s">
        <v>261</v>
      </c>
      <c r="D18" s="14">
        <v>76.455873039894996</v>
      </c>
      <c r="E18" s="14">
        <v>3.3407827251915898</v>
      </c>
      <c r="F18" s="14">
        <v>69.1759036595232</v>
      </c>
      <c r="G18" s="14">
        <v>82.4526151614333</v>
      </c>
      <c r="H18" s="14">
        <v>4.3695567029211198</v>
      </c>
      <c r="I18" s="15">
        <v>161</v>
      </c>
      <c r="J18" s="15">
        <v>212</v>
      </c>
      <c r="K18" s="14">
        <v>1.30823413000274</v>
      </c>
      <c r="L18" s="15">
        <v>162.050503910609</v>
      </c>
      <c r="M18" s="15">
        <v>73</v>
      </c>
      <c r="ZA18" s="9"/>
    </row>
    <row r="19" spans="2:677" x14ac:dyDescent="0.3">
      <c r="B19" s="18"/>
      <c r="C19" s="16" t="s">
        <v>262</v>
      </c>
      <c r="D19" s="14">
        <v>78.272980320862303</v>
      </c>
      <c r="E19" s="14">
        <v>3.69176226113425</v>
      </c>
      <c r="F19" s="14">
        <v>70.019565966452006</v>
      </c>
      <c r="G19" s="14">
        <v>84.749168608811104</v>
      </c>
      <c r="H19" s="14">
        <v>4.7165219032170604</v>
      </c>
      <c r="I19" s="15">
        <v>149</v>
      </c>
      <c r="J19" s="15">
        <v>198</v>
      </c>
      <c r="K19" s="14">
        <v>1.5787801231748899</v>
      </c>
      <c r="L19" s="15">
        <v>125.413284024521</v>
      </c>
      <c r="M19" s="15">
        <v>62</v>
      </c>
      <c r="ZA19" s="9"/>
    </row>
    <row r="20" spans="2:677" x14ac:dyDescent="0.3">
      <c r="B20" s="18"/>
      <c r="C20" s="16" t="s">
        <v>263</v>
      </c>
      <c r="D20" s="14">
        <v>74.277015651251702</v>
      </c>
      <c r="E20" s="14">
        <v>3.2581291757006001</v>
      </c>
      <c r="F20" s="14">
        <v>67.307752332216495</v>
      </c>
      <c r="G20" s="14">
        <v>80.197685369542896</v>
      </c>
      <c r="H20" s="14">
        <v>4.3864567620733403</v>
      </c>
      <c r="I20" s="15">
        <v>209</v>
      </c>
      <c r="J20" s="15">
        <v>289</v>
      </c>
      <c r="K20" s="14">
        <v>1.6001226986279899</v>
      </c>
      <c r="L20" s="15">
        <v>180.611149537345</v>
      </c>
      <c r="M20" s="15">
        <v>92</v>
      </c>
      <c r="ZA20" s="9"/>
    </row>
    <row r="21" spans="2:677" x14ac:dyDescent="0.3">
      <c r="B21" s="18"/>
      <c r="C21" s="16" t="s">
        <v>264</v>
      </c>
      <c r="D21" s="14">
        <v>81.315433393300594</v>
      </c>
      <c r="E21" s="14">
        <v>2.1820738207006798</v>
      </c>
      <c r="F21" s="14">
        <v>76.625333989847505</v>
      </c>
      <c r="G21" s="14">
        <v>85.245672969792693</v>
      </c>
      <c r="H21" s="14">
        <v>2.6834682293908299</v>
      </c>
      <c r="I21" s="15">
        <v>413</v>
      </c>
      <c r="J21" s="15">
        <v>510</v>
      </c>
      <c r="K21" s="14">
        <v>1.59514677578744</v>
      </c>
      <c r="L21" s="15">
        <v>319.71979490617099</v>
      </c>
      <c r="M21" s="15">
        <v>175</v>
      </c>
      <c r="ZA21" s="9"/>
    </row>
    <row r="22" spans="2:677" x14ac:dyDescent="0.3">
      <c r="B22" s="18"/>
      <c r="C22" s="16" t="s">
        <v>265</v>
      </c>
      <c r="D22" s="14">
        <v>83.1208304908087</v>
      </c>
      <c r="E22" s="14">
        <v>1.83275801232669</v>
      </c>
      <c r="F22" s="14">
        <v>79.180967417880197</v>
      </c>
      <c r="G22" s="14">
        <v>86.4427599744388</v>
      </c>
      <c r="H22" s="14">
        <v>2.20493226728449</v>
      </c>
      <c r="I22" s="15">
        <v>369</v>
      </c>
      <c r="J22" s="15">
        <v>443</v>
      </c>
      <c r="K22" s="14">
        <v>1.05820930145164</v>
      </c>
      <c r="L22" s="15">
        <v>418.63173891242297</v>
      </c>
      <c r="M22" s="15">
        <v>130</v>
      </c>
      <c r="ZA22" s="9"/>
    </row>
    <row r="23" spans="2:677" x14ac:dyDescent="0.3">
      <c r="B23" s="18"/>
      <c r="C23" s="16" t="s">
        <v>266</v>
      </c>
      <c r="D23" s="14">
        <v>83.748669579468199</v>
      </c>
      <c r="E23" s="14">
        <v>1.95603775567877</v>
      </c>
      <c r="F23" s="14">
        <v>79.503983787487002</v>
      </c>
      <c r="G23" s="14">
        <v>87.255206753997797</v>
      </c>
      <c r="H23" s="14">
        <v>2.3356045719898999</v>
      </c>
      <c r="I23" s="15">
        <v>351</v>
      </c>
      <c r="J23" s="15">
        <v>422</v>
      </c>
      <c r="K23" s="14">
        <v>1.18350399430204</v>
      </c>
      <c r="L23" s="15">
        <v>356.568293839067</v>
      </c>
      <c r="M23" s="15">
        <v>137</v>
      </c>
      <c r="ZA23" s="9"/>
    </row>
    <row r="24" spans="2:677" x14ac:dyDescent="0.3">
      <c r="B24" s="18"/>
      <c r="C24" s="16" t="s">
        <v>267</v>
      </c>
      <c r="D24" s="14">
        <v>68.883800203518902</v>
      </c>
      <c r="E24" s="14">
        <v>3.81443362473706</v>
      </c>
      <c r="F24" s="14">
        <v>60.835386988121797</v>
      </c>
      <c r="G24" s="14">
        <v>75.932581643087502</v>
      </c>
      <c r="H24" s="14">
        <v>5.5374901115606603</v>
      </c>
      <c r="I24" s="15">
        <v>153</v>
      </c>
      <c r="J24" s="15">
        <v>219</v>
      </c>
      <c r="K24" s="14">
        <v>1.4798338866498399</v>
      </c>
      <c r="L24" s="15">
        <v>147.989583138814</v>
      </c>
      <c r="M24" s="15">
        <v>74</v>
      </c>
      <c r="ZA24" s="9"/>
    </row>
    <row r="25" spans="2:677" x14ac:dyDescent="0.3">
      <c r="B25" s="18"/>
      <c r="C25" s="16" t="s">
        <v>268</v>
      </c>
      <c r="D25" s="14">
        <v>80.435056239371505</v>
      </c>
      <c r="E25" s="14">
        <v>2.79547389301085</v>
      </c>
      <c r="F25" s="14">
        <v>74.283410937814494</v>
      </c>
      <c r="G25" s="14">
        <v>85.404307189118001</v>
      </c>
      <c r="H25" s="14">
        <v>3.47544220605955</v>
      </c>
      <c r="I25" s="15">
        <v>192</v>
      </c>
      <c r="J25" s="15">
        <v>235</v>
      </c>
      <c r="K25" s="14">
        <v>1.16199100237001</v>
      </c>
      <c r="L25" s="15">
        <v>202.23908749783101</v>
      </c>
      <c r="M25" s="15">
        <v>85</v>
      </c>
      <c r="ZA25" s="9"/>
    </row>
    <row r="26" spans="2:677" x14ac:dyDescent="0.3">
      <c r="B26" s="18"/>
      <c r="C26" s="16" t="s">
        <v>269</v>
      </c>
      <c r="D26" s="14">
        <v>77.315905705646102</v>
      </c>
      <c r="E26" s="14">
        <v>3.32774412102949</v>
      </c>
      <c r="F26" s="14">
        <v>70.054337138729593</v>
      </c>
      <c r="G26" s="14">
        <v>83.237932856822198</v>
      </c>
      <c r="H26" s="14">
        <v>4.3040873551927801</v>
      </c>
      <c r="I26" s="15">
        <v>241</v>
      </c>
      <c r="J26" s="15">
        <v>304</v>
      </c>
      <c r="K26" s="14">
        <v>1.91316394022028</v>
      </c>
      <c r="L26" s="15">
        <v>158.89908523207799</v>
      </c>
      <c r="M26" s="15">
        <v>98</v>
      </c>
      <c r="ZA26" s="9"/>
    </row>
    <row r="27" spans="2:677" x14ac:dyDescent="0.3">
      <c r="B27" s="18"/>
      <c r="C27" s="16" t="s">
        <v>270</v>
      </c>
      <c r="D27" s="14">
        <v>84.872110650042003</v>
      </c>
      <c r="E27" s="14">
        <v>1.97018472327976</v>
      </c>
      <c r="F27" s="14">
        <v>80.555860475686003</v>
      </c>
      <c r="G27" s="14">
        <v>88.368574698858794</v>
      </c>
      <c r="H27" s="14">
        <v>2.3213570490823998</v>
      </c>
      <c r="I27" s="15">
        <v>352</v>
      </c>
      <c r="J27" s="15">
        <v>415</v>
      </c>
      <c r="K27" s="14">
        <v>1.25161538784614</v>
      </c>
      <c r="L27" s="15">
        <v>331.57150673431602</v>
      </c>
      <c r="M27" s="15">
        <v>143</v>
      </c>
      <c r="ZA27" s="9"/>
    </row>
    <row r="28" spans="2:677" x14ac:dyDescent="0.3">
      <c r="B28" s="18"/>
      <c r="C28" s="16" t="s">
        <v>271</v>
      </c>
      <c r="D28" s="14">
        <v>73.594709562520507</v>
      </c>
      <c r="E28" s="14">
        <v>3.91810408187429</v>
      </c>
      <c r="F28" s="14">
        <v>65.077714313693704</v>
      </c>
      <c r="G28" s="14">
        <v>80.652093454502904</v>
      </c>
      <c r="H28" s="14">
        <v>5.3238936673100996</v>
      </c>
      <c r="I28" s="15">
        <v>136</v>
      </c>
      <c r="J28" s="15">
        <v>176</v>
      </c>
      <c r="K28" s="14">
        <v>1.38245957678291</v>
      </c>
      <c r="L28" s="15">
        <v>127.30932821165401</v>
      </c>
      <c r="M28" s="15">
        <v>60</v>
      </c>
      <c r="ZA28" s="9"/>
    </row>
    <row r="29" spans="2:677" x14ac:dyDescent="0.3">
      <c r="B29" s="18"/>
      <c r="C29" s="16" t="s">
        <v>272</v>
      </c>
      <c r="D29" s="14">
        <v>70.436734461582304</v>
      </c>
      <c r="E29" s="14">
        <v>3.2532360578576198</v>
      </c>
      <c r="F29" s="14">
        <v>63.596567626857599</v>
      </c>
      <c r="G29" s="14">
        <v>76.467228632760495</v>
      </c>
      <c r="H29" s="14">
        <v>4.6186639439282997</v>
      </c>
      <c r="I29" s="15">
        <v>212</v>
      </c>
      <c r="J29" s="15">
        <v>290</v>
      </c>
      <c r="K29" s="14">
        <v>1.4688497703163399</v>
      </c>
      <c r="L29" s="15">
        <v>197.4333971115</v>
      </c>
      <c r="M29" s="15">
        <v>90</v>
      </c>
      <c r="ZA29" s="9"/>
    </row>
    <row r="30" spans="2:677" x14ac:dyDescent="0.3">
      <c r="B30" s="18"/>
      <c r="C30" s="16" t="s">
        <v>273</v>
      </c>
      <c r="D30" s="14">
        <v>77.515966776261806</v>
      </c>
      <c r="E30" s="14">
        <v>3.62159537780812</v>
      </c>
      <c r="F30" s="14">
        <v>69.506491674188396</v>
      </c>
      <c r="G30" s="14">
        <v>83.908701976710802</v>
      </c>
      <c r="H30" s="14">
        <v>4.6720637417337603</v>
      </c>
      <c r="I30" s="15">
        <v>196</v>
      </c>
      <c r="J30" s="15">
        <v>250</v>
      </c>
      <c r="K30" s="14">
        <v>1.8738456515381301</v>
      </c>
      <c r="L30" s="15">
        <v>133.41547090326799</v>
      </c>
      <c r="M30" s="15">
        <v>73</v>
      </c>
      <c r="ZA30" s="9"/>
    </row>
    <row r="31" spans="2:677" x14ac:dyDescent="0.3">
      <c r="B31" s="18"/>
      <c r="C31" s="16" t="s">
        <v>274</v>
      </c>
      <c r="D31" s="14">
        <v>73.390331550941596</v>
      </c>
      <c r="E31" s="14">
        <v>1.8729369422750199</v>
      </c>
      <c r="F31" s="14">
        <v>69.546225917434697</v>
      </c>
      <c r="G31" s="14">
        <v>76.910304586345902</v>
      </c>
      <c r="H31" s="14">
        <v>2.5520213667041101</v>
      </c>
      <c r="I31" s="15">
        <v>544</v>
      </c>
      <c r="J31" s="15">
        <v>761</v>
      </c>
      <c r="K31" s="14">
        <v>1.36515382719574</v>
      </c>
      <c r="L31" s="15">
        <v>557.44633669835196</v>
      </c>
      <c r="M31" s="15">
        <v>273</v>
      </c>
      <c r="ZA31" s="9"/>
    </row>
    <row r="32" spans="2:677" x14ac:dyDescent="0.3">
      <c r="B32" s="18"/>
      <c r="C32" s="16" t="s">
        <v>275</v>
      </c>
      <c r="D32" s="14">
        <v>66.025611615101397</v>
      </c>
      <c r="E32" s="14">
        <v>2.62297324971246</v>
      </c>
      <c r="F32" s="14">
        <v>60.671887763531799</v>
      </c>
      <c r="G32" s="14">
        <v>70.9989006994183</v>
      </c>
      <c r="H32" s="14">
        <v>3.9726602837141098</v>
      </c>
      <c r="I32" s="15">
        <v>295</v>
      </c>
      <c r="J32" s="15">
        <v>436</v>
      </c>
      <c r="K32" s="14">
        <v>1.33417531120904</v>
      </c>
      <c r="L32" s="15">
        <v>326.79363524190398</v>
      </c>
      <c r="M32" s="15">
        <v>151</v>
      </c>
      <c r="ZA32" s="9"/>
    </row>
    <row r="33" spans="2:677" x14ac:dyDescent="0.3">
      <c r="B33" s="18"/>
      <c r="C33" s="16" t="s">
        <v>276</v>
      </c>
      <c r="D33" s="14">
        <v>86.138427695657597</v>
      </c>
      <c r="E33" s="14">
        <v>2.0970175738683201</v>
      </c>
      <c r="F33" s="14">
        <v>81.434270110532296</v>
      </c>
      <c r="G33" s="14">
        <v>89.799948236973705</v>
      </c>
      <c r="H33" s="14">
        <v>2.4344739391778298</v>
      </c>
      <c r="I33" s="15">
        <v>270</v>
      </c>
      <c r="J33" s="15">
        <v>314</v>
      </c>
      <c r="K33" s="14">
        <v>1.15276038332973</v>
      </c>
      <c r="L33" s="15">
        <v>272.38965229965402</v>
      </c>
      <c r="M33" s="15">
        <v>100</v>
      </c>
      <c r="ZA33" s="9"/>
    </row>
    <row r="34" spans="2:677" x14ac:dyDescent="0.3">
      <c r="B34" s="18"/>
      <c r="C34" s="16" t="s">
        <v>277</v>
      </c>
      <c r="D34" s="14">
        <v>66.044243004623695</v>
      </c>
      <c r="E34" s="14">
        <v>3.0398532239065301</v>
      </c>
      <c r="F34" s="14">
        <v>59.789179936459597</v>
      </c>
      <c r="G34" s="14">
        <v>71.785456246521505</v>
      </c>
      <c r="H34" s="14">
        <v>4.6027527693726604</v>
      </c>
      <c r="I34" s="15">
        <v>228</v>
      </c>
      <c r="J34" s="15">
        <v>334</v>
      </c>
      <c r="K34" s="14">
        <v>1.3721483864911601</v>
      </c>
      <c r="L34" s="15">
        <v>243.413907189805</v>
      </c>
      <c r="M34" s="15">
        <v>105</v>
      </c>
      <c r="ZA34" s="9"/>
    </row>
    <row r="35" spans="2:677" x14ac:dyDescent="0.3">
      <c r="B35" s="18"/>
      <c r="C35" s="16" t="s">
        <v>278</v>
      </c>
      <c r="D35" s="14">
        <v>62.283573867944803</v>
      </c>
      <c r="E35" s="14">
        <v>4.2577820390647299</v>
      </c>
      <c r="F35" s="14">
        <v>53.484832096158797</v>
      </c>
      <c r="G35" s="14">
        <v>70.3408992953715</v>
      </c>
      <c r="H35" s="14">
        <v>6.8361235148326402</v>
      </c>
      <c r="I35" s="15">
        <v>144</v>
      </c>
      <c r="J35" s="15">
        <v>219</v>
      </c>
      <c r="K35" s="14">
        <v>1.6823613647723501</v>
      </c>
      <c r="L35" s="15">
        <v>130.17417338850601</v>
      </c>
      <c r="M35" s="15">
        <v>63</v>
      </c>
      <c r="ZA35" s="9"/>
    </row>
    <row r="36" spans="2:677" x14ac:dyDescent="0.3">
      <c r="B36" s="18"/>
      <c r="C36" s="16" t="s">
        <v>279</v>
      </c>
      <c r="D36" s="14">
        <v>83.009645215530796</v>
      </c>
      <c r="E36" s="14">
        <v>1.8566972315847901</v>
      </c>
      <c r="F36" s="14">
        <v>79.023358192930502</v>
      </c>
      <c r="G36" s="14">
        <v>86.369068509082297</v>
      </c>
      <c r="H36" s="14">
        <v>2.2367246923703399</v>
      </c>
      <c r="I36" s="15">
        <v>373</v>
      </c>
      <c r="J36" s="15">
        <v>445</v>
      </c>
      <c r="K36" s="14">
        <v>1.0852608700584401</v>
      </c>
      <c r="L36" s="15">
        <v>410.03966168617001</v>
      </c>
      <c r="M36" s="15">
        <v>152</v>
      </c>
      <c r="ZA36" s="9"/>
    </row>
    <row r="37" spans="2:677" x14ac:dyDescent="0.3">
      <c r="B37" s="18"/>
      <c r="C37" s="16" t="s">
        <v>280</v>
      </c>
      <c r="D37" s="14">
        <v>89.620760859091604</v>
      </c>
      <c r="E37" s="14">
        <v>1.8348437910344999</v>
      </c>
      <c r="F37" s="14">
        <v>85.361401322982104</v>
      </c>
      <c r="G37" s="14">
        <v>92.746101440154803</v>
      </c>
      <c r="H37" s="14">
        <v>2.04734234952477</v>
      </c>
      <c r="I37" s="15">
        <v>227</v>
      </c>
      <c r="J37" s="15">
        <v>258</v>
      </c>
      <c r="K37" s="14">
        <v>0.93015895689891503</v>
      </c>
      <c r="L37" s="15">
        <v>258</v>
      </c>
      <c r="M37" s="15">
        <v>78</v>
      </c>
      <c r="ZA37" s="9"/>
    </row>
    <row r="38" spans="2:677" x14ac:dyDescent="0.3">
      <c r="B38" s="18" t="s">
        <v>296</v>
      </c>
      <c r="C38" s="16" t="s">
        <v>281</v>
      </c>
      <c r="D38" s="14">
        <v>78.727706498051305</v>
      </c>
      <c r="E38" s="14">
        <v>1.07172633064913</v>
      </c>
      <c r="F38" s="14">
        <v>76.549500741227703</v>
      </c>
      <c r="G38" s="14">
        <v>80.754455741254006</v>
      </c>
      <c r="H38" s="14">
        <v>1.36130770007337</v>
      </c>
      <c r="I38" s="15">
        <v>3131</v>
      </c>
      <c r="J38" s="15">
        <v>3999</v>
      </c>
      <c r="K38" s="14">
        <v>2.7420077323740299</v>
      </c>
      <c r="L38" s="15">
        <v>1458.4203949482201</v>
      </c>
      <c r="M38" s="15">
        <v>1236</v>
      </c>
      <c r="ZA38" s="9"/>
    </row>
    <row r="39" spans="2:677" x14ac:dyDescent="0.3">
      <c r="B39" s="18"/>
      <c r="C39" s="16" t="s">
        <v>282</v>
      </c>
      <c r="D39" s="14">
        <v>79.354167277700995</v>
      </c>
      <c r="E39" s="14">
        <v>0.99406452125247002</v>
      </c>
      <c r="F39" s="14">
        <v>77.335861474226803</v>
      </c>
      <c r="G39" s="14">
        <v>81.236345732977298</v>
      </c>
      <c r="H39" s="14">
        <v>1.2526935324943</v>
      </c>
      <c r="I39" s="15">
        <v>2780</v>
      </c>
      <c r="J39" s="15">
        <v>3623</v>
      </c>
      <c r="K39" s="14">
        <v>2.1846177138933802</v>
      </c>
      <c r="L39" s="15">
        <v>1658.41372472585</v>
      </c>
      <c r="M39" s="15">
        <v>1193</v>
      </c>
      <c r="ZA39" s="9"/>
    </row>
    <row r="40" spans="2:677" x14ac:dyDescent="0.3">
      <c r="B40" s="18" t="s">
        <v>321</v>
      </c>
      <c r="C40" s="16" t="s">
        <v>314</v>
      </c>
      <c r="D40" s="14">
        <v>78.311946365294304</v>
      </c>
      <c r="E40" s="14">
        <v>1.0345614898682201</v>
      </c>
      <c r="F40" s="14">
        <v>76.214895616460694</v>
      </c>
      <c r="G40" s="14">
        <v>80.271965616712606</v>
      </c>
      <c r="H40" s="14">
        <v>1.3210774829198999</v>
      </c>
      <c r="I40" s="15">
        <v>3011</v>
      </c>
      <c r="J40" s="15">
        <v>3903</v>
      </c>
      <c r="K40" s="14">
        <v>2.4589589866724202</v>
      </c>
      <c r="L40" s="15">
        <v>1587.2570551824101</v>
      </c>
      <c r="M40" s="15">
        <v>2004</v>
      </c>
      <c r="ZA40" s="9"/>
    </row>
    <row r="41" spans="2:677" x14ac:dyDescent="0.3">
      <c r="B41" s="18"/>
      <c r="C41" s="16" t="s">
        <v>315</v>
      </c>
      <c r="D41" s="14">
        <v>79.871191607623501</v>
      </c>
      <c r="E41" s="14">
        <v>0.95651337865325703</v>
      </c>
      <c r="F41" s="14">
        <v>77.930156611885707</v>
      </c>
      <c r="G41" s="14">
        <v>81.681641345328103</v>
      </c>
      <c r="H41" s="14">
        <v>1.19756993654513</v>
      </c>
      <c r="I41" s="15">
        <v>2900</v>
      </c>
      <c r="J41" s="15">
        <v>3719</v>
      </c>
      <c r="K41" s="14">
        <v>2.1158420964986502</v>
      </c>
      <c r="L41" s="15">
        <v>1757.6926019925099</v>
      </c>
      <c r="M41" s="15">
        <v>1989</v>
      </c>
      <c r="ZA41" s="9"/>
    </row>
    <row r="42" spans="2:677" x14ac:dyDescent="0.3">
      <c r="B42" s="18" t="s">
        <v>322</v>
      </c>
      <c r="C42" s="16" t="s">
        <v>316</v>
      </c>
      <c r="D42" s="14">
        <v>70.485642980332599</v>
      </c>
      <c r="E42" s="14">
        <v>1.89825885792352</v>
      </c>
      <c r="F42" s="14">
        <v>66.626747572455301</v>
      </c>
      <c r="G42" s="14">
        <v>74.071979908128696</v>
      </c>
      <c r="H42" s="14">
        <v>2.69311419696233</v>
      </c>
      <c r="I42" s="15">
        <v>649</v>
      </c>
      <c r="J42" s="15">
        <v>921</v>
      </c>
      <c r="K42" s="14">
        <v>1.5935463700855499</v>
      </c>
      <c r="L42" s="15">
        <v>577.95619712688904</v>
      </c>
      <c r="M42" s="15">
        <v>375</v>
      </c>
      <c r="ZA42" s="9"/>
    </row>
    <row r="43" spans="2:677" x14ac:dyDescent="0.3">
      <c r="B43" s="18"/>
      <c r="C43" s="16" t="s">
        <v>317</v>
      </c>
      <c r="D43" s="14">
        <v>84.708741263449895</v>
      </c>
      <c r="E43" s="14">
        <v>3.1070240084970302</v>
      </c>
      <c r="F43" s="14">
        <v>77.554874112480306</v>
      </c>
      <c r="G43" s="14">
        <v>89.880007959758501</v>
      </c>
      <c r="H43" s="14">
        <v>3.6678906593995699</v>
      </c>
      <c r="I43" s="15">
        <v>263</v>
      </c>
      <c r="J43" s="15">
        <v>305</v>
      </c>
      <c r="K43" s="14">
        <v>2.26564225930563</v>
      </c>
      <c r="L43" s="15">
        <v>134.61966413597699</v>
      </c>
      <c r="M43" s="15">
        <v>139</v>
      </c>
      <c r="ZA43" s="9"/>
    </row>
    <row r="44" spans="2:677" x14ac:dyDescent="0.3">
      <c r="B44" s="18"/>
      <c r="C44" s="16" t="s">
        <v>318</v>
      </c>
      <c r="D44" s="14">
        <v>84.106035602781205</v>
      </c>
      <c r="E44" s="14">
        <v>3.2365586741332102</v>
      </c>
      <c r="F44" s="14">
        <v>76.656812820702797</v>
      </c>
      <c r="G44" s="14">
        <v>89.503580885660597</v>
      </c>
      <c r="H44" s="14">
        <v>3.8481883623892799</v>
      </c>
      <c r="I44" s="15">
        <v>184</v>
      </c>
      <c r="J44" s="15">
        <v>218</v>
      </c>
      <c r="K44" s="14">
        <v>1.7004634611353799</v>
      </c>
      <c r="L44" s="15">
        <v>128.200343601881</v>
      </c>
      <c r="M44" s="15">
        <v>109</v>
      </c>
      <c r="ZA44" s="9"/>
    </row>
    <row r="45" spans="2:677" x14ac:dyDescent="0.3">
      <c r="B45" s="18"/>
      <c r="C45" s="16" t="s">
        <v>319</v>
      </c>
      <c r="D45" s="14">
        <v>79.166455581541598</v>
      </c>
      <c r="E45" s="14">
        <v>0.81809785703564497</v>
      </c>
      <c r="F45" s="14">
        <v>77.516757640426704</v>
      </c>
      <c r="G45" s="14">
        <v>80.725206113089101</v>
      </c>
      <c r="H45" s="14">
        <v>1.03338952214805</v>
      </c>
      <c r="I45" s="15">
        <v>4723</v>
      </c>
      <c r="J45" s="15">
        <v>6054</v>
      </c>
      <c r="K45" s="14">
        <v>2.4562740489917401</v>
      </c>
      <c r="L45" s="15">
        <v>2464.7086926172101</v>
      </c>
      <c r="M45" s="15">
        <v>2276</v>
      </c>
      <c r="ZA45" s="9"/>
    </row>
    <row r="46" spans="2:677" x14ac:dyDescent="0.3">
      <c r="B46" s="18"/>
      <c r="C46" s="16" t="s">
        <v>320</v>
      </c>
      <c r="D46" s="14">
        <v>81.022770099777802</v>
      </c>
      <c r="E46" s="14">
        <v>5.58629971943021</v>
      </c>
      <c r="F46" s="14">
        <v>67.593543071641193</v>
      </c>
      <c r="G46" s="14">
        <v>89.732284041327603</v>
      </c>
      <c r="H46" s="14">
        <v>6.8947281271064904</v>
      </c>
      <c r="I46" s="15">
        <v>92</v>
      </c>
      <c r="J46" s="15">
        <v>124</v>
      </c>
      <c r="K46" s="14">
        <v>2.4963971109639802</v>
      </c>
      <c r="L46" s="15">
        <v>49.671584482854001</v>
      </c>
      <c r="M46" s="15">
        <v>58</v>
      </c>
      <c r="ZA46" s="9"/>
    </row>
    <row r="47" spans="2:677" x14ac:dyDescent="0.3">
      <c r="B47" s="18" t="s">
        <v>298</v>
      </c>
      <c r="C47" s="16" t="s">
        <v>283</v>
      </c>
      <c r="D47" s="14">
        <v>79.571201713583903</v>
      </c>
      <c r="E47" s="14">
        <v>1.48237422086792</v>
      </c>
      <c r="F47" s="14">
        <v>76.509755590935995</v>
      </c>
      <c r="G47" s="14">
        <v>82.325824118094502</v>
      </c>
      <c r="H47" s="14">
        <v>1.8629531651460001</v>
      </c>
      <c r="I47" s="15">
        <v>1259</v>
      </c>
      <c r="J47" s="15">
        <v>1646</v>
      </c>
      <c r="K47" s="14">
        <v>2.2237341862344202</v>
      </c>
      <c r="L47" s="15">
        <v>740.19638236855496</v>
      </c>
      <c r="M47" s="15">
        <v>947</v>
      </c>
      <c r="ZA47" s="9"/>
    </row>
    <row r="48" spans="2:677" x14ac:dyDescent="0.3">
      <c r="B48" s="18"/>
      <c r="C48" s="16" t="s">
        <v>284</v>
      </c>
      <c r="D48" s="14">
        <v>81.549996732312493</v>
      </c>
      <c r="E48" s="14">
        <v>1.5155951635378699</v>
      </c>
      <c r="F48" s="14">
        <v>78.390674155422602</v>
      </c>
      <c r="G48" s="14">
        <v>84.339695303035597</v>
      </c>
      <c r="H48" s="14">
        <v>1.8584858666675399</v>
      </c>
      <c r="I48" s="15">
        <v>1154</v>
      </c>
      <c r="J48" s="15">
        <v>1437</v>
      </c>
      <c r="K48" s="14">
        <v>2.1923024335866899</v>
      </c>
      <c r="L48" s="15">
        <v>655.475256508754</v>
      </c>
      <c r="M48" s="15">
        <v>955</v>
      </c>
      <c r="ZA48" s="9"/>
    </row>
    <row r="49" spans="2:677" x14ac:dyDescent="0.3">
      <c r="B49" s="18"/>
      <c r="C49" s="16" t="s">
        <v>285</v>
      </c>
      <c r="D49" s="14">
        <v>77.509431397392405</v>
      </c>
      <c r="E49" s="14">
        <v>1.8501805392010999</v>
      </c>
      <c r="F49" s="14">
        <v>73.674994838084899</v>
      </c>
      <c r="G49" s="14">
        <v>80.929919503035507</v>
      </c>
      <c r="H49" s="14">
        <v>2.3870392361868702</v>
      </c>
      <c r="I49" s="15">
        <v>1141</v>
      </c>
      <c r="J49" s="15">
        <v>1437</v>
      </c>
      <c r="K49" s="14">
        <v>2.8198608060280099</v>
      </c>
      <c r="L49" s="15">
        <v>509.59962170052199</v>
      </c>
      <c r="M49" s="15">
        <v>971</v>
      </c>
      <c r="ZA49" s="9"/>
    </row>
    <row r="50" spans="2:677" x14ac:dyDescent="0.3">
      <c r="B50" s="18"/>
      <c r="C50" s="16" t="s">
        <v>286</v>
      </c>
      <c r="D50" s="14">
        <v>80.855671920087104</v>
      </c>
      <c r="E50" s="14">
        <v>1.4798394114651301</v>
      </c>
      <c r="F50" s="14">
        <v>77.784686180789606</v>
      </c>
      <c r="G50" s="14">
        <v>83.5916843177353</v>
      </c>
      <c r="H50" s="14">
        <v>1.8302233799104599</v>
      </c>
      <c r="I50" s="15">
        <v>1107</v>
      </c>
      <c r="J50" s="15">
        <v>1413</v>
      </c>
      <c r="K50" s="14">
        <v>1.9976217443827</v>
      </c>
      <c r="L50" s="15">
        <v>707.34111899479899</v>
      </c>
      <c r="M50" s="15">
        <v>923</v>
      </c>
      <c r="ZA50" s="9"/>
    </row>
    <row r="51" spans="2:677" x14ac:dyDescent="0.3">
      <c r="B51" s="18"/>
      <c r="C51" s="16" t="s">
        <v>287</v>
      </c>
      <c r="D51" s="14">
        <v>75.823885507091603</v>
      </c>
      <c r="E51" s="14">
        <v>1.57893732346353</v>
      </c>
      <c r="F51" s="14">
        <v>72.594029228792607</v>
      </c>
      <c r="G51" s="14">
        <v>78.784339908132196</v>
      </c>
      <c r="H51" s="14">
        <v>2.08237458803909</v>
      </c>
      <c r="I51" s="15">
        <v>1221</v>
      </c>
      <c r="J51" s="15">
        <v>1652</v>
      </c>
      <c r="K51" s="14">
        <v>2.2453513868283599</v>
      </c>
      <c r="L51" s="15">
        <v>735.74230282660096</v>
      </c>
      <c r="M51" s="15">
        <v>997</v>
      </c>
      <c r="ZA51" s="9"/>
    </row>
    <row r="52" spans="2:677" x14ac:dyDescent="0.3">
      <c r="B52" s="18" t="s">
        <v>297</v>
      </c>
      <c r="C52" s="16" t="s">
        <v>288</v>
      </c>
      <c r="D52" s="14">
        <v>78.418584142069804</v>
      </c>
      <c r="E52" s="14">
        <v>0.93673876836756897</v>
      </c>
      <c r="F52" s="14">
        <v>76.525221021723496</v>
      </c>
      <c r="G52" s="14">
        <v>80.198751970440796</v>
      </c>
      <c r="H52" s="14">
        <v>1.1945367014921999</v>
      </c>
      <c r="I52" s="15">
        <v>3753</v>
      </c>
      <c r="J52" s="15">
        <v>4848</v>
      </c>
      <c r="K52" s="14">
        <v>2.51310757192444</v>
      </c>
      <c r="L52" s="15">
        <v>1929.08574792427</v>
      </c>
      <c r="M52" s="15">
        <v>2133</v>
      </c>
      <c r="ZA52" s="9"/>
    </row>
    <row r="53" spans="2:677" x14ac:dyDescent="0.3">
      <c r="B53" s="18"/>
      <c r="C53" s="16" t="s">
        <v>289</v>
      </c>
      <c r="D53" s="14">
        <v>80.357619172644306</v>
      </c>
      <c r="E53" s="14">
        <v>1.1023547774372799</v>
      </c>
      <c r="F53" s="14">
        <v>78.105667556452602</v>
      </c>
      <c r="G53" s="14">
        <v>82.430049669997501</v>
      </c>
      <c r="H53" s="14">
        <v>1.3718111472030099</v>
      </c>
      <c r="I53" s="15">
        <v>2129</v>
      </c>
      <c r="J53" s="15">
        <v>2737</v>
      </c>
      <c r="K53" s="14">
        <v>2.10638465519281</v>
      </c>
      <c r="L53" s="15">
        <v>1299.38280420556</v>
      </c>
      <c r="M53" s="15">
        <v>1447</v>
      </c>
      <c r="ZA53" s="9"/>
    </row>
    <row r="54" spans="2:677" x14ac:dyDescent="0.3">
      <c r="B54" s="18" t="s">
        <v>291</v>
      </c>
      <c r="C54" s="16" t="s">
        <v>290</v>
      </c>
      <c r="D54" s="14">
        <v>78.909717779404502</v>
      </c>
      <c r="E54" s="14">
        <v>0.92508531609118905</v>
      </c>
      <c r="F54" s="14">
        <v>77.0385766387286</v>
      </c>
      <c r="G54" s="14">
        <v>80.666644444954301</v>
      </c>
      <c r="H54" s="14">
        <v>1.1723338292468699</v>
      </c>
      <c r="I54" s="15">
        <v>3684</v>
      </c>
      <c r="J54" s="15">
        <v>4777</v>
      </c>
      <c r="K54" s="14">
        <v>2.4559244998083498</v>
      </c>
      <c r="L54" s="15">
        <v>1945.0923676085199</v>
      </c>
      <c r="M54" s="15">
        <v>2049</v>
      </c>
      <c r="ZA54" s="9"/>
    </row>
    <row r="55" spans="2:677" x14ac:dyDescent="0.3">
      <c r="B55" s="18"/>
      <c r="C55" s="16" t="s">
        <v>291</v>
      </c>
      <c r="D55" s="14">
        <v>79.282131024460696</v>
      </c>
      <c r="E55" s="14">
        <v>1.1585886487691599</v>
      </c>
      <c r="F55" s="14">
        <v>76.917956498412096</v>
      </c>
      <c r="G55" s="14">
        <v>81.462514369866597</v>
      </c>
      <c r="H55" s="14">
        <v>1.4613490250554799</v>
      </c>
      <c r="I55" s="15">
        <v>2227</v>
      </c>
      <c r="J55" s="15">
        <v>2845</v>
      </c>
      <c r="K55" s="14">
        <v>2.32416915544077</v>
      </c>
      <c r="L55" s="15">
        <v>1224.0933467944801</v>
      </c>
      <c r="M55" s="15">
        <v>1384</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79" priority="1">
      <formula>ZA9 = 3</formula>
    </cfRule>
    <cfRule type="expression" dxfId="278" priority="48">
      <formula>I9 = J9</formula>
    </cfRule>
    <cfRule type="expression" dxfId="277" priority="95">
      <formula>ZA9 = 2</formula>
    </cfRule>
    <cfRule type="expression" dxfId="276" priority="142">
      <formula>ZA9 = 1</formula>
    </cfRule>
  </conditionalFormatting>
  <pageMargins left="0.7" right="0.7" top="0.75" bottom="0.75" header="0.3" footer="0.3"/>
  <pageSetup paperSize="9"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95</v>
      </c>
      <c r="M2" s="12" t="str">
        <f>HYPERLINK("#'INDICE'!A1", "Índice")</f>
        <v>Índice</v>
      </c>
    </row>
    <row r="3" spans="2:677" x14ac:dyDescent="0.3">
      <c r="B3" s="10" t="s">
        <v>7</v>
      </c>
      <c r="C3" s="11" t="s">
        <v>94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94.981317996705101</v>
      </c>
      <c r="E9" s="14">
        <v>0.33037907453868798</v>
      </c>
      <c r="F9" s="14">
        <v>94.292442928765297</v>
      </c>
      <c r="G9" s="14">
        <v>95.590936877075706</v>
      </c>
      <c r="H9" s="14">
        <v>0.34783584973010001</v>
      </c>
      <c r="I9" s="15">
        <v>7357</v>
      </c>
      <c r="J9" s="15">
        <v>7837</v>
      </c>
      <c r="K9" s="14">
        <v>1.79428580723238</v>
      </c>
      <c r="L9" s="15">
        <v>4367.7545508138801</v>
      </c>
      <c r="M9" s="15">
        <v>2548</v>
      </c>
      <c r="ZA9" s="9"/>
    </row>
    <row r="10" spans="2:677" x14ac:dyDescent="0.3">
      <c r="B10" s="18" t="s">
        <v>293</v>
      </c>
      <c r="C10" s="16" t="s">
        <v>253</v>
      </c>
      <c r="D10" s="14">
        <v>96.099797494192799</v>
      </c>
      <c r="E10" s="14">
        <v>0.37141906355562698</v>
      </c>
      <c r="F10" s="14">
        <v>95.302365916108101</v>
      </c>
      <c r="G10" s="14">
        <v>96.766456525827607</v>
      </c>
      <c r="H10" s="14">
        <v>0.38649307619828299</v>
      </c>
      <c r="I10" s="15">
        <v>4462</v>
      </c>
      <c r="J10" s="15">
        <v>4688</v>
      </c>
      <c r="K10" s="14">
        <v>1.7250977843478501</v>
      </c>
      <c r="L10" s="15">
        <v>2717.5271121064202</v>
      </c>
      <c r="M10" s="15">
        <v>1591</v>
      </c>
      <c r="ZA10" s="9"/>
    </row>
    <row r="11" spans="2:677" x14ac:dyDescent="0.3">
      <c r="B11" s="18"/>
      <c r="C11" s="16" t="s">
        <v>254</v>
      </c>
      <c r="D11" s="14">
        <v>92.997628510213502</v>
      </c>
      <c r="E11" s="14">
        <v>0.63210263822561097</v>
      </c>
      <c r="F11" s="14">
        <v>91.650994059778</v>
      </c>
      <c r="G11" s="14">
        <v>94.140945826479793</v>
      </c>
      <c r="H11" s="14">
        <v>0.67969758837042804</v>
      </c>
      <c r="I11" s="15">
        <v>2895</v>
      </c>
      <c r="J11" s="15">
        <v>3149</v>
      </c>
      <c r="K11" s="14">
        <v>1.93149197658229</v>
      </c>
      <c r="L11" s="15">
        <v>1630.3458871064299</v>
      </c>
      <c r="M11" s="15">
        <v>957</v>
      </c>
      <c r="ZA11" s="9"/>
    </row>
    <row r="12" spans="2:677" x14ac:dyDescent="0.3">
      <c r="B12" s="18" t="s">
        <v>294</v>
      </c>
      <c r="C12" s="16" t="s">
        <v>255</v>
      </c>
      <c r="D12" s="14">
        <v>92.787496782560297</v>
      </c>
      <c r="E12" s="14">
        <v>0.53506949127026904</v>
      </c>
      <c r="F12" s="14">
        <v>91.664813314789896</v>
      </c>
      <c r="G12" s="14">
        <v>93.769242385150406</v>
      </c>
      <c r="H12" s="14">
        <v>0.57666119878646904</v>
      </c>
      <c r="I12" s="15">
        <v>3530</v>
      </c>
      <c r="J12" s="15">
        <v>3808</v>
      </c>
      <c r="K12" s="14">
        <v>1.6286500477194801</v>
      </c>
      <c r="L12" s="15">
        <v>2338.1327408746702</v>
      </c>
      <c r="M12" s="15">
        <v>1291</v>
      </c>
      <c r="ZA12" s="9"/>
    </row>
    <row r="13" spans="2:677" x14ac:dyDescent="0.3">
      <c r="B13" s="18"/>
      <c r="C13" s="16" t="s">
        <v>256</v>
      </c>
      <c r="D13" s="14">
        <v>97.381223410856506</v>
      </c>
      <c r="E13" s="14">
        <v>0.43548097747710901</v>
      </c>
      <c r="F13" s="14">
        <v>96.376159624048697</v>
      </c>
      <c r="G13" s="14">
        <v>98.112992926250897</v>
      </c>
      <c r="H13" s="14">
        <v>0.44719193518425199</v>
      </c>
      <c r="I13" s="15">
        <v>2332</v>
      </c>
      <c r="J13" s="15">
        <v>2401</v>
      </c>
      <c r="K13" s="14">
        <v>1.7847440536596699</v>
      </c>
      <c r="L13" s="15">
        <v>1345.29093685825</v>
      </c>
      <c r="M13" s="15">
        <v>763</v>
      </c>
      <c r="ZA13" s="9"/>
    </row>
    <row r="14" spans="2:677" x14ac:dyDescent="0.3">
      <c r="B14" s="18"/>
      <c r="C14" s="16" t="s">
        <v>257</v>
      </c>
      <c r="D14" s="14">
        <v>88.901371684437507</v>
      </c>
      <c r="E14" s="14">
        <v>1.14056778230532</v>
      </c>
      <c r="F14" s="14">
        <v>86.4550053257108</v>
      </c>
      <c r="G14" s="14">
        <v>90.952139158840495</v>
      </c>
      <c r="H14" s="14">
        <v>1.28295858735887</v>
      </c>
      <c r="I14" s="15">
        <v>1495</v>
      </c>
      <c r="J14" s="15">
        <v>1628</v>
      </c>
      <c r="K14" s="14">
        <v>2.1451219328950599</v>
      </c>
      <c r="L14" s="15">
        <v>758.93121739837295</v>
      </c>
      <c r="M14" s="15">
        <v>494</v>
      </c>
      <c r="ZA14" s="9"/>
    </row>
    <row r="15" spans="2:677" x14ac:dyDescent="0.3">
      <c r="B15" s="18" t="s">
        <v>295</v>
      </c>
      <c r="C15" s="16" t="s">
        <v>258</v>
      </c>
      <c r="D15" s="14">
        <v>92.324476194345905</v>
      </c>
      <c r="E15" s="14">
        <v>1.7600237129037599</v>
      </c>
      <c r="F15" s="14">
        <v>88.0384838890336</v>
      </c>
      <c r="G15" s="14">
        <v>95.159175508324097</v>
      </c>
      <c r="H15" s="14">
        <v>1.9063457334963401</v>
      </c>
      <c r="I15" s="15">
        <v>329</v>
      </c>
      <c r="J15" s="15">
        <v>356</v>
      </c>
      <c r="K15" s="14">
        <v>1.55181703844589</v>
      </c>
      <c r="L15" s="15">
        <v>229.408487714844</v>
      </c>
      <c r="M15" s="15">
        <v>121</v>
      </c>
      <c r="ZA15" s="9"/>
    </row>
    <row r="16" spans="2:677" x14ac:dyDescent="0.3">
      <c r="B16" s="18"/>
      <c r="C16" s="16" t="s">
        <v>259</v>
      </c>
      <c r="D16" s="14">
        <v>88.755669049022501</v>
      </c>
      <c r="E16" s="14">
        <v>2.3619545491406999</v>
      </c>
      <c r="F16" s="14">
        <v>83.154137736430798</v>
      </c>
      <c r="G16" s="14">
        <v>92.659030716698595</v>
      </c>
      <c r="H16" s="14">
        <v>2.6611872508516798</v>
      </c>
      <c r="I16" s="15">
        <v>260</v>
      </c>
      <c r="J16" s="15">
        <v>287</v>
      </c>
      <c r="K16" s="14">
        <v>1.59874568019687</v>
      </c>
      <c r="L16" s="15">
        <v>179.51573133549201</v>
      </c>
      <c r="M16" s="15">
        <v>99</v>
      </c>
      <c r="ZA16" s="9"/>
    </row>
    <row r="17" spans="2:677" x14ac:dyDescent="0.3">
      <c r="B17" s="18"/>
      <c r="C17" s="16" t="s">
        <v>260</v>
      </c>
      <c r="D17" s="14">
        <v>94.359397876299198</v>
      </c>
      <c r="E17" s="14">
        <v>1.3449305980733399</v>
      </c>
      <c r="F17" s="14">
        <v>91.018609427564897</v>
      </c>
      <c r="G17" s="14">
        <v>96.505234071571493</v>
      </c>
      <c r="H17" s="14">
        <v>1.4253276603529099</v>
      </c>
      <c r="I17" s="15">
        <v>283</v>
      </c>
      <c r="J17" s="15">
        <v>300</v>
      </c>
      <c r="K17" s="14">
        <v>1.0161558210520301</v>
      </c>
      <c r="L17" s="15">
        <v>295.23031191162102</v>
      </c>
      <c r="M17" s="15">
        <v>98</v>
      </c>
      <c r="ZA17" s="9"/>
    </row>
    <row r="18" spans="2:677" x14ac:dyDescent="0.3">
      <c r="B18" s="18"/>
      <c r="C18" s="16" t="s">
        <v>261</v>
      </c>
      <c r="D18" s="14">
        <v>93.330020573798507</v>
      </c>
      <c r="E18" s="14">
        <v>1.94780054324482</v>
      </c>
      <c r="F18" s="14">
        <v>88.242516335749997</v>
      </c>
      <c r="G18" s="14">
        <v>96.308242030995899</v>
      </c>
      <c r="H18" s="14">
        <v>2.08700322926066</v>
      </c>
      <c r="I18" s="15">
        <v>202</v>
      </c>
      <c r="J18" s="15">
        <v>215</v>
      </c>
      <c r="K18" s="14">
        <v>1.3042380995415901</v>
      </c>
      <c r="L18" s="15">
        <v>164.84720088729799</v>
      </c>
      <c r="M18" s="15">
        <v>75</v>
      </c>
      <c r="ZA18" s="9"/>
    </row>
    <row r="19" spans="2:677" x14ac:dyDescent="0.3">
      <c r="B19" s="18"/>
      <c r="C19" s="16" t="s">
        <v>262</v>
      </c>
      <c r="D19" s="14">
        <v>90.105558430801295</v>
      </c>
      <c r="E19" s="14">
        <v>2.5412468517894098</v>
      </c>
      <c r="F19" s="14">
        <v>83.752274296618396</v>
      </c>
      <c r="G19" s="14">
        <v>94.148124032454604</v>
      </c>
      <c r="H19" s="14">
        <v>2.8202997640162502</v>
      </c>
      <c r="I19" s="15">
        <v>184</v>
      </c>
      <c r="J19" s="15">
        <v>205</v>
      </c>
      <c r="K19" s="14">
        <v>1.4776820822366601</v>
      </c>
      <c r="L19" s="15">
        <v>138.730788215085</v>
      </c>
      <c r="M19" s="15">
        <v>62</v>
      </c>
      <c r="ZA19" s="9"/>
    </row>
    <row r="20" spans="2:677" x14ac:dyDescent="0.3">
      <c r="B20" s="18"/>
      <c r="C20" s="16" t="s">
        <v>263</v>
      </c>
      <c r="D20" s="14">
        <v>90.790909450207494</v>
      </c>
      <c r="E20" s="14">
        <v>1.8330917403062901</v>
      </c>
      <c r="F20" s="14">
        <v>86.453161401736395</v>
      </c>
      <c r="G20" s="14">
        <v>93.838682649263902</v>
      </c>
      <c r="H20" s="14">
        <v>2.01902563968875</v>
      </c>
      <c r="I20" s="15">
        <v>272</v>
      </c>
      <c r="J20" s="15">
        <v>299</v>
      </c>
      <c r="K20" s="14">
        <v>1.19763798841567</v>
      </c>
      <c r="L20" s="15">
        <v>249.65807939637901</v>
      </c>
      <c r="M20" s="15">
        <v>94</v>
      </c>
      <c r="ZA20" s="9"/>
    </row>
    <row r="21" spans="2:677" x14ac:dyDescent="0.3">
      <c r="B21" s="18"/>
      <c r="C21" s="16" t="s">
        <v>264</v>
      </c>
      <c r="D21" s="14">
        <v>97.154594733555399</v>
      </c>
      <c r="E21" s="14">
        <v>0.74568221706462301</v>
      </c>
      <c r="F21" s="14">
        <v>95.250163601026003</v>
      </c>
      <c r="G21" s="14">
        <v>98.309006419771293</v>
      </c>
      <c r="H21" s="14">
        <v>0.76752130880648695</v>
      </c>
      <c r="I21" s="15">
        <v>507</v>
      </c>
      <c r="J21" s="15">
        <v>523</v>
      </c>
      <c r="K21" s="14">
        <v>1.04995479178591</v>
      </c>
      <c r="L21" s="15">
        <v>498.11668472926402</v>
      </c>
      <c r="M21" s="15">
        <v>175</v>
      </c>
      <c r="ZA21" s="9"/>
    </row>
    <row r="22" spans="2:677" x14ac:dyDescent="0.3">
      <c r="B22" s="18"/>
      <c r="C22" s="16" t="s">
        <v>265</v>
      </c>
      <c r="D22" s="14">
        <v>96.775122434729795</v>
      </c>
      <c r="E22" s="14">
        <v>0.85542544764161099</v>
      </c>
      <c r="F22" s="14">
        <v>94.580328491394198</v>
      </c>
      <c r="G22" s="14">
        <v>98.098959978394404</v>
      </c>
      <c r="H22" s="14">
        <v>0.88393114482345903</v>
      </c>
      <c r="I22" s="15">
        <v>432</v>
      </c>
      <c r="J22" s="15">
        <v>448</v>
      </c>
      <c r="K22" s="14">
        <v>1.048081111403</v>
      </c>
      <c r="L22" s="15">
        <v>427.44783311693402</v>
      </c>
      <c r="M22" s="15">
        <v>130</v>
      </c>
      <c r="ZA22" s="9"/>
    </row>
    <row r="23" spans="2:677" x14ac:dyDescent="0.3">
      <c r="B23" s="18"/>
      <c r="C23" s="16" t="s">
        <v>266</v>
      </c>
      <c r="D23" s="14">
        <v>97.456754328482603</v>
      </c>
      <c r="E23" s="14">
        <v>0.79548013366979597</v>
      </c>
      <c r="F23" s="14">
        <v>95.309534410089697</v>
      </c>
      <c r="G23" s="14">
        <v>98.635088251564895</v>
      </c>
      <c r="H23" s="14">
        <v>0.81623909923020099</v>
      </c>
      <c r="I23" s="15">
        <v>418</v>
      </c>
      <c r="J23" s="15">
        <v>429</v>
      </c>
      <c r="K23" s="14">
        <v>1.0927031308667701</v>
      </c>
      <c r="L23" s="15">
        <v>392.60434776982902</v>
      </c>
      <c r="M23" s="15">
        <v>137</v>
      </c>
      <c r="ZA23" s="9"/>
    </row>
    <row r="24" spans="2:677" x14ac:dyDescent="0.3">
      <c r="B24" s="18"/>
      <c r="C24" s="16" t="s">
        <v>267</v>
      </c>
      <c r="D24" s="14">
        <v>93.462695001122299</v>
      </c>
      <c r="E24" s="14">
        <v>1.8388071974295299</v>
      </c>
      <c r="F24" s="14">
        <v>88.704290787595895</v>
      </c>
      <c r="G24" s="14">
        <v>96.300192118224302</v>
      </c>
      <c r="H24" s="14">
        <v>1.96742368429185</v>
      </c>
      <c r="I24" s="15">
        <v>207</v>
      </c>
      <c r="J24" s="15">
        <v>226</v>
      </c>
      <c r="K24" s="14">
        <v>1.24513907051782</v>
      </c>
      <c r="L24" s="15">
        <v>181.505829630752</v>
      </c>
      <c r="M24" s="15">
        <v>74</v>
      </c>
      <c r="ZA24" s="9"/>
    </row>
    <row r="25" spans="2:677" x14ac:dyDescent="0.3">
      <c r="B25" s="18"/>
      <c r="C25" s="16" t="s">
        <v>268</v>
      </c>
      <c r="D25" s="14">
        <v>90.249464653891096</v>
      </c>
      <c r="E25" s="14">
        <v>2.3344457495757802</v>
      </c>
      <c r="F25" s="14">
        <v>84.529194798682198</v>
      </c>
      <c r="G25" s="14">
        <v>94.004698502314099</v>
      </c>
      <c r="H25" s="14">
        <v>2.5866588334107399</v>
      </c>
      <c r="I25" s="15">
        <v>218</v>
      </c>
      <c r="J25" s="15">
        <v>240</v>
      </c>
      <c r="K25" s="14">
        <v>1.48010450065526</v>
      </c>
      <c r="L25" s="15">
        <v>162.15071293530301</v>
      </c>
      <c r="M25" s="15">
        <v>86</v>
      </c>
      <c r="ZA25" s="9"/>
    </row>
    <row r="26" spans="2:677" x14ac:dyDescent="0.3">
      <c r="B26" s="18"/>
      <c r="C26" s="16" t="s">
        <v>269</v>
      </c>
      <c r="D26" s="14">
        <v>96.620949100548998</v>
      </c>
      <c r="E26" s="14">
        <v>1.2940149865408599</v>
      </c>
      <c r="F26" s="14">
        <v>92.871079592450698</v>
      </c>
      <c r="G26" s="14">
        <v>98.431666443409199</v>
      </c>
      <c r="H26" s="14">
        <v>1.3392695875862699</v>
      </c>
      <c r="I26" s="15">
        <v>299</v>
      </c>
      <c r="J26" s="15">
        <v>308</v>
      </c>
      <c r="K26" s="14">
        <v>1.5745300543254701</v>
      </c>
      <c r="L26" s="15">
        <v>195.613922486826</v>
      </c>
      <c r="M26" s="15">
        <v>98</v>
      </c>
      <c r="ZA26" s="9"/>
    </row>
    <row r="27" spans="2:677" x14ac:dyDescent="0.3">
      <c r="B27" s="18"/>
      <c r="C27" s="16" t="s">
        <v>270</v>
      </c>
      <c r="D27" s="14">
        <v>98.012157720710405</v>
      </c>
      <c r="E27" s="14">
        <v>0.69512252132064301</v>
      </c>
      <c r="F27" s="14">
        <v>96.057302969044002</v>
      </c>
      <c r="G27" s="14">
        <v>99.0077748540226</v>
      </c>
      <c r="H27" s="14">
        <v>0.70922071045657598</v>
      </c>
      <c r="I27" s="15">
        <v>416</v>
      </c>
      <c r="J27" s="15">
        <v>427</v>
      </c>
      <c r="K27" s="14">
        <v>1.05650229832314</v>
      </c>
      <c r="L27" s="15">
        <v>404.163815523854</v>
      </c>
      <c r="M27" s="15">
        <v>144</v>
      </c>
      <c r="ZA27" s="9"/>
    </row>
    <row r="28" spans="2:677" x14ac:dyDescent="0.3">
      <c r="B28" s="18"/>
      <c r="C28" s="16" t="s">
        <v>271</v>
      </c>
      <c r="D28" s="14">
        <v>85.385644597197199</v>
      </c>
      <c r="E28" s="14">
        <v>3.1687725497094101</v>
      </c>
      <c r="F28" s="14">
        <v>77.871117583918803</v>
      </c>
      <c r="G28" s="14">
        <v>90.654629567585204</v>
      </c>
      <c r="H28" s="14">
        <v>3.7111303248431802</v>
      </c>
      <c r="I28" s="15">
        <v>166</v>
      </c>
      <c r="J28" s="15">
        <v>185</v>
      </c>
      <c r="K28" s="14">
        <v>1.4805921125391599</v>
      </c>
      <c r="L28" s="15">
        <v>124.950010494607</v>
      </c>
      <c r="M28" s="15">
        <v>62</v>
      </c>
      <c r="ZA28" s="9"/>
    </row>
    <row r="29" spans="2:677" x14ac:dyDescent="0.3">
      <c r="B29" s="18"/>
      <c r="C29" s="16" t="s">
        <v>272</v>
      </c>
      <c r="D29" s="14">
        <v>92.786038242138005</v>
      </c>
      <c r="E29" s="14">
        <v>1.6238807196763201</v>
      </c>
      <c r="F29" s="14">
        <v>88.819606385742006</v>
      </c>
      <c r="G29" s="14">
        <v>95.417905537534196</v>
      </c>
      <c r="H29" s="14">
        <v>1.7501347729047101</v>
      </c>
      <c r="I29" s="15">
        <v>281</v>
      </c>
      <c r="J29" s="15">
        <v>301</v>
      </c>
      <c r="K29" s="14">
        <v>1.1818790603346101</v>
      </c>
      <c r="L29" s="15">
        <v>254.67918850747799</v>
      </c>
      <c r="M29" s="15">
        <v>90</v>
      </c>
      <c r="ZA29" s="9"/>
    </row>
    <row r="30" spans="2:677" x14ac:dyDescent="0.3">
      <c r="B30" s="18"/>
      <c r="C30" s="16" t="s">
        <v>273</v>
      </c>
      <c r="D30" s="14">
        <v>89.784052098642803</v>
      </c>
      <c r="E30" s="14">
        <v>2.2903244564969998</v>
      </c>
      <c r="F30" s="14">
        <v>84.240606152494706</v>
      </c>
      <c r="G30" s="14">
        <v>93.527386039376694</v>
      </c>
      <c r="H30" s="14">
        <v>2.5509256966712699</v>
      </c>
      <c r="I30" s="15">
        <v>240</v>
      </c>
      <c r="J30" s="15">
        <v>260</v>
      </c>
      <c r="K30" s="14">
        <v>1.48120754122426</v>
      </c>
      <c r="L30" s="15">
        <v>175.53245764945501</v>
      </c>
      <c r="M30" s="15">
        <v>74</v>
      </c>
      <c r="ZA30" s="9"/>
    </row>
    <row r="31" spans="2:677" x14ac:dyDescent="0.3">
      <c r="B31" s="18"/>
      <c r="C31" s="16" t="s">
        <v>274</v>
      </c>
      <c r="D31" s="14">
        <v>94.7387093582755</v>
      </c>
      <c r="E31" s="14">
        <v>0.927599664305093</v>
      </c>
      <c r="F31" s="14">
        <v>92.584293608598202</v>
      </c>
      <c r="G31" s="14">
        <v>96.292288299647794</v>
      </c>
      <c r="H31" s="14">
        <v>0.97911368076291605</v>
      </c>
      <c r="I31" s="15">
        <v>731</v>
      </c>
      <c r="J31" s="15">
        <v>772</v>
      </c>
      <c r="K31" s="14">
        <v>1.33093175266185</v>
      </c>
      <c r="L31" s="15">
        <v>580.04476822797801</v>
      </c>
      <c r="M31" s="15">
        <v>275</v>
      </c>
      <c r="ZA31" s="9"/>
    </row>
    <row r="32" spans="2:677" x14ac:dyDescent="0.3">
      <c r="B32" s="18"/>
      <c r="C32" s="16" t="s">
        <v>275</v>
      </c>
      <c r="D32" s="14">
        <v>88.381392403395907</v>
      </c>
      <c r="E32" s="14">
        <v>1.6957115143900301</v>
      </c>
      <c r="F32" s="14">
        <v>84.592294859733897</v>
      </c>
      <c r="G32" s="14">
        <v>91.334125181022699</v>
      </c>
      <c r="H32" s="14">
        <v>1.9186295534362701</v>
      </c>
      <c r="I32" s="15">
        <v>404</v>
      </c>
      <c r="J32" s="15">
        <v>453</v>
      </c>
      <c r="K32" s="14">
        <v>1.2656902935859999</v>
      </c>
      <c r="L32" s="15">
        <v>357.90746148218</v>
      </c>
      <c r="M32" s="15">
        <v>152</v>
      </c>
      <c r="ZA32" s="9"/>
    </row>
    <row r="33" spans="2:677" x14ac:dyDescent="0.3">
      <c r="B33" s="18"/>
      <c r="C33" s="16" t="s">
        <v>276</v>
      </c>
      <c r="D33" s="14">
        <v>94.738269719437099</v>
      </c>
      <c r="E33" s="14">
        <v>1.44435502545692</v>
      </c>
      <c r="F33" s="14">
        <v>91.018901696316803</v>
      </c>
      <c r="G33" s="14">
        <v>96.968625132060794</v>
      </c>
      <c r="H33" s="14">
        <v>1.52457399711258</v>
      </c>
      <c r="I33" s="15">
        <v>305</v>
      </c>
      <c r="J33" s="15">
        <v>321</v>
      </c>
      <c r="K33" s="14">
        <v>1.33919513124988</v>
      </c>
      <c r="L33" s="15">
        <v>239.69621193321399</v>
      </c>
      <c r="M33" s="15">
        <v>100</v>
      </c>
      <c r="ZA33" s="9"/>
    </row>
    <row r="34" spans="2:677" x14ac:dyDescent="0.3">
      <c r="B34" s="18"/>
      <c r="C34" s="16" t="s">
        <v>277</v>
      </c>
      <c r="D34" s="14">
        <v>89.865403255132193</v>
      </c>
      <c r="E34" s="14">
        <v>2.30794200305494</v>
      </c>
      <c r="F34" s="14">
        <v>84.293844434811902</v>
      </c>
      <c r="G34" s="14">
        <v>93.610340957617098</v>
      </c>
      <c r="H34" s="14">
        <v>2.5682208274329801</v>
      </c>
      <c r="I34" s="15">
        <v>308</v>
      </c>
      <c r="J34" s="15">
        <v>338</v>
      </c>
      <c r="K34" s="14">
        <v>1.97097304031533</v>
      </c>
      <c r="L34" s="15">
        <v>171.488900703545</v>
      </c>
      <c r="M34" s="15">
        <v>105</v>
      </c>
      <c r="ZA34" s="9"/>
    </row>
    <row r="35" spans="2:677" x14ac:dyDescent="0.3">
      <c r="B35" s="18"/>
      <c r="C35" s="16" t="s">
        <v>278</v>
      </c>
      <c r="D35" s="14">
        <v>85.592425807144906</v>
      </c>
      <c r="E35" s="14">
        <v>3.0110482790672002</v>
      </c>
      <c r="F35" s="14">
        <v>78.485764952238398</v>
      </c>
      <c r="G35" s="14">
        <v>90.631790279528801</v>
      </c>
      <c r="H35" s="14">
        <v>3.5178910407933</v>
      </c>
      <c r="I35" s="15">
        <v>195</v>
      </c>
      <c r="J35" s="15">
        <v>223</v>
      </c>
      <c r="K35" s="14">
        <v>1.6321580553419399</v>
      </c>
      <c r="L35" s="15">
        <v>136.62892467438201</v>
      </c>
      <c r="M35" s="15">
        <v>63</v>
      </c>
      <c r="ZA35" s="9"/>
    </row>
    <row r="36" spans="2:677" x14ac:dyDescent="0.3">
      <c r="B36" s="18"/>
      <c r="C36" s="16" t="s">
        <v>279</v>
      </c>
      <c r="D36" s="14">
        <v>96.205025815565605</v>
      </c>
      <c r="E36" s="14">
        <v>1.04250458799906</v>
      </c>
      <c r="F36" s="14">
        <v>93.516706927524595</v>
      </c>
      <c r="G36" s="14">
        <v>97.804791311462395</v>
      </c>
      <c r="H36" s="14">
        <v>1.0836279904935999</v>
      </c>
      <c r="I36" s="15">
        <v>440</v>
      </c>
      <c r="J36" s="15">
        <v>455</v>
      </c>
      <c r="K36" s="14">
        <v>1.3514662866718301</v>
      </c>
      <c r="L36" s="15">
        <v>336.67136538085498</v>
      </c>
      <c r="M36" s="15">
        <v>155</v>
      </c>
      <c r="ZA36" s="9"/>
    </row>
    <row r="37" spans="2:677" x14ac:dyDescent="0.3">
      <c r="B37" s="18"/>
      <c r="C37" s="16" t="s">
        <v>280</v>
      </c>
      <c r="D37" s="14">
        <v>97.739365153555696</v>
      </c>
      <c r="E37" s="14">
        <v>1.0343004871491299</v>
      </c>
      <c r="F37" s="14">
        <v>94.454296160760293</v>
      </c>
      <c r="G37" s="14">
        <v>99.097083222624704</v>
      </c>
      <c r="H37" s="14">
        <v>1.0582230460819599</v>
      </c>
      <c r="I37" s="15">
        <v>260</v>
      </c>
      <c r="J37" s="15">
        <v>266</v>
      </c>
      <c r="K37" s="14">
        <v>1.2830376511744499</v>
      </c>
      <c r="L37" s="15">
        <v>207.32049426336999</v>
      </c>
      <c r="M37" s="15">
        <v>79</v>
      </c>
      <c r="ZA37" s="9"/>
    </row>
    <row r="38" spans="2:677" x14ac:dyDescent="0.3">
      <c r="B38" s="18" t="s">
        <v>296</v>
      </c>
      <c r="C38" s="16" t="s">
        <v>281</v>
      </c>
      <c r="D38" s="14">
        <v>94.570977819688494</v>
      </c>
      <c r="E38" s="14">
        <v>0.457706699752358</v>
      </c>
      <c r="F38" s="14">
        <v>93.599824328297998</v>
      </c>
      <c r="G38" s="14">
        <v>95.402008843954405</v>
      </c>
      <c r="H38" s="14">
        <v>0.48398220078154802</v>
      </c>
      <c r="I38" s="15">
        <v>3838</v>
      </c>
      <c r="J38" s="15">
        <v>4119</v>
      </c>
      <c r="K38" s="14">
        <v>1.68027894714658</v>
      </c>
      <c r="L38" s="15">
        <v>2451.3786874463999</v>
      </c>
      <c r="M38" s="15">
        <v>1247</v>
      </c>
      <c r="ZA38" s="9"/>
    </row>
    <row r="39" spans="2:677" x14ac:dyDescent="0.3">
      <c r="B39" s="18"/>
      <c r="C39" s="16" t="s">
        <v>282</v>
      </c>
      <c r="D39" s="14">
        <v>95.328994793055699</v>
      </c>
      <c r="E39" s="14">
        <v>0.47727340140799301</v>
      </c>
      <c r="F39" s="14">
        <v>94.298221085919096</v>
      </c>
      <c r="G39" s="14">
        <v>96.180970974481298</v>
      </c>
      <c r="H39" s="14">
        <v>0.50065921962575799</v>
      </c>
      <c r="I39" s="15">
        <v>3519</v>
      </c>
      <c r="J39" s="15">
        <v>3718</v>
      </c>
      <c r="K39" s="14">
        <v>1.90147955436336</v>
      </c>
      <c r="L39" s="15">
        <v>1955.3194729168899</v>
      </c>
      <c r="M39" s="15">
        <v>1202</v>
      </c>
      <c r="ZA39" s="9"/>
    </row>
    <row r="40" spans="2:677" x14ac:dyDescent="0.3">
      <c r="B40" s="18" t="s">
        <v>321</v>
      </c>
      <c r="C40" s="16" t="s">
        <v>314</v>
      </c>
      <c r="D40" s="14">
        <v>95.075826659538293</v>
      </c>
      <c r="E40" s="14">
        <v>0.44740977943919102</v>
      </c>
      <c r="F40" s="14">
        <v>94.120629148465895</v>
      </c>
      <c r="G40" s="14">
        <v>95.882625878039406</v>
      </c>
      <c r="H40" s="14">
        <v>0.47058205556428401</v>
      </c>
      <c r="I40" s="15">
        <v>3777</v>
      </c>
      <c r="J40" s="15">
        <v>4018</v>
      </c>
      <c r="K40" s="14">
        <v>1.71754978583379</v>
      </c>
      <c r="L40" s="15">
        <v>2339.3790579697602</v>
      </c>
      <c r="M40" s="15">
        <v>2039</v>
      </c>
      <c r="ZA40" s="9"/>
    </row>
    <row r="41" spans="2:677" x14ac:dyDescent="0.3">
      <c r="B41" s="18"/>
      <c r="C41" s="16" t="s">
        <v>315</v>
      </c>
      <c r="D41" s="14">
        <v>94.881081263369595</v>
      </c>
      <c r="E41" s="14">
        <v>0.48684822276033102</v>
      </c>
      <c r="F41" s="14">
        <v>93.837756417587997</v>
      </c>
      <c r="G41" s="14">
        <v>95.755751131970698</v>
      </c>
      <c r="H41" s="14">
        <v>0.51311411745924795</v>
      </c>
      <c r="I41" s="15">
        <v>3580</v>
      </c>
      <c r="J41" s="15">
        <v>3819</v>
      </c>
      <c r="K41" s="14">
        <v>1.86322473815722</v>
      </c>
      <c r="L41" s="15">
        <v>2049.6722278264101</v>
      </c>
      <c r="M41" s="15">
        <v>2019</v>
      </c>
      <c r="ZA41" s="9"/>
    </row>
    <row r="42" spans="2:677" x14ac:dyDescent="0.3">
      <c r="B42" s="18" t="s">
        <v>322</v>
      </c>
      <c r="C42" s="16" t="s">
        <v>316</v>
      </c>
      <c r="D42" s="14">
        <v>86.018356811198501</v>
      </c>
      <c r="E42" s="14">
        <v>1.5108589453784</v>
      </c>
      <c r="F42" s="14">
        <v>82.7802043281512</v>
      </c>
      <c r="G42" s="14">
        <v>88.730478668965304</v>
      </c>
      <c r="H42" s="14">
        <v>1.7564378132618701</v>
      </c>
      <c r="I42" s="15">
        <v>828</v>
      </c>
      <c r="J42" s="15">
        <v>957</v>
      </c>
      <c r="K42" s="14">
        <v>1.81449751710306</v>
      </c>
      <c r="L42" s="15">
        <v>527.41874319448095</v>
      </c>
      <c r="M42" s="15">
        <v>386</v>
      </c>
      <c r="ZA42" s="9"/>
    </row>
    <row r="43" spans="2:677" x14ac:dyDescent="0.3">
      <c r="B43" s="18"/>
      <c r="C43" s="16" t="s">
        <v>317</v>
      </c>
      <c r="D43" s="14">
        <v>96.475927728303105</v>
      </c>
      <c r="E43" s="14">
        <v>1.8847747393585199</v>
      </c>
      <c r="F43" s="14">
        <v>90.192238544408497</v>
      </c>
      <c r="G43" s="14">
        <v>98.7878551692516</v>
      </c>
      <c r="H43" s="14">
        <v>1.95362178290366</v>
      </c>
      <c r="I43" s="15">
        <v>298</v>
      </c>
      <c r="J43" s="15">
        <v>309</v>
      </c>
      <c r="K43" s="14">
        <v>3.2181468042099399</v>
      </c>
      <c r="L43" s="15">
        <v>96.017993832900999</v>
      </c>
      <c r="M43" s="15">
        <v>139</v>
      </c>
      <c r="ZA43" s="9"/>
    </row>
    <row r="44" spans="2:677" x14ac:dyDescent="0.3">
      <c r="B44" s="18"/>
      <c r="C44" s="16" t="s">
        <v>318</v>
      </c>
      <c r="D44" s="14">
        <v>97.569899040492999</v>
      </c>
      <c r="E44" s="14">
        <v>1.0404282421948099</v>
      </c>
      <c r="F44" s="14">
        <v>94.416723279389103</v>
      </c>
      <c r="G44" s="14">
        <v>98.961886924445096</v>
      </c>
      <c r="H44" s="14">
        <v>1.0663414151561399</v>
      </c>
      <c r="I44" s="15">
        <v>215</v>
      </c>
      <c r="J44" s="15">
        <v>223</v>
      </c>
      <c r="K44" s="14">
        <v>1.0135310710055601</v>
      </c>
      <c r="L44" s="15">
        <v>220.022855124464</v>
      </c>
      <c r="M44" s="15">
        <v>112</v>
      </c>
      <c r="ZA44" s="9"/>
    </row>
    <row r="45" spans="2:677" x14ac:dyDescent="0.3">
      <c r="B45" s="18"/>
      <c r="C45" s="16" t="s">
        <v>319</v>
      </c>
      <c r="D45" s="14">
        <v>95.736797804970607</v>
      </c>
      <c r="E45" s="14">
        <v>0.33133310798427301</v>
      </c>
      <c r="F45" s="14">
        <v>95.037664974489999</v>
      </c>
      <c r="G45" s="14">
        <v>96.341223342259298</v>
      </c>
      <c r="H45" s="14">
        <v>0.34608751867724402</v>
      </c>
      <c r="I45" s="15">
        <v>5902</v>
      </c>
      <c r="J45" s="15">
        <v>6220</v>
      </c>
      <c r="K45" s="14">
        <v>1.6727668025581099</v>
      </c>
      <c r="L45" s="15">
        <v>3718.39038800145</v>
      </c>
      <c r="M45" s="15">
        <v>2300</v>
      </c>
      <c r="ZA45" s="9"/>
    </row>
    <row r="46" spans="2:677" x14ac:dyDescent="0.3">
      <c r="B46" s="18"/>
      <c r="C46" s="16" t="s">
        <v>320</v>
      </c>
      <c r="D46" s="14">
        <v>90.481836880928498</v>
      </c>
      <c r="E46" s="14">
        <v>4.8118178897408903</v>
      </c>
      <c r="F46" s="14">
        <v>75.957298342298998</v>
      </c>
      <c r="G46" s="14">
        <v>96.622104546402795</v>
      </c>
      <c r="H46" s="14">
        <v>5.3179931526733997</v>
      </c>
      <c r="I46" s="15">
        <v>114</v>
      </c>
      <c r="J46" s="15">
        <v>128</v>
      </c>
      <c r="K46" s="14">
        <v>3.4143460374311898</v>
      </c>
      <c r="L46" s="15">
        <v>37.488877400458698</v>
      </c>
      <c r="M46" s="15">
        <v>61</v>
      </c>
      <c r="ZA46" s="9"/>
    </row>
    <row r="47" spans="2:677" x14ac:dyDescent="0.3">
      <c r="B47" s="18" t="s">
        <v>298</v>
      </c>
      <c r="C47" s="16" t="s">
        <v>283</v>
      </c>
      <c r="D47" s="14">
        <v>93.994092362325404</v>
      </c>
      <c r="E47" s="14">
        <v>0.69568987289517203</v>
      </c>
      <c r="F47" s="14">
        <v>92.475380502753694</v>
      </c>
      <c r="G47" s="14">
        <v>95.222116094352103</v>
      </c>
      <c r="H47" s="14">
        <v>0.740142125330015</v>
      </c>
      <c r="I47" s="15">
        <v>1549</v>
      </c>
      <c r="J47" s="15">
        <v>1696</v>
      </c>
      <c r="K47" s="14">
        <v>1.4531881834277001</v>
      </c>
      <c r="L47" s="15">
        <v>1167.08903866777</v>
      </c>
      <c r="M47" s="15">
        <v>967</v>
      </c>
      <c r="ZA47" s="9"/>
    </row>
    <row r="48" spans="2:677" x14ac:dyDescent="0.3">
      <c r="B48" s="18"/>
      <c r="C48" s="16" t="s">
        <v>284</v>
      </c>
      <c r="D48" s="14">
        <v>94.349292445935703</v>
      </c>
      <c r="E48" s="14">
        <v>0.80151726651061495</v>
      </c>
      <c r="F48" s="14">
        <v>92.555624835309004</v>
      </c>
      <c r="G48" s="14">
        <v>95.730723579907206</v>
      </c>
      <c r="H48" s="14">
        <v>0.84952122663760599</v>
      </c>
      <c r="I48" s="15">
        <v>1378</v>
      </c>
      <c r="J48" s="15">
        <v>1479</v>
      </c>
      <c r="K48" s="14">
        <v>1.78097867758232</v>
      </c>
      <c r="L48" s="15">
        <v>830.44228356947201</v>
      </c>
      <c r="M48" s="15">
        <v>976</v>
      </c>
      <c r="ZA48" s="9"/>
    </row>
    <row r="49" spans="2:677" x14ac:dyDescent="0.3">
      <c r="B49" s="18"/>
      <c r="C49" s="16" t="s">
        <v>285</v>
      </c>
      <c r="D49" s="14">
        <v>94.596141960976993</v>
      </c>
      <c r="E49" s="14">
        <v>0.93062223910767805</v>
      </c>
      <c r="F49" s="14">
        <v>92.452302776741206</v>
      </c>
      <c r="G49" s="14">
        <v>96.156363510998901</v>
      </c>
      <c r="H49" s="14">
        <v>0.98378456014789795</v>
      </c>
      <c r="I49" s="15">
        <v>1384</v>
      </c>
      <c r="J49" s="15">
        <v>1467</v>
      </c>
      <c r="K49" s="14">
        <v>2.4837247662281499</v>
      </c>
      <c r="L49" s="15">
        <v>590.64515519077497</v>
      </c>
      <c r="M49" s="15">
        <v>989</v>
      </c>
      <c r="ZA49" s="9"/>
    </row>
    <row r="50" spans="2:677" x14ac:dyDescent="0.3">
      <c r="B50" s="18"/>
      <c r="C50" s="16" t="s">
        <v>286</v>
      </c>
      <c r="D50" s="14">
        <v>95.955736029761397</v>
      </c>
      <c r="E50" s="14">
        <v>0.65002415118680001</v>
      </c>
      <c r="F50" s="14">
        <v>94.469911794576404</v>
      </c>
      <c r="G50" s="14">
        <v>97.054794831420395</v>
      </c>
      <c r="H50" s="14">
        <v>0.67742083806765896</v>
      </c>
      <c r="I50" s="15">
        <v>1386</v>
      </c>
      <c r="J50" s="15">
        <v>1457</v>
      </c>
      <c r="K50" s="14">
        <v>1.58529442615161</v>
      </c>
      <c r="L50" s="15">
        <v>919.07217736010705</v>
      </c>
      <c r="M50" s="15">
        <v>946</v>
      </c>
      <c r="ZA50" s="9"/>
    </row>
    <row r="51" spans="2:677" x14ac:dyDescent="0.3">
      <c r="B51" s="18"/>
      <c r="C51" s="16" t="s">
        <v>287</v>
      </c>
      <c r="D51" s="14">
        <v>96.201111386435997</v>
      </c>
      <c r="E51" s="14">
        <v>0.568976425838984</v>
      </c>
      <c r="F51" s="14">
        <v>94.913581792493204</v>
      </c>
      <c r="G51" s="14">
        <v>97.172436726507001</v>
      </c>
      <c r="H51" s="14">
        <v>0.59144475322476198</v>
      </c>
      <c r="I51" s="15">
        <v>1622</v>
      </c>
      <c r="J51" s="15">
        <v>1699</v>
      </c>
      <c r="K51" s="14">
        <v>1.5041445772508599</v>
      </c>
      <c r="L51" s="15">
        <v>1129.5456737977199</v>
      </c>
      <c r="M51" s="15">
        <v>1018</v>
      </c>
      <c r="ZA51" s="9"/>
    </row>
    <row r="52" spans="2:677" x14ac:dyDescent="0.3">
      <c r="B52" s="18" t="s">
        <v>297</v>
      </c>
      <c r="C52" s="16" t="s">
        <v>288</v>
      </c>
      <c r="D52" s="14">
        <v>95.498046453035997</v>
      </c>
      <c r="E52" s="14">
        <v>0.406593159776513</v>
      </c>
      <c r="F52" s="14">
        <v>94.630017898135804</v>
      </c>
      <c r="G52" s="14">
        <v>96.231350831194305</v>
      </c>
      <c r="H52" s="14">
        <v>0.42576070912242903</v>
      </c>
      <c r="I52" s="15">
        <v>4726</v>
      </c>
      <c r="J52" s="15">
        <v>4981</v>
      </c>
      <c r="K52" s="14">
        <v>1.91493476285693</v>
      </c>
      <c r="L52" s="15">
        <v>2601.13299764256</v>
      </c>
      <c r="M52" s="15">
        <v>2159</v>
      </c>
      <c r="ZA52" s="9"/>
    </row>
    <row r="53" spans="2:677" x14ac:dyDescent="0.3">
      <c r="B53" s="18"/>
      <c r="C53" s="16" t="s">
        <v>289</v>
      </c>
      <c r="D53" s="14">
        <v>94.096833345232099</v>
      </c>
      <c r="E53" s="14">
        <v>0.56572913039817596</v>
      </c>
      <c r="F53" s="14">
        <v>92.884638790779206</v>
      </c>
      <c r="G53" s="14">
        <v>95.113379319713999</v>
      </c>
      <c r="H53" s="14">
        <v>0.60122015830497799</v>
      </c>
      <c r="I53" s="15">
        <v>2593</v>
      </c>
      <c r="J53" s="15">
        <v>2817</v>
      </c>
      <c r="K53" s="14">
        <v>1.6225185916368901</v>
      </c>
      <c r="L53" s="15">
        <v>1736.1896587934</v>
      </c>
      <c r="M53" s="15">
        <v>1471</v>
      </c>
      <c r="ZA53" s="9"/>
    </row>
    <row r="54" spans="2:677" x14ac:dyDescent="0.3">
      <c r="B54" s="18" t="s">
        <v>291</v>
      </c>
      <c r="C54" s="16" t="s">
        <v>290</v>
      </c>
      <c r="D54" s="14">
        <v>95.448531271915797</v>
      </c>
      <c r="E54" s="14">
        <v>0.37961762738285898</v>
      </c>
      <c r="F54" s="14">
        <v>94.643394171289103</v>
      </c>
      <c r="G54" s="14">
        <v>96.137589130196801</v>
      </c>
      <c r="H54" s="14">
        <v>0.39771971587639898</v>
      </c>
      <c r="I54" s="15">
        <v>4657</v>
      </c>
      <c r="J54" s="15">
        <v>4921</v>
      </c>
      <c r="K54" s="14">
        <v>1.63206342434431</v>
      </c>
      <c r="L54" s="15">
        <v>3015.2014478095698</v>
      </c>
      <c r="M54" s="15">
        <v>2070</v>
      </c>
      <c r="ZA54" s="9"/>
    </row>
    <row r="55" spans="2:677" x14ac:dyDescent="0.3">
      <c r="B55" s="18"/>
      <c r="C55" s="16" t="s">
        <v>291</v>
      </c>
      <c r="D55" s="14">
        <v>94.340810633481894</v>
      </c>
      <c r="E55" s="14">
        <v>0.58466778538861097</v>
      </c>
      <c r="F55" s="14">
        <v>93.078854225693306</v>
      </c>
      <c r="G55" s="14">
        <v>95.384081018277101</v>
      </c>
      <c r="H55" s="14">
        <v>0.61974004830218199</v>
      </c>
      <c r="I55" s="15">
        <v>2700</v>
      </c>
      <c r="J55" s="15">
        <v>2916</v>
      </c>
      <c r="K55" s="14">
        <v>1.86639283964562</v>
      </c>
      <c r="L55" s="15">
        <v>1562.3720462588501</v>
      </c>
      <c r="M55" s="15">
        <v>1408</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75" priority="1">
      <formula>ZA9 = 3</formula>
    </cfRule>
    <cfRule type="expression" dxfId="274" priority="48">
      <formula>I9 = J9</formula>
    </cfRule>
    <cfRule type="expression" dxfId="273" priority="95">
      <formula>ZA9 = 2</formula>
    </cfRule>
    <cfRule type="expression" dxfId="272" priority="142">
      <formula>ZA9 = 1</formula>
    </cfRule>
  </conditionalFormatting>
  <pageMargins left="0.7" right="0.7" top="0.75" bottom="0.75" header="0.3" footer="0.3"/>
  <pageSetup paperSize="9"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97</v>
      </c>
      <c r="M2" s="12" t="str">
        <f>HYPERLINK("#'INDICE'!A1", "Índice")</f>
        <v>Índice</v>
      </c>
    </row>
    <row r="3" spans="2:677" x14ac:dyDescent="0.3">
      <c r="B3" s="10" t="s">
        <v>7</v>
      </c>
      <c r="C3" s="11" t="s">
        <v>96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85.792466625085197</v>
      </c>
      <c r="E9" s="14">
        <v>0.64851303413102901</v>
      </c>
      <c r="F9" s="14">
        <v>84.472747627808502</v>
      </c>
      <c r="G9" s="14">
        <v>87.017257032486299</v>
      </c>
      <c r="H9" s="14">
        <v>0.75590906712712203</v>
      </c>
      <c r="I9" s="15">
        <v>6731</v>
      </c>
      <c r="J9" s="15">
        <v>7897</v>
      </c>
      <c r="K9" s="14">
        <v>2.7244366796539601</v>
      </c>
      <c r="L9" s="15">
        <v>2898.58085488815</v>
      </c>
      <c r="M9" s="15">
        <v>2547</v>
      </c>
      <c r="ZA9" s="9"/>
    </row>
    <row r="10" spans="2:677" x14ac:dyDescent="0.3">
      <c r="B10" s="18" t="s">
        <v>293</v>
      </c>
      <c r="C10" s="16" t="s">
        <v>253</v>
      </c>
      <c r="D10" s="14">
        <v>87.035985970795906</v>
      </c>
      <c r="E10" s="14">
        <v>0.88946219464710996</v>
      </c>
      <c r="F10" s="14">
        <v>85.189356833036797</v>
      </c>
      <c r="G10" s="14">
        <v>88.682959356803593</v>
      </c>
      <c r="H10" s="14">
        <v>1.0219476285884299</v>
      </c>
      <c r="I10" s="15">
        <v>4129</v>
      </c>
      <c r="J10" s="15">
        <v>4706</v>
      </c>
      <c r="K10" s="14">
        <v>3.2989540814180902</v>
      </c>
      <c r="L10" s="15">
        <v>1426.5127321739101</v>
      </c>
      <c r="M10" s="15">
        <v>1591</v>
      </c>
      <c r="ZA10" s="9"/>
    </row>
    <row r="11" spans="2:677" x14ac:dyDescent="0.3">
      <c r="B11" s="18"/>
      <c r="C11" s="16" t="s">
        <v>254</v>
      </c>
      <c r="D11" s="14">
        <v>83.611645957546102</v>
      </c>
      <c r="E11" s="14">
        <v>0.87764545447267805</v>
      </c>
      <c r="F11" s="14">
        <v>81.815891214660795</v>
      </c>
      <c r="G11" s="14">
        <v>85.262007596571195</v>
      </c>
      <c r="H11" s="14">
        <v>1.04966891205359</v>
      </c>
      <c r="I11" s="15">
        <v>2602</v>
      </c>
      <c r="J11" s="15">
        <v>3191</v>
      </c>
      <c r="K11" s="14">
        <v>1.7931919818561599</v>
      </c>
      <c r="L11" s="15">
        <v>1779.50829151988</v>
      </c>
      <c r="M11" s="15">
        <v>956</v>
      </c>
      <c r="ZA11" s="9"/>
    </row>
    <row r="12" spans="2:677" x14ac:dyDescent="0.3">
      <c r="B12" s="18" t="s">
        <v>294</v>
      </c>
      <c r="C12" s="16" t="s">
        <v>255</v>
      </c>
      <c r="D12" s="14">
        <v>84.727326148563293</v>
      </c>
      <c r="E12" s="14">
        <v>0.74440293148371295</v>
      </c>
      <c r="F12" s="14">
        <v>83.209150886831793</v>
      </c>
      <c r="G12" s="14">
        <v>86.131112069842601</v>
      </c>
      <c r="H12" s="14">
        <v>0.87858659693621899</v>
      </c>
      <c r="I12" s="15">
        <v>3264</v>
      </c>
      <c r="J12" s="15">
        <v>3842</v>
      </c>
      <c r="K12" s="14">
        <v>1.6448332558068</v>
      </c>
      <c r="L12" s="15">
        <v>2335.7990765547102</v>
      </c>
      <c r="M12" s="15">
        <v>1294</v>
      </c>
      <c r="ZA12" s="9"/>
    </row>
    <row r="13" spans="2:677" x14ac:dyDescent="0.3">
      <c r="B13" s="18"/>
      <c r="C13" s="16" t="s">
        <v>256</v>
      </c>
      <c r="D13" s="14">
        <v>87.442230426620597</v>
      </c>
      <c r="E13" s="14">
        <v>1.05824591524184</v>
      </c>
      <c r="F13" s="14">
        <v>85.213734793590305</v>
      </c>
      <c r="G13" s="14">
        <v>89.376731829520097</v>
      </c>
      <c r="H13" s="14">
        <v>1.2102229209831199</v>
      </c>
      <c r="I13" s="15">
        <v>2105</v>
      </c>
      <c r="J13" s="15">
        <v>2410</v>
      </c>
      <c r="K13" s="14">
        <v>2.4568365532793601</v>
      </c>
      <c r="L13" s="15">
        <v>980.93623557625699</v>
      </c>
      <c r="M13" s="15">
        <v>760</v>
      </c>
      <c r="ZA13" s="9"/>
    </row>
    <row r="14" spans="2:677" x14ac:dyDescent="0.3">
      <c r="B14" s="18"/>
      <c r="C14" s="16" t="s">
        <v>257</v>
      </c>
      <c r="D14" s="14">
        <v>79.403813702323703</v>
      </c>
      <c r="E14" s="14">
        <v>1.2982535399413999</v>
      </c>
      <c r="F14" s="14">
        <v>76.736360391971303</v>
      </c>
      <c r="G14" s="14">
        <v>81.837802494764105</v>
      </c>
      <c r="H14" s="14">
        <v>1.63500149351567</v>
      </c>
      <c r="I14" s="15">
        <v>1362</v>
      </c>
      <c r="J14" s="15">
        <v>1645</v>
      </c>
      <c r="K14" s="14">
        <v>1.69430920742546</v>
      </c>
      <c r="L14" s="15">
        <v>970.89716138626795</v>
      </c>
      <c r="M14" s="15">
        <v>493</v>
      </c>
      <c r="ZA14" s="9"/>
    </row>
    <row r="15" spans="2:677" x14ac:dyDescent="0.3">
      <c r="B15" s="18" t="s">
        <v>295</v>
      </c>
      <c r="C15" s="16" t="s">
        <v>258</v>
      </c>
      <c r="D15" s="14">
        <v>87.669097997460199</v>
      </c>
      <c r="E15" s="14">
        <v>1.84128405459138</v>
      </c>
      <c r="F15" s="14">
        <v>83.542989496284093</v>
      </c>
      <c r="G15" s="14">
        <v>90.873716193381696</v>
      </c>
      <c r="H15" s="14">
        <v>2.10026576826959</v>
      </c>
      <c r="I15" s="15">
        <v>322</v>
      </c>
      <c r="J15" s="15">
        <v>368</v>
      </c>
      <c r="K15" s="14">
        <v>1.1509759900963299</v>
      </c>
      <c r="L15" s="15">
        <v>319.728650437966</v>
      </c>
      <c r="M15" s="15">
        <v>123</v>
      </c>
      <c r="ZA15" s="9"/>
    </row>
    <row r="16" spans="2:677" x14ac:dyDescent="0.3">
      <c r="B16" s="18"/>
      <c r="C16" s="16" t="s">
        <v>259</v>
      </c>
      <c r="D16" s="14">
        <v>81.996044229024406</v>
      </c>
      <c r="E16" s="14">
        <v>2.8356282794724299</v>
      </c>
      <c r="F16" s="14">
        <v>75.677594901742793</v>
      </c>
      <c r="G16" s="14">
        <v>86.956009395651407</v>
      </c>
      <c r="H16" s="14">
        <v>3.4582500974707902</v>
      </c>
      <c r="I16" s="15">
        <v>246</v>
      </c>
      <c r="J16" s="15">
        <v>294</v>
      </c>
      <c r="K16" s="14">
        <v>1.5958989159367201</v>
      </c>
      <c r="L16" s="15">
        <v>184.222194190435</v>
      </c>
      <c r="M16" s="15">
        <v>99</v>
      </c>
      <c r="ZA16" s="9"/>
    </row>
    <row r="17" spans="2:677" x14ac:dyDescent="0.3">
      <c r="B17" s="18"/>
      <c r="C17" s="16" t="s">
        <v>260</v>
      </c>
      <c r="D17" s="14">
        <v>81.184353174659094</v>
      </c>
      <c r="E17" s="14">
        <v>2.7760037284152599</v>
      </c>
      <c r="F17" s="14">
        <v>75.055444828808504</v>
      </c>
      <c r="G17" s="14">
        <v>86.086534917653694</v>
      </c>
      <c r="H17" s="14">
        <v>3.4193827010520002</v>
      </c>
      <c r="I17" s="15">
        <v>241</v>
      </c>
      <c r="J17" s="15">
        <v>297</v>
      </c>
      <c r="K17" s="14">
        <v>1.49327678589747</v>
      </c>
      <c r="L17" s="15">
        <v>198.89145991210199</v>
      </c>
      <c r="M17" s="15">
        <v>99</v>
      </c>
      <c r="ZA17" s="9"/>
    </row>
    <row r="18" spans="2:677" x14ac:dyDescent="0.3">
      <c r="B18" s="18"/>
      <c r="C18" s="16" t="s">
        <v>261</v>
      </c>
      <c r="D18" s="14">
        <v>83.663925072105798</v>
      </c>
      <c r="E18" s="14">
        <v>3.4447584951488301</v>
      </c>
      <c r="F18" s="14">
        <v>75.614420527668102</v>
      </c>
      <c r="G18" s="14">
        <v>89.427850353039105</v>
      </c>
      <c r="H18" s="14">
        <v>4.1173761477004103</v>
      </c>
      <c r="I18" s="15">
        <v>185</v>
      </c>
      <c r="J18" s="15">
        <v>215</v>
      </c>
      <c r="K18" s="14">
        <v>1.8579985929149401</v>
      </c>
      <c r="L18" s="15">
        <v>115.71591109910101</v>
      </c>
      <c r="M18" s="15">
        <v>75</v>
      </c>
      <c r="ZA18" s="9"/>
    </row>
    <row r="19" spans="2:677" x14ac:dyDescent="0.3">
      <c r="B19" s="18"/>
      <c r="C19" s="16" t="s">
        <v>262</v>
      </c>
      <c r="D19" s="14">
        <v>84.621033451025497</v>
      </c>
      <c r="E19" s="14">
        <v>2.7209166166832799</v>
      </c>
      <c r="F19" s="14">
        <v>78.376492887058305</v>
      </c>
      <c r="G19" s="14">
        <v>89.3082471073579</v>
      </c>
      <c r="H19" s="14">
        <v>3.2154140710867298</v>
      </c>
      <c r="I19" s="15">
        <v>171</v>
      </c>
      <c r="J19" s="15">
        <v>204</v>
      </c>
      <c r="K19" s="14">
        <v>1.15483789542082</v>
      </c>
      <c r="L19" s="15">
        <v>176.648169244276</v>
      </c>
      <c r="M19" s="15">
        <v>62</v>
      </c>
      <c r="ZA19" s="9"/>
    </row>
    <row r="20" spans="2:677" x14ac:dyDescent="0.3">
      <c r="B20" s="18"/>
      <c r="C20" s="16" t="s">
        <v>263</v>
      </c>
      <c r="D20" s="14">
        <v>80.213088289971793</v>
      </c>
      <c r="E20" s="14">
        <v>2.66792690189083</v>
      </c>
      <c r="F20" s="14">
        <v>74.387623876663</v>
      </c>
      <c r="G20" s="14">
        <v>84.9810825078806</v>
      </c>
      <c r="H20" s="14">
        <v>3.3260493502584398</v>
      </c>
      <c r="I20" s="15">
        <v>248</v>
      </c>
      <c r="J20" s="15">
        <v>305</v>
      </c>
      <c r="K20" s="14">
        <v>1.36332118285</v>
      </c>
      <c r="L20" s="15">
        <v>223.71837527119101</v>
      </c>
      <c r="M20" s="15">
        <v>94</v>
      </c>
      <c r="ZA20" s="9"/>
    </row>
    <row r="21" spans="2:677" x14ac:dyDescent="0.3">
      <c r="B21" s="18"/>
      <c r="C21" s="16" t="s">
        <v>264</v>
      </c>
      <c r="D21" s="14">
        <v>88.217473421114903</v>
      </c>
      <c r="E21" s="14">
        <v>1.6973056970467899</v>
      </c>
      <c r="F21" s="14">
        <v>84.435677909237896</v>
      </c>
      <c r="G21" s="14">
        <v>91.176399274350103</v>
      </c>
      <c r="H21" s="14">
        <v>1.9240017098931499</v>
      </c>
      <c r="I21" s="15">
        <v>461</v>
      </c>
      <c r="J21" s="15">
        <v>527</v>
      </c>
      <c r="K21" s="14">
        <v>1.45784999176289</v>
      </c>
      <c r="L21" s="15">
        <v>361.49123913821302</v>
      </c>
      <c r="M21" s="15">
        <v>174</v>
      </c>
      <c r="ZA21" s="9"/>
    </row>
    <row r="22" spans="2:677" x14ac:dyDescent="0.3">
      <c r="B22" s="18"/>
      <c r="C22" s="16" t="s">
        <v>265</v>
      </c>
      <c r="D22" s="14">
        <v>85.392362320363205</v>
      </c>
      <c r="E22" s="14">
        <v>2.0485670436071701</v>
      </c>
      <c r="F22" s="14">
        <v>80.859657252341293</v>
      </c>
      <c r="G22" s="14">
        <v>88.997713384004697</v>
      </c>
      <c r="H22" s="14">
        <v>2.3990050022525899</v>
      </c>
      <c r="I22" s="15">
        <v>386</v>
      </c>
      <c r="J22" s="15">
        <v>448</v>
      </c>
      <c r="K22" s="14">
        <v>1.50386506271701</v>
      </c>
      <c r="L22" s="15">
        <v>297.89906761355701</v>
      </c>
      <c r="M22" s="15">
        <v>130</v>
      </c>
      <c r="ZA22" s="9"/>
    </row>
    <row r="23" spans="2:677" x14ac:dyDescent="0.3">
      <c r="B23" s="18"/>
      <c r="C23" s="16" t="s">
        <v>266</v>
      </c>
      <c r="D23" s="14">
        <v>87.505263223384901</v>
      </c>
      <c r="E23" s="14">
        <v>2.02630238217328</v>
      </c>
      <c r="F23" s="14">
        <v>82.9215155687627</v>
      </c>
      <c r="G23" s="14">
        <v>90.9924037270073</v>
      </c>
      <c r="H23" s="14">
        <v>2.3156348630144699</v>
      </c>
      <c r="I23" s="15">
        <v>373</v>
      </c>
      <c r="J23" s="15">
        <v>429</v>
      </c>
      <c r="K23" s="14">
        <v>1.6072779698189099</v>
      </c>
      <c r="L23" s="15">
        <v>266.91089410522699</v>
      </c>
      <c r="M23" s="15">
        <v>137</v>
      </c>
      <c r="ZA23" s="9"/>
    </row>
    <row r="24" spans="2:677" x14ac:dyDescent="0.3">
      <c r="B24" s="18"/>
      <c r="C24" s="16" t="s">
        <v>267</v>
      </c>
      <c r="D24" s="14">
        <v>85.872134202593301</v>
      </c>
      <c r="E24" s="14">
        <v>2.3427619134143098</v>
      </c>
      <c r="F24" s="14">
        <v>80.5379574160023</v>
      </c>
      <c r="G24" s="14">
        <v>89.927165352710105</v>
      </c>
      <c r="H24" s="14">
        <v>2.7281980763249201</v>
      </c>
      <c r="I24" s="15">
        <v>191</v>
      </c>
      <c r="J24" s="15">
        <v>224</v>
      </c>
      <c r="K24" s="14">
        <v>1.0088633805626599</v>
      </c>
      <c r="L24" s="15">
        <v>222.03204548377201</v>
      </c>
      <c r="M24" s="15">
        <v>74</v>
      </c>
      <c r="ZA24" s="9"/>
    </row>
    <row r="25" spans="2:677" x14ac:dyDescent="0.3">
      <c r="B25" s="18"/>
      <c r="C25" s="16" t="s">
        <v>268</v>
      </c>
      <c r="D25" s="14">
        <v>87.133283354523996</v>
      </c>
      <c r="E25" s="14">
        <v>2.45180583787569</v>
      </c>
      <c r="F25" s="14">
        <v>81.4309220647079</v>
      </c>
      <c r="G25" s="14">
        <v>91.272198871765795</v>
      </c>
      <c r="H25" s="14">
        <v>2.8138568219676601</v>
      </c>
      <c r="I25" s="15">
        <v>208</v>
      </c>
      <c r="J25" s="15">
        <v>244</v>
      </c>
      <c r="K25" s="14">
        <v>1.3029465697272899</v>
      </c>
      <c r="L25" s="15">
        <v>187.26784786813599</v>
      </c>
      <c r="M25" s="15">
        <v>86</v>
      </c>
      <c r="ZA25" s="9"/>
    </row>
    <row r="26" spans="2:677" x14ac:dyDescent="0.3">
      <c r="B26" s="18"/>
      <c r="C26" s="16" t="s">
        <v>269</v>
      </c>
      <c r="D26" s="14">
        <v>87.5754935940368</v>
      </c>
      <c r="E26" s="14">
        <v>1.8709961904002499</v>
      </c>
      <c r="F26" s="14">
        <v>83.365577536895401</v>
      </c>
      <c r="G26" s="14">
        <v>90.837053022155004</v>
      </c>
      <c r="H26" s="14">
        <v>2.1364380760140498</v>
      </c>
      <c r="I26" s="15">
        <v>277</v>
      </c>
      <c r="J26" s="15">
        <v>314</v>
      </c>
      <c r="K26" s="14">
        <v>1.0069975313419399</v>
      </c>
      <c r="L26" s="15">
        <v>311.81804346785202</v>
      </c>
      <c r="M26" s="15">
        <v>98</v>
      </c>
      <c r="ZA26" s="9"/>
    </row>
    <row r="27" spans="2:677" x14ac:dyDescent="0.3">
      <c r="B27" s="18"/>
      <c r="C27" s="16" t="s">
        <v>270</v>
      </c>
      <c r="D27" s="14">
        <v>88.096520789664197</v>
      </c>
      <c r="E27" s="14">
        <v>1.9235746094777799</v>
      </c>
      <c r="F27" s="14">
        <v>83.742019688877804</v>
      </c>
      <c r="G27" s="14">
        <v>91.404435022384703</v>
      </c>
      <c r="H27" s="14">
        <v>2.18348533203761</v>
      </c>
      <c r="I27" s="15">
        <v>375</v>
      </c>
      <c r="J27" s="15">
        <v>426</v>
      </c>
      <c r="K27" s="14">
        <v>1.4995961853386901</v>
      </c>
      <c r="L27" s="15">
        <v>284.07647616400601</v>
      </c>
      <c r="M27" s="15">
        <v>143</v>
      </c>
      <c r="ZA27" s="9"/>
    </row>
    <row r="28" spans="2:677" x14ac:dyDescent="0.3">
      <c r="B28" s="18"/>
      <c r="C28" s="16" t="s">
        <v>271</v>
      </c>
      <c r="D28" s="14">
        <v>73.337784967764307</v>
      </c>
      <c r="E28" s="14">
        <v>3.50781141864507</v>
      </c>
      <c r="F28" s="14">
        <v>65.783326015158096</v>
      </c>
      <c r="G28" s="14">
        <v>79.738076667799305</v>
      </c>
      <c r="H28" s="14">
        <v>4.7830888541110603</v>
      </c>
      <c r="I28" s="15">
        <v>150</v>
      </c>
      <c r="J28" s="15">
        <v>193</v>
      </c>
      <c r="K28" s="14">
        <v>1.20823020383682</v>
      </c>
      <c r="L28" s="15">
        <v>159.737771318011</v>
      </c>
      <c r="M28" s="15">
        <v>62</v>
      </c>
      <c r="ZA28" s="9"/>
    </row>
    <row r="29" spans="2:677" x14ac:dyDescent="0.3">
      <c r="B29" s="18"/>
      <c r="C29" s="16" t="s">
        <v>272</v>
      </c>
      <c r="D29" s="14">
        <v>86.840044821956894</v>
      </c>
      <c r="E29" s="14">
        <v>2.2709155111927699</v>
      </c>
      <c r="F29" s="14">
        <v>81.641243959270795</v>
      </c>
      <c r="G29" s="14">
        <v>90.733750922989898</v>
      </c>
      <c r="H29" s="14">
        <v>2.6150556645251601</v>
      </c>
      <c r="I29" s="15">
        <v>264</v>
      </c>
      <c r="J29" s="15">
        <v>304</v>
      </c>
      <c r="K29" s="14">
        <v>1.3673198946580201</v>
      </c>
      <c r="L29" s="15">
        <v>222.33275562485201</v>
      </c>
      <c r="M29" s="15">
        <v>90</v>
      </c>
      <c r="ZA29" s="9"/>
    </row>
    <row r="30" spans="2:677" x14ac:dyDescent="0.3">
      <c r="B30" s="18"/>
      <c r="C30" s="16" t="s">
        <v>273</v>
      </c>
      <c r="D30" s="14">
        <v>76.1577506698668</v>
      </c>
      <c r="E30" s="14">
        <v>3.0776529474666998</v>
      </c>
      <c r="F30" s="14">
        <v>69.505062382961995</v>
      </c>
      <c r="G30" s="14">
        <v>81.740385543266299</v>
      </c>
      <c r="H30" s="14">
        <v>4.0411552604906902</v>
      </c>
      <c r="I30" s="15">
        <v>208</v>
      </c>
      <c r="J30" s="15">
        <v>262</v>
      </c>
      <c r="K30" s="14">
        <v>1.3615025630511199</v>
      </c>
      <c r="L30" s="15">
        <v>192.43445228105901</v>
      </c>
      <c r="M30" s="15">
        <v>75</v>
      </c>
      <c r="ZA30" s="9"/>
    </row>
    <row r="31" spans="2:677" x14ac:dyDescent="0.3">
      <c r="B31" s="18"/>
      <c r="C31" s="16" t="s">
        <v>274</v>
      </c>
      <c r="D31" s="14">
        <v>83.898948640597993</v>
      </c>
      <c r="E31" s="14">
        <v>1.5265010504241301</v>
      </c>
      <c r="F31" s="14">
        <v>80.664384811135605</v>
      </c>
      <c r="G31" s="14">
        <v>86.681756037211002</v>
      </c>
      <c r="H31" s="14">
        <v>1.81945194207769</v>
      </c>
      <c r="I31" s="15">
        <v>656</v>
      </c>
      <c r="J31" s="15">
        <v>772</v>
      </c>
      <c r="K31" s="14">
        <v>1.32995773325654</v>
      </c>
      <c r="L31" s="15">
        <v>580.46957485609403</v>
      </c>
      <c r="M31" s="15">
        <v>275</v>
      </c>
      <c r="ZA31" s="9"/>
    </row>
    <row r="32" spans="2:677" x14ac:dyDescent="0.3">
      <c r="B32" s="18"/>
      <c r="C32" s="16" t="s">
        <v>275</v>
      </c>
      <c r="D32" s="14">
        <v>87.747823200867302</v>
      </c>
      <c r="E32" s="14">
        <v>1.6544615098902899</v>
      </c>
      <c r="F32" s="14">
        <v>84.089344130185694</v>
      </c>
      <c r="G32" s="14">
        <v>90.658527288012493</v>
      </c>
      <c r="H32" s="14">
        <v>1.8854729947009501</v>
      </c>
      <c r="I32" s="15">
        <v>391</v>
      </c>
      <c r="J32" s="15">
        <v>458</v>
      </c>
      <c r="K32" s="14">
        <v>1.1635362799901801</v>
      </c>
      <c r="L32" s="15">
        <v>393.62760566766798</v>
      </c>
      <c r="M32" s="15">
        <v>152</v>
      </c>
      <c r="ZA32" s="9"/>
    </row>
    <row r="33" spans="2:677" x14ac:dyDescent="0.3">
      <c r="B33" s="18"/>
      <c r="C33" s="16" t="s">
        <v>276</v>
      </c>
      <c r="D33" s="14">
        <v>82.594908263450094</v>
      </c>
      <c r="E33" s="14">
        <v>2.3638773310699501</v>
      </c>
      <c r="F33" s="14">
        <v>77.399851559892696</v>
      </c>
      <c r="G33" s="14">
        <v>86.799453535297204</v>
      </c>
      <c r="H33" s="14">
        <v>2.8620133865031598</v>
      </c>
      <c r="I33" s="15">
        <v>270</v>
      </c>
      <c r="J33" s="15">
        <v>323</v>
      </c>
      <c r="K33" s="14">
        <v>1.2516305406997701</v>
      </c>
      <c r="L33" s="15">
        <v>258.06337373280599</v>
      </c>
      <c r="M33" s="15">
        <v>99</v>
      </c>
      <c r="ZA33" s="9"/>
    </row>
    <row r="34" spans="2:677" x14ac:dyDescent="0.3">
      <c r="B34" s="18"/>
      <c r="C34" s="16" t="s">
        <v>277</v>
      </c>
      <c r="D34" s="14">
        <v>83.215156532268395</v>
      </c>
      <c r="E34" s="14">
        <v>2.77058991817756</v>
      </c>
      <c r="F34" s="14">
        <v>76.9932430655915</v>
      </c>
      <c r="G34" s="14">
        <v>88.016321604424903</v>
      </c>
      <c r="H34" s="14">
        <v>3.3294294376568399</v>
      </c>
      <c r="I34" s="15">
        <v>289</v>
      </c>
      <c r="J34" s="15">
        <v>338</v>
      </c>
      <c r="K34" s="14">
        <v>1.8520583706270199</v>
      </c>
      <c r="L34" s="15">
        <v>182.499647614005</v>
      </c>
      <c r="M34" s="15">
        <v>105</v>
      </c>
      <c r="ZA34" s="9"/>
    </row>
    <row r="35" spans="2:677" x14ac:dyDescent="0.3">
      <c r="B35" s="18"/>
      <c r="C35" s="16" t="s">
        <v>278</v>
      </c>
      <c r="D35" s="14">
        <v>77.588773230861406</v>
      </c>
      <c r="E35" s="14">
        <v>3.17457493587855</v>
      </c>
      <c r="F35" s="14">
        <v>70.625208227729203</v>
      </c>
      <c r="G35" s="14">
        <v>83.2920878614581</v>
      </c>
      <c r="H35" s="14">
        <v>4.0915390251535104</v>
      </c>
      <c r="I35" s="15">
        <v>181</v>
      </c>
      <c r="J35" s="15">
        <v>225</v>
      </c>
      <c r="K35" s="14">
        <v>1.2982390529229599</v>
      </c>
      <c r="L35" s="15">
        <v>173.311686698546</v>
      </c>
      <c r="M35" s="15">
        <v>62</v>
      </c>
      <c r="ZA35" s="9"/>
    </row>
    <row r="36" spans="2:677" x14ac:dyDescent="0.3">
      <c r="B36" s="18"/>
      <c r="C36" s="16" t="s">
        <v>279</v>
      </c>
      <c r="D36" s="14">
        <v>86.250731187701206</v>
      </c>
      <c r="E36" s="14">
        <v>2.00321366055522</v>
      </c>
      <c r="F36" s="14">
        <v>81.797464915883893</v>
      </c>
      <c r="G36" s="14">
        <v>89.7510125958499</v>
      </c>
      <c r="H36" s="14">
        <v>2.3225468734818899</v>
      </c>
      <c r="I36" s="15">
        <v>405</v>
      </c>
      <c r="J36" s="15">
        <v>461</v>
      </c>
      <c r="K36" s="14">
        <v>1.5565747803800001</v>
      </c>
      <c r="L36" s="15">
        <v>296.16309207287702</v>
      </c>
      <c r="M36" s="15">
        <v>155</v>
      </c>
      <c r="ZA36" s="9"/>
    </row>
    <row r="37" spans="2:677" x14ac:dyDescent="0.3">
      <c r="B37" s="18"/>
      <c r="C37" s="16" t="s">
        <v>280</v>
      </c>
      <c r="D37" s="14">
        <v>87.128768078723894</v>
      </c>
      <c r="E37" s="14">
        <v>2.1201062255163099</v>
      </c>
      <c r="F37" s="14">
        <v>82.290749034700099</v>
      </c>
      <c r="G37" s="14">
        <v>90.792958992287097</v>
      </c>
      <c r="H37" s="14">
        <v>2.4333021942887201</v>
      </c>
      <c r="I37" s="15">
        <v>233</v>
      </c>
      <c r="J37" s="15">
        <v>266</v>
      </c>
      <c r="K37" s="14">
        <v>1.06213428364148</v>
      </c>
      <c r="L37" s="15">
        <v>250.43914323905599</v>
      </c>
      <c r="M37" s="15">
        <v>78</v>
      </c>
      <c r="ZA37" s="9"/>
    </row>
    <row r="38" spans="2:677" x14ac:dyDescent="0.3">
      <c r="B38" s="18" t="s">
        <v>296</v>
      </c>
      <c r="C38" s="16" t="s">
        <v>281</v>
      </c>
      <c r="D38" s="14">
        <v>84.368830115458294</v>
      </c>
      <c r="E38" s="14">
        <v>1.02296643620161</v>
      </c>
      <c r="F38" s="14">
        <v>82.255529797272402</v>
      </c>
      <c r="G38" s="14">
        <v>86.272447921259499</v>
      </c>
      <c r="H38" s="14">
        <v>1.21249332816597</v>
      </c>
      <c r="I38" s="15">
        <v>3471</v>
      </c>
      <c r="J38" s="15">
        <v>4156</v>
      </c>
      <c r="K38" s="14">
        <v>3.2970101726963099</v>
      </c>
      <c r="L38" s="15">
        <v>1260.53599543528</v>
      </c>
      <c r="M38" s="15">
        <v>1246</v>
      </c>
      <c r="ZA38" s="9"/>
    </row>
    <row r="39" spans="2:677" x14ac:dyDescent="0.3">
      <c r="B39" s="18"/>
      <c r="C39" s="16" t="s">
        <v>282</v>
      </c>
      <c r="D39" s="14">
        <v>86.998724256161694</v>
      </c>
      <c r="E39" s="14">
        <v>0.82328438234773105</v>
      </c>
      <c r="F39" s="14">
        <v>85.296559369842299</v>
      </c>
      <c r="G39" s="14">
        <v>88.530333003149394</v>
      </c>
      <c r="H39" s="14">
        <v>0.94631776429689596</v>
      </c>
      <c r="I39" s="15">
        <v>3260</v>
      </c>
      <c r="J39" s="15">
        <v>3741</v>
      </c>
      <c r="K39" s="14">
        <v>2.24115814251279</v>
      </c>
      <c r="L39" s="15">
        <v>1669.22624915955</v>
      </c>
      <c r="M39" s="15">
        <v>1202</v>
      </c>
      <c r="ZA39" s="9"/>
    </row>
    <row r="40" spans="2:677" x14ac:dyDescent="0.3">
      <c r="B40" s="18" t="s">
        <v>321</v>
      </c>
      <c r="C40" s="16" t="s">
        <v>314</v>
      </c>
      <c r="D40" s="14">
        <v>86.101306430253501</v>
      </c>
      <c r="E40" s="14">
        <v>0.79354523410738198</v>
      </c>
      <c r="F40" s="14">
        <v>84.471045515329706</v>
      </c>
      <c r="G40" s="14">
        <v>87.585572332498202</v>
      </c>
      <c r="H40" s="14">
        <v>0.92164133972832896</v>
      </c>
      <c r="I40" s="15">
        <v>3431</v>
      </c>
      <c r="J40" s="15">
        <v>4044</v>
      </c>
      <c r="K40" s="14">
        <v>2.1274697596245602</v>
      </c>
      <c r="L40" s="15">
        <v>1900.84958044887</v>
      </c>
      <c r="M40" s="15">
        <v>2038</v>
      </c>
      <c r="ZA40" s="9"/>
    </row>
    <row r="41" spans="2:677" x14ac:dyDescent="0.3">
      <c r="B41" s="18"/>
      <c r="C41" s="16" t="s">
        <v>315</v>
      </c>
      <c r="D41" s="14">
        <v>85.466632948822607</v>
      </c>
      <c r="E41" s="14">
        <v>0.91374013980141799</v>
      </c>
      <c r="F41" s="14">
        <v>83.581748667540595</v>
      </c>
      <c r="G41" s="14">
        <v>87.168345665099395</v>
      </c>
      <c r="H41" s="14">
        <v>1.06911915009986</v>
      </c>
      <c r="I41" s="15">
        <v>3300</v>
      </c>
      <c r="J41" s="15">
        <v>3853</v>
      </c>
      <c r="K41" s="14">
        <v>2.5892193772907199</v>
      </c>
      <c r="L41" s="15">
        <v>1488.0932970738299</v>
      </c>
      <c r="M41" s="15">
        <v>2031</v>
      </c>
      <c r="ZA41" s="9"/>
    </row>
    <row r="42" spans="2:677" x14ac:dyDescent="0.3">
      <c r="B42" s="18" t="s">
        <v>322</v>
      </c>
      <c r="C42" s="16" t="s">
        <v>316</v>
      </c>
      <c r="D42" s="14">
        <v>70.103329099298094</v>
      </c>
      <c r="E42" s="14">
        <v>1.8463948743265901</v>
      </c>
      <c r="F42" s="14">
        <v>66.356643008825003</v>
      </c>
      <c r="G42" s="14">
        <v>73.598776465380993</v>
      </c>
      <c r="H42" s="14">
        <v>2.6338191039561898</v>
      </c>
      <c r="I42" s="15">
        <v>693</v>
      </c>
      <c r="J42" s="15">
        <v>978</v>
      </c>
      <c r="K42" s="14">
        <v>1.5892135606620099</v>
      </c>
      <c r="L42" s="15">
        <v>615.398725639242</v>
      </c>
      <c r="M42" s="15">
        <v>386</v>
      </c>
      <c r="ZA42" s="9"/>
    </row>
    <row r="43" spans="2:677" x14ac:dyDescent="0.3">
      <c r="B43" s="18"/>
      <c r="C43" s="16" t="s">
        <v>317</v>
      </c>
      <c r="D43" s="14">
        <v>82.728090934167099</v>
      </c>
      <c r="E43" s="14">
        <v>3.2911193091443498</v>
      </c>
      <c r="F43" s="14">
        <v>75.272950515065602</v>
      </c>
      <c r="G43" s="14">
        <v>88.285334573764601</v>
      </c>
      <c r="H43" s="14">
        <v>3.9782367415722599</v>
      </c>
      <c r="I43" s="15">
        <v>253</v>
      </c>
      <c r="J43" s="15">
        <v>309</v>
      </c>
      <c r="K43" s="14">
        <v>2.3347727953234001</v>
      </c>
      <c r="L43" s="15">
        <v>132.34692498513499</v>
      </c>
      <c r="M43" s="15">
        <v>138</v>
      </c>
      <c r="ZA43" s="9"/>
    </row>
    <row r="44" spans="2:677" x14ac:dyDescent="0.3">
      <c r="B44" s="18"/>
      <c r="C44" s="16" t="s">
        <v>318</v>
      </c>
      <c r="D44" s="14">
        <v>83.201457256314697</v>
      </c>
      <c r="E44" s="14">
        <v>4.2805396469087498</v>
      </c>
      <c r="F44" s="14">
        <v>73.036201343305507</v>
      </c>
      <c r="G44" s="14">
        <v>90.056206388878806</v>
      </c>
      <c r="H44" s="14">
        <v>5.1447892718055304</v>
      </c>
      <c r="I44" s="15">
        <v>196</v>
      </c>
      <c r="J44" s="15">
        <v>227</v>
      </c>
      <c r="K44" s="14">
        <v>2.9628041564817802</v>
      </c>
      <c r="L44" s="15">
        <v>76.616606434612905</v>
      </c>
      <c r="M44" s="15">
        <v>113</v>
      </c>
      <c r="ZA44" s="9"/>
    </row>
    <row r="45" spans="2:677" x14ac:dyDescent="0.3">
      <c r="B45" s="18"/>
      <c r="C45" s="16" t="s">
        <v>319</v>
      </c>
      <c r="D45" s="14">
        <v>87.960691638691998</v>
      </c>
      <c r="E45" s="14">
        <v>0.63564414479502396</v>
      </c>
      <c r="F45" s="14">
        <v>86.657544040408894</v>
      </c>
      <c r="G45" s="14">
        <v>89.152493966196602</v>
      </c>
      <c r="H45" s="14">
        <v>0.72264568746912605</v>
      </c>
      <c r="I45" s="15">
        <v>5479</v>
      </c>
      <c r="J45" s="15">
        <v>6253</v>
      </c>
      <c r="K45" s="14">
        <v>2.3853762855983902</v>
      </c>
      <c r="L45" s="15">
        <v>2621.3893538525699</v>
      </c>
      <c r="M45" s="15">
        <v>2298</v>
      </c>
      <c r="ZA45" s="9"/>
    </row>
    <row r="46" spans="2:677" x14ac:dyDescent="0.3">
      <c r="B46" s="18"/>
      <c r="C46" s="16" t="s">
        <v>320</v>
      </c>
      <c r="D46" s="14">
        <v>79.617659230103101</v>
      </c>
      <c r="E46" s="14">
        <v>6.1716336611161999</v>
      </c>
      <c r="F46" s="14">
        <v>64.856251014401195</v>
      </c>
      <c r="G46" s="14">
        <v>89.210329056149504</v>
      </c>
      <c r="H46" s="14">
        <v>7.7515889323994704</v>
      </c>
      <c r="I46" s="15">
        <v>110</v>
      </c>
      <c r="J46" s="15">
        <v>130</v>
      </c>
      <c r="K46" s="14">
        <v>3.0277954099789199</v>
      </c>
      <c r="L46" s="15">
        <v>42.935529782345803</v>
      </c>
      <c r="M46" s="15">
        <v>62</v>
      </c>
      <c r="ZA46" s="9"/>
    </row>
    <row r="47" spans="2:677" x14ac:dyDescent="0.3">
      <c r="B47" s="18" t="s">
        <v>298</v>
      </c>
      <c r="C47" s="16" t="s">
        <v>283</v>
      </c>
      <c r="D47" s="14">
        <v>80.658782097385696</v>
      </c>
      <c r="E47" s="14">
        <v>1.43290030842669</v>
      </c>
      <c r="F47" s="14">
        <v>77.692319853923607</v>
      </c>
      <c r="G47" s="14">
        <v>83.315480643332407</v>
      </c>
      <c r="H47" s="14">
        <v>1.7764963357575101</v>
      </c>
      <c r="I47" s="15">
        <v>1327</v>
      </c>
      <c r="J47" s="15">
        <v>1715</v>
      </c>
      <c r="K47" s="14">
        <v>2.2558347993684298</v>
      </c>
      <c r="L47" s="15">
        <v>760.25070651456804</v>
      </c>
      <c r="M47" s="15">
        <v>968</v>
      </c>
      <c r="ZA47" s="9"/>
    </row>
    <row r="48" spans="2:677" x14ac:dyDescent="0.3">
      <c r="B48" s="18"/>
      <c r="C48" s="16" t="s">
        <v>284</v>
      </c>
      <c r="D48" s="14">
        <v>82.7821440330694</v>
      </c>
      <c r="E48" s="14">
        <v>1.4184767002288701</v>
      </c>
      <c r="F48" s="14">
        <v>79.819813280774298</v>
      </c>
      <c r="G48" s="14">
        <v>85.389220787946201</v>
      </c>
      <c r="H48" s="14">
        <v>1.7135056319177</v>
      </c>
      <c r="I48" s="15">
        <v>1231</v>
      </c>
      <c r="J48" s="15">
        <v>1484</v>
      </c>
      <c r="K48" s="14">
        <v>2.0934848543076501</v>
      </c>
      <c r="L48" s="15">
        <v>708.86588787420897</v>
      </c>
      <c r="M48" s="15">
        <v>980</v>
      </c>
      <c r="ZA48" s="9"/>
    </row>
    <row r="49" spans="2:677" x14ac:dyDescent="0.3">
      <c r="B49" s="18"/>
      <c r="C49" s="16" t="s">
        <v>285</v>
      </c>
      <c r="D49" s="14">
        <v>85.370612384168098</v>
      </c>
      <c r="E49" s="14">
        <v>1.66068064837532</v>
      </c>
      <c r="F49" s="14">
        <v>81.804844281157102</v>
      </c>
      <c r="G49" s="14">
        <v>88.337210738655699</v>
      </c>
      <c r="H49" s="14">
        <v>1.94526032084935</v>
      </c>
      <c r="I49" s="15">
        <v>1265</v>
      </c>
      <c r="J49" s="15">
        <v>1487</v>
      </c>
      <c r="K49" s="14">
        <v>3.28137991555116</v>
      </c>
      <c r="L49" s="15">
        <v>453.16301015703402</v>
      </c>
      <c r="M49" s="15">
        <v>996</v>
      </c>
      <c r="ZA49" s="9"/>
    </row>
    <row r="50" spans="2:677" x14ac:dyDescent="0.3">
      <c r="B50" s="18"/>
      <c r="C50" s="16" t="s">
        <v>286</v>
      </c>
      <c r="D50" s="14">
        <v>88.093806339054595</v>
      </c>
      <c r="E50" s="14">
        <v>1.19237439093888</v>
      </c>
      <c r="F50" s="14">
        <v>85.549735753214804</v>
      </c>
      <c r="G50" s="14">
        <v>90.2410689695961</v>
      </c>
      <c r="H50" s="14">
        <v>1.35352806342557</v>
      </c>
      <c r="I50" s="15">
        <v>1278</v>
      </c>
      <c r="J50" s="15">
        <v>1464</v>
      </c>
      <c r="K50" s="14">
        <v>1.9831304749432701</v>
      </c>
      <c r="L50" s="15">
        <v>738.22676747573996</v>
      </c>
      <c r="M50" s="15">
        <v>950</v>
      </c>
      <c r="ZA50" s="9"/>
    </row>
    <row r="51" spans="2:677" x14ac:dyDescent="0.3">
      <c r="B51" s="18"/>
      <c r="C51" s="16" t="s">
        <v>287</v>
      </c>
      <c r="D51" s="14">
        <v>92.9074624240247</v>
      </c>
      <c r="E51" s="14">
        <v>1.0746763449376899</v>
      </c>
      <c r="F51" s="14">
        <v>90.488382874225806</v>
      </c>
      <c r="G51" s="14">
        <v>94.747015727686403</v>
      </c>
      <c r="H51" s="14">
        <v>1.15671692768115</v>
      </c>
      <c r="I51" s="15">
        <v>1597</v>
      </c>
      <c r="J51" s="15">
        <v>1707</v>
      </c>
      <c r="K51" s="14">
        <v>2.99007555356342</v>
      </c>
      <c r="L51" s="15">
        <v>570.88858439235298</v>
      </c>
      <c r="M51" s="15">
        <v>1022</v>
      </c>
      <c r="ZA51" s="9"/>
    </row>
    <row r="52" spans="2:677" x14ac:dyDescent="0.3">
      <c r="B52" s="18" t="s">
        <v>297</v>
      </c>
      <c r="C52" s="16" t="s">
        <v>288</v>
      </c>
      <c r="D52" s="14">
        <v>87.933645908829604</v>
      </c>
      <c r="E52" s="14">
        <v>0.81409437899496895</v>
      </c>
      <c r="F52" s="14">
        <v>86.244072927707293</v>
      </c>
      <c r="G52" s="14">
        <v>89.441103931540795</v>
      </c>
      <c r="H52" s="14">
        <v>0.925805328075477</v>
      </c>
      <c r="I52" s="15">
        <v>4430</v>
      </c>
      <c r="J52" s="15">
        <v>5015</v>
      </c>
      <c r="K52" s="14">
        <v>3.13186258540108</v>
      </c>
      <c r="L52" s="15">
        <v>1601.2835375910199</v>
      </c>
      <c r="M52" s="15">
        <v>2161</v>
      </c>
      <c r="ZA52" s="9"/>
    </row>
    <row r="53" spans="2:677" x14ac:dyDescent="0.3">
      <c r="B53" s="18"/>
      <c r="C53" s="16" t="s">
        <v>289</v>
      </c>
      <c r="D53" s="14">
        <v>82.043172412900702</v>
      </c>
      <c r="E53" s="14">
        <v>1.04932959210711</v>
      </c>
      <c r="F53" s="14">
        <v>79.892559760858504</v>
      </c>
      <c r="G53" s="14">
        <v>84.009801860550894</v>
      </c>
      <c r="H53" s="14">
        <v>1.2789968515918899</v>
      </c>
      <c r="I53" s="15">
        <v>2268</v>
      </c>
      <c r="J53" s="15">
        <v>2842</v>
      </c>
      <c r="K53" s="14">
        <v>2.1233569935327998</v>
      </c>
      <c r="L53" s="15">
        <v>1338.44662421628</v>
      </c>
      <c r="M53" s="15">
        <v>1471</v>
      </c>
      <c r="ZA53" s="9"/>
    </row>
    <row r="54" spans="2:677" x14ac:dyDescent="0.3">
      <c r="B54" s="18" t="s">
        <v>291</v>
      </c>
      <c r="C54" s="16" t="s">
        <v>290</v>
      </c>
      <c r="D54" s="14">
        <v>87.534780569182402</v>
      </c>
      <c r="E54" s="14">
        <v>0.84767084345238197</v>
      </c>
      <c r="F54" s="14">
        <v>85.775352448579198</v>
      </c>
      <c r="G54" s="14">
        <v>89.104231065575703</v>
      </c>
      <c r="H54" s="14">
        <v>0.96838175401882998</v>
      </c>
      <c r="I54" s="15">
        <v>4340</v>
      </c>
      <c r="J54" s="15">
        <v>4941</v>
      </c>
      <c r="K54" s="14">
        <v>3.2531258537100598</v>
      </c>
      <c r="L54" s="15">
        <v>1518.84686366037</v>
      </c>
      <c r="M54" s="15">
        <v>2069</v>
      </c>
      <c r="ZA54" s="9"/>
    </row>
    <row r="55" spans="2:677" x14ac:dyDescent="0.3">
      <c r="B55" s="18"/>
      <c r="C55" s="16" t="s">
        <v>291</v>
      </c>
      <c r="D55" s="14">
        <v>83.406137826039298</v>
      </c>
      <c r="E55" s="14">
        <v>0.99642426887063396</v>
      </c>
      <c r="F55" s="14">
        <v>81.358823757931603</v>
      </c>
      <c r="G55" s="14">
        <v>85.269311686876904</v>
      </c>
      <c r="H55" s="14">
        <v>1.19466539854523</v>
      </c>
      <c r="I55" s="15">
        <v>2391</v>
      </c>
      <c r="J55" s="15">
        <v>2956</v>
      </c>
      <c r="K55" s="14">
        <v>2.11982782559113</v>
      </c>
      <c r="L55" s="15">
        <v>1394.4528722164901</v>
      </c>
      <c r="M55" s="15">
        <v>1412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71" priority="1">
      <formula>ZA9 = 3</formula>
    </cfRule>
    <cfRule type="expression" dxfId="270" priority="48">
      <formula>I9 = J9</formula>
    </cfRule>
    <cfRule type="expression" dxfId="269" priority="95">
      <formula>ZA9 = 2</formula>
    </cfRule>
    <cfRule type="expression" dxfId="268" priority="142">
      <formula>ZA9 = 1</formula>
    </cfRule>
  </conditionalFormatting>
  <pageMargins left="0.7" right="0.7" top="0.75" bottom="0.75" header="0.3" footer="0.3"/>
  <pageSetup paperSize="9"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99</v>
      </c>
      <c r="M2" s="12" t="str">
        <f>HYPERLINK("#'INDICE'!A1", "Índice")</f>
        <v>Índice</v>
      </c>
    </row>
    <row r="3" spans="2:677" x14ac:dyDescent="0.3">
      <c r="B3" s="10" t="s">
        <v>7</v>
      </c>
      <c r="C3" s="11" t="s">
        <v>98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84.565373318224204</v>
      </c>
      <c r="E9" s="14">
        <v>0.65782591288064596</v>
      </c>
      <c r="F9" s="14">
        <v>83.230980142748294</v>
      </c>
      <c r="G9" s="14">
        <v>85.811683417431496</v>
      </c>
      <c r="H9" s="14">
        <v>0.77789039067469201</v>
      </c>
      <c r="I9" s="15">
        <v>6594</v>
      </c>
      <c r="J9" s="15">
        <v>7851</v>
      </c>
      <c r="K9" s="14">
        <v>2.60257294543073</v>
      </c>
      <c r="L9" s="15">
        <v>3016.6301443284501</v>
      </c>
      <c r="M9" s="15">
        <v>2549</v>
      </c>
      <c r="ZA9" s="9"/>
    </row>
    <row r="10" spans="2:677" x14ac:dyDescent="0.3">
      <c r="B10" s="18" t="s">
        <v>293</v>
      </c>
      <c r="C10" s="16" t="s">
        <v>253</v>
      </c>
      <c r="D10" s="14">
        <v>85.841496478289002</v>
      </c>
      <c r="E10" s="14">
        <v>0.87047427891034101</v>
      </c>
      <c r="F10" s="14">
        <v>84.046763727823304</v>
      </c>
      <c r="G10" s="14">
        <v>87.464436866046796</v>
      </c>
      <c r="H10" s="14">
        <v>1.0140483502993201</v>
      </c>
      <c r="I10" s="15">
        <v>4054</v>
      </c>
      <c r="J10" s="15">
        <v>4687</v>
      </c>
      <c r="K10" s="14">
        <v>2.9214572586392702</v>
      </c>
      <c r="L10" s="15">
        <v>1604.3363243257099</v>
      </c>
      <c r="M10" s="15">
        <v>1594</v>
      </c>
      <c r="ZA10" s="9"/>
    </row>
    <row r="11" spans="2:677" x14ac:dyDescent="0.3">
      <c r="B11" s="18"/>
      <c r="C11" s="16" t="s">
        <v>254</v>
      </c>
      <c r="D11" s="14">
        <v>82.316833628881497</v>
      </c>
      <c r="E11" s="14">
        <v>0.99149593348721798</v>
      </c>
      <c r="F11" s="14">
        <v>80.286481169508804</v>
      </c>
      <c r="G11" s="14">
        <v>84.179280398401801</v>
      </c>
      <c r="H11" s="14">
        <v>1.2044874538752199</v>
      </c>
      <c r="I11" s="15">
        <v>2540</v>
      </c>
      <c r="J11" s="15">
        <v>3164</v>
      </c>
      <c r="K11" s="14">
        <v>2.1361531059061201</v>
      </c>
      <c r="L11" s="15">
        <v>1481.1672399567401</v>
      </c>
      <c r="M11" s="15">
        <v>955</v>
      </c>
      <c r="ZA11" s="9"/>
    </row>
    <row r="12" spans="2:677" x14ac:dyDescent="0.3">
      <c r="B12" s="18" t="s">
        <v>294</v>
      </c>
      <c r="C12" s="16" t="s">
        <v>255</v>
      </c>
      <c r="D12" s="14">
        <v>82.374440772182098</v>
      </c>
      <c r="E12" s="14">
        <v>0.89577949816943503</v>
      </c>
      <c r="F12" s="14">
        <v>80.547855165306899</v>
      </c>
      <c r="G12" s="14">
        <v>84.063442657723797</v>
      </c>
      <c r="H12" s="14">
        <v>1.08744835142109</v>
      </c>
      <c r="I12" s="15">
        <v>3196</v>
      </c>
      <c r="J12" s="15">
        <v>3820</v>
      </c>
      <c r="K12" s="14">
        <v>2.1106514029844901</v>
      </c>
      <c r="L12" s="15">
        <v>1809.86779465262</v>
      </c>
      <c r="M12" s="15">
        <v>1293</v>
      </c>
      <c r="ZA12" s="9"/>
    </row>
    <row r="13" spans="2:677" x14ac:dyDescent="0.3">
      <c r="B13" s="18"/>
      <c r="C13" s="16" t="s">
        <v>256</v>
      </c>
      <c r="D13" s="14">
        <v>87.417213468717605</v>
      </c>
      <c r="E13" s="14">
        <v>1.00743409217221</v>
      </c>
      <c r="F13" s="14">
        <v>85.303140962932403</v>
      </c>
      <c r="G13" s="14">
        <v>89.265454641744995</v>
      </c>
      <c r="H13" s="14">
        <v>1.15244361172954</v>
      </c>
      <c r="I13" s="15">
        <v>2122</v>
      </c>
      <c r="J13" s="15">
        <v>2399</v>
      </c>
      <c r="K13" s="14">
        <v>2.2126293982206802</v>
      </c>
      <c r="L13" s="15">
        <v>1084.2303740197999</v>
      </c>
      <c r="M13" s="15">
        <v>763</v>
      </c>
      <c r="ZA13" s="9"/>
    </row>
    <row r="14" spans="2:677" x14ac:dyDescent="0.3">
      <c r="B14" s="18"/>
      <c r="C14" s="16" t="s">
        <v>257</v>
      </c>
      <c r="D14" s="14">
        <v>75.254455198802304</v>
      </c>
      <c r="E14" s="14">
        <v>1.5647413318966901</v>
      </c>
      <c r="F14" s="14">
        <v>72.054229206691502</v>
      </c>
      <c r="G14" s="14">
        <v>78.199087308004806</v>
      </c>
      <c r="H14" s="14">
        <v>2.0792673706334801</v>
      </c>
      <c r="I14" s="15">
        <v>1276</v>
      </c>
      <c r="J14" s="15">
        <v>1632</v>
      </c>
      <c r="K14" s="14">
        <v>2.1444199261981698</v>
      </c>
      <c r="L14" s="15">
        <v>761.04497074570702</v>
      </c>
      <c r="M14" s="15">
        <v>493</v>
      </c>
      <c r="ZA14" s="9"/>
    </row>
    <row r="15" spans="2:677" x14ac:dyDescent="0.3">
      <c r="B15" s="18" t="s">
        <v>295</v>
      </c>
      <c r="C15" s="16" t="s">
        <v>258</v>
      </c>
      <c r="D15" s="14">
        <v>82.077160345909505</v>
      </c>
      <c r="E15" s="14">
        <v>2.69520815366822</v>
      </c>
      <c r="F15" s="14">
        <v>76.119445482289805</v>
      </c>
      <c r="G15" s="14">
        <v>86.806172282154094</v>
      </c>
      <c r="H15" s="14">
        <v>3.2837492699667199</v>
      </c>
      <c r="I15" s="15">
        <v>307</v>
      </c>
      <c r="J15" s="15">
        <v>360</v>
      </c>
      <c r="K15" s="14">
        <v>1.7727599443387401</v>
      </c>
      <c r="L15" s="15">
        <v>203.07318040981801</v>
      </c>
      <c r="M15" s="15">
        <v>123</v>
      </c>
      <c r="ZA15" s="9"/>
    </row>
    <row r="16" spans="2:677" x14ac:dyDescent="0.3">
      <c r="B16" s="18"/>
      <c r="C16" s="16" t="s">
        <v>259</v>
      </c>
      <c r="D16" s="14">
        <v>80.7592999144603</v>
      </c>
      <c r="E16" s="14">
        <v>2.79405541879804</v>
      </c>
      <c r="F16" s="14">
        <v>74.607489675256303</v>
      </c>
      <c r="G16" s="14">
        <v>85.706257041224205</v>
      </c>
      <c r="H16" s="14">
        <v>3.45973209495066</v>
      </c>
      <c r="I16" s="15">
        <v>240</v>
      </c>
      <c r="J16" s="15">
        <v>292</v>
      </c>
      <c r="K16" s="14">
        <v>1.4620075157735599</v>
      </c>
      <c r="L16" s="15">
        <v>199.72537545096</v>
      </c>
      <c r="M16" s="15">
        <v>98</v>
      </c>
      <c r="ZA16" s="9"/>
    </row>
    <row r="17" spans="2:677" x14ac:dyDescent="0.3">
      <c r="B17" s="18"/>
      <c r="C17" s="16" t="s">
        <v>260</v>
      </c>
      <c r="D17" s="14">
        <v>83.958399393855998</v>
      </c>
      <c r="E17" s="14">
        <v>2.29256361456182</v>
      </c>
      <c r="F17" s="14">
        <v>78.876651914266205</v>
      </c>
      <c r="G17" s="14">
        <v>88.003543845687005</v>
      </c>
      <c r="H17" s="14">
        <v>2.73059471251615</v>
      </c>
      <c r="I17" s="15">
        <v>248</v>
      </c>
      <c r="J17" s="15">
        <v>294</v>
      </c>
      <c r="K17" s="14">
        <v>1.1434009918399</v>
      </c>
      <c r="L17" s="15">
        <v>257.12764121964898</v>
      </c>
      <c r="M17" s="15">
        <v>98</v>
      </c>
      <c r="ZA17" s="9"/>
    </row>
    <row r="18" spans="2:677" x14ac:dyDescent="0.3">
      <c r="B18" s="18"/>
      <c r="C18" s="16" t="s">
        <v>261</v>
      </c>
      <c r="D18" s="14">
        <v>82.191199453077999</v>
      </c>
      <c r="E18" s="14">
        <v>2.9053536320343998</v>
      </c>
      <c r="F18" s="14">
        <v>75.661167031539904</v>
      </c>
      <c r="G18" s="14">
        <v>87.264152145966506</v>
      </c>
      <c r="H18" s="14">
        <v>3.53487192225858</v>
      </c>
      <c r="I18" s="15">
        <v>176</v>
      </c>
      <c r="J18" s="15">
        <v>214</v>
      </c>
      <c r="K18" s="14">
        <v>1.2283372361737399</v>
      </c>
      <c r="L18" s="15">
        <v>174.21925648579</v>
      </c>
      <c r="M18" s="15">
        <v>75</v>
      </c>
      <c r="ZA18" s="9"/>
    </row>
    <row r="19" spans="2:677" x14ac:dyDescent="0.3">
      <c r="B19" s="18"/>
      <c r="C19" s="16" t="s">
        <v>262</v>
      </c>
      <c r="D19" s="14">
        <v>79.547279117622296</v>
      </c>
      <c r="E19" s="14">
        <v>3.1883502934266401</v>
      </c>
      <c r="F19" s="14">
        <v>72.451491976387302</v>
      </c>
      <c r="G19" s="14">
        <v>85.189002534837599</v>
      </c>
      <c r="H19" s="14">
        <v>4.0081198612867599</v>
      </c>
      <c r="I19" s="15">
        <v>161</v>
      </c>
      <c r="J19" s="15">
        <v>205</v>
      </c>
      <c r="K19" s="14">
        <v>1.27463490197754</v>
      </c>
      <c r="L19" s="15">
        <v>160.83036772486901</v>
      </c>
      <c r="M19" s="15">
        <v>62</v>
      </c>
      <c r="ZA19" s="9"/>
    </row>
    <row r="20" spans="2:677" x14ac:dyDescent="0.3">
      <c r="B20" s="18"/>
      <c r="C20" s="16" t="s">
        <v>263</v>
      </c>
      <c r="D20" s="14">
        <v>83.743064960286802</v>
      </c>
      <c r="E20" s="14">
        <v>2.6090739360098798</v>
      </c>
      <c r="F20" s="14">
        <v>77.8864325897014</v>
      </c>
      <c r="G20" s="14">
        <v>88.281968805087502</v>
      </c>
      <c r="H20" s="14">
        <v>3.1155701516862</v>
      </c>
      <c r="I20" s="15">
        <v>257</v>
      </c>
      <c r="J20" s="15">
        <v>304</v>
      </c>
      <c r="K20" s="14">
        <v>1.51505318572748</v>
      </c>
      <c r="L20" s="15">
        <v>200.65302186340699</v>
      </c>
      <c r="M20" s="15">
        <v>94</v>
      </c>
      <c r="ZA20" s="9"/>
    </row>
    <row r="21" spans="2:677" x14ac:dyDescent="0.3">
      <c r="B21" s="18"/>
      <c r="C21" s="16" t="s">
        <v>264</v>
      </c>
      <c r="D21" s="14">
        <v>89.241185431440201</v>
      </c>
      <c r="E21" s="14">
        <v>1.5832605497505801</v>
      </c>
      <c r="F21" s="14">
        <v>85.695990112348696</v>
      </c>
      <c r="G21" s="14">
        <v>91.989847545698197</v>
      </c>
      <c r="H21" s="14">
        <v>1.77413661875539</v>
      </c>
      <c r="I21" s="15">
        <v>466</v>
      </c>
      <c r="J21" s="15">
        <v>526</v>
      </c>
      <c r="K21" s="14">
        <v>1.3706744964282001</v>
      </c>
      <c r="L21" s="15">
        <v>383.75267167419202</v>
      </c>
      <c r="M21" s="15">
        <v>175</v>
      </c>
      <c r="ZA21" s="9"/>
    </row>
    <row r="22" spans="2:677" x14ac:dyDescent="0.3">
      <c r="B22" s="18"/>
      <c r="C22" s="16" t="s">
        <v>265</v>
      </c>
      <c r="D22" s="14">
        <v>85.855202599259897</v>
      </c>
      <c r="E22" s="14">
        <v>1.65386143623818</v>
      </c>
      <c r="F22" s="14">
        <v>82.258778059731299</v>
      </c>
      <c r="G22" s="14">
        <v>88.821648034743205</v>
      </c>
      <c r="H22" s="14">
        <v>1.92633805077345</v>
      </c>
      <c r="I22" s="15">
        <v>383</v>
      </c>
      <c r="J22" s="15">
        <v>445</v>
      </c>
      <c r="K22" s="14">
        <v>1.00004113464837</v>
      </c>
      <c r="L22" s="15">
        <v>444.98169583441199</v>
      </c>
      <c r="M22" s="15">
        <v>130</v>
      </c>
      <c r="ZA22" s="9"/>
    </row>
    <row r="23" spans="2:677" x14ac:dyDescent="0.3">
      <c r="B23" s="18"/>
      <c r="C23" s="16" t="s">
        <v>266</v>
      </c>
      <c r="D23" s="14">
        <v>86.961335381672598</v>
      </c>
      <c r="E23" s="14">
        <v>1.88244352905762</v>
      </c>
      <c r="F23" s="14">
        <v>82.769688368649199</v>
      </c>
      <c r="G23" s="14">
        <v>90.253350477027894</v>
      </c>
      <c r="H23" s="14">
        <v>2.16469022789909</v>
      </c>
      <c r="I23" s="15">
        <v>374</v>
      </c>
      <c r="J23" s="15">
        <v>426</v>
      </c>
      <c r="K23" s="14">
        <v>1.32823074544995</v>
      </c>
      <c r="L23" s="15">
        <v>320.72740482730501</v>
      </c>
      <c r="M23" s="15">
        <v>137</v>
      </c>
      <c r="ZA23" s="9"/>
    </row>
    <row r="24" spans="2:677" x14ac:dyDescent="0.3">
      <c r="B24" s="18"/>
      <c r="C24" s="16" t="s">
        <v>267</v>
      </c>
      <c r="D24" s="14">
        <v>84.326210669246606</v>
      </c>
      <c r="E24" s="14">
        <v>2.56310829959068</v>
      </c>
      <c r="F24" s="14">
        <v>78.5267427144328</v>
      </c>
      <c r="G24" s="14">
        <v>88.783101083334998</v>
      </c>
      <c r="H24" s="14">
        <v>3.0395155660960298</v>
      </c>
      <c r="I24" s="15">
        <v>193</v>
      </c>
      <c r="J24" s="15">
        <v>223</v>
      </c>
      <c r="K24" s="14">
        <v>1.1034440013035101</v>
      </c>
      <c r="L24" s="15">
        <v>202.09453287757901</v>
      </c>
      <c r="M24" s="15">
        <v>74</v>
      </c>
      <c r="ZA24" s="9"/>
    </row>
    <row r="25" spans="2:677" x14ac:dyDescent="0.3">
      <c r="B25" s="18"/>
      <c r="C25" s="16" t="s">
        <v>268</v>
      </c>
      <c r="D25" s="14">
        <v>83.997359765095396</v>
      </c>
      <c r="E25" s="14">
        <v>4.2714073875331398</v>
      </c>
      <c r="F25" s="14">
        <v>73.6261684986125</v>
      </c>
      <c r="G25" s="14">
        <v>90.799826749464401</v>
      </c>
      <c r="H25" s="14">
        <v>5.0851686284883701</v>
      </c>
      <c r="I25" s="15">
        <v>208</v>
      </c>
      <c r="J25" s="15">
        <v>243</v>
      </c>
      <c r="K25" s="14">
        <v>3.2847330313704499</v>
      </c>
      <c r="L25" s="15">
        <v>73.9786149069825</v>
      </c>
      <c r="M25" s="15">
        <v>86</v>
      </c>
      <c r="ZA25" s="9"/>
    </row>
    <row r="26" spans="2:677" x14ac:dyDescent="0.3">
      <c r="B26" s="18"/>
      <c r="C26" s="16" t="s">
        <v>269</v>
      </c>
      <c r="D26" s="14">
        <v>84.976954527856094</v>
      </c>
      <c r="E26" s="14">
        <v>2.2379193790922298</v>
      </c>
      <c r="F26" s="14">
        <v>79.980647801974399</v>
      </c>
      <c r="G26" s="14">
        <v>88.899379271403703</v>
      </c>
      <c r="H26" s="14">
        <v>2.6335603476571099</v>
      </c>
      <c r="I26" s="15">
        <v>268</v>
      </c>
      <c r="J26" s="15">
        <v>311</v>
      </c>
      <c r="K26" s="14">
        <v>1.2161619855549699</v>
      </c>
      <c r="L26" s="15">
        <v>255.722513689723</v>
      </c>
      <c r="M26" s="15">
        <v>98</v>
      </c>
      <c r="ZA26" s="9"/>
    </row>
    <row r="27" spans="2:677" x14ac:dyDescent="0.3">
      <c r="B27" s="18"/>
      <c r="C27" s="16" t="s">
        <v>270</v>
      </c>
      <c r="D27" s="14">
        <v>88.596673394340002</v>
      </c>
      <c r="E27" s="14">
        <v>2.0228730053634099</v>
      </c>
      <c r="F27" s="14">
        <v>83.950670892952004</v>
      </c>
      <c r="G27" s="14">
        <v>92.025494805118498</v>
      </c>
      <c r="H27" s="14">
        <v>2.28323810348915</v>
      </c>
      <c r="I27" s="15">
        <v>384</v>
      </c>
      <c r="J27" s="15">
        <v>424</v>
      </c>
      <c r="K27" s="14">
        <v>1.7132811099663701</v>
      </c>
      <c r="L27" s="15">
        <v>247.478360400718</v>
      </c>
      <c r="M27" s="15">
        <v>144</v>
      </c>
      <c r="ZA27" s="9"/>
    </row>
    <row r="28" spans="2:677" x14ac:dyDescent="0.3">
      <c r="B28" s="18"/>
      <c r="C28" s="16" t="s">
        <v>271</v>
      </c>
      <c r="D28" s="14">
        <v>72.759018566895406</v>
      </c>
      <c r="E28" s="14">
        <v>4.9313147537357302</v>
      </c>
      <c r="F28" s="14">
        <v>61.908868747485201</v>
      </c>
      <c r="G28" s="14">
        <v>81.444850294874897</v>
      </c>
      <c r="H28" s="14">
        <v>6.77759932839367</v>
      </c>
      <c r="I28" s="15">
        <v>143</v>
      </c>
      <c r="J28" s="15">
        <v>190</v>
      </c>
      <c r="K28" s="14">
        <v>2.31887676185884</v>
      </c>
      <c r="L28" s="15">
        <v>81.936221503937702</v>
      </c>
      <c r="M28" s="15">
        <v>62</v>
      </c>
      <c r="ZA28" s="9"/>
    </row>
    <row r="29" spans="2:677" x14ac:dyDescent="0.3">
      <c r="B29" s="18"/>
      <c r="C29" s="16" t="s">
        <v>272</v>
      </c>
      <c r="D29" s="14">
        <v>79.876210158581102</v>
      </c>
      <c r="E29" s="14">
        <v>3.1818716012855801</v>
      </c>
      <c r="F29" s="14">
        <v>72.818424996921195</v>
      </c>
      <c r="G29" s="14">
        <v>85.467157461601303</v>
      </c>
      <c r="H29" s="14">
        <v>3.9835034673884602</v>
      </c>
      <c r="I29" s="15">
        <v>251</v>
      </c>
      <c r="J29" s="15">
        <v>305</v>
      </c>
      <c r="K29" s="14">
        <v>1.9147481580583701</v>
      </c>
      <c r="L29" s="15">
        <v>159.289877739996</v>
      </c>
      <c r="M29" s="15">
        <v>90</v>
      </c>
      <c r="ZA29" s="9"/>
    </row>
    <row r="30" spans="2:677" x14ac:dyDescent="0.3">
      <c r="B30" s="18"/>
      <c r="C30" s="16" t="s">
        <v>273</v>
      </c>
      <c r="D30" s="14">
        <v>75.614678389154804</v>
      </c>
      <c r="E30" s="14">
        <v>3.2530788806052899</v>
      </c>
      <c r="F30" s="14">
        <v>68.575814793906105</v>
      </c>
      <c r="G30" s="14">
        <v>81.502166676869393</v>
      </c>
      <c r="H30" s="14">
        <v>4.3021790873237</v>
      </c>
      <c r="I30" s="15">
        <v>198</v>
      </c>
      <c r="J30" s="15">
        <v>260</v>
      </c>
      <c r="K30" s="14">
        <v>1.48646386199348</v>
      </c>
      <c r="L30" s="15">
        <v>174.911753085821</v>
      </c>
      <c r="M30" s="15">
        <v>75</v>
      </c>
      <c r="ZA30" s="9"/>
    </row>
    <row r="31" spans="2:677" x14ac:dyDescent="0.3">
      <c r="B31" s="18"/>
      <c r="C31" s="16" t="s">
        <v>274</v>
      </c>
      <c r="D31" s="14">
        <v>81.5003425244185</v>
      </c>
      <c r="E31" s="14">
        <v>1.8248113492175499</v>
      </c>
      <c r="F31" s="14">
        <v>77.637680068439195</v>
      </c>
      <c r="G31" s="14">
        <v>84.826204250006995</v>
      </c>
      <c r="H31" s="14">
        <v>2.2390229202666401</v>
      </c>
      <c r="I31" s="15">
        <v>637</v>
      </c>
      <c r="J31" s="15">
        <v>773</v>
      </c>
      <c r="K31" s="14">
        <v>1.7050225436973401</v>
      </c>
      <c r="L31" s="15">
        <v>453.36643955671798</v>
      </c>
      <c r="M31" s="15">
        <v>276</v>
      </c>
      <c r="ZA31" s="9"/>
    </row>
    <row r="32" spans="2:677" x14ac:dyDescent="0.3">
      <c r="B32" s="18"/>
      <c r="C32" s="16" t="s">
        <v>275</v>
      </c>
      <c r="D32" s="14">
        <v>80.867946591299301</v>
      </c>
      <c r="E32" s="14">
        <v>2.0559327825376799</v>
      </c>
      <c r="F32" s="14">
        <v>76.477829310634803</v>
      </c>
      <c r="G32" s="14">
        <v>84.603655449387801</v>
      </c>
      <c r="H32" s="14">
        <v>2.54233335851622</v>
      </c>
      <c r="I32" s="15">
        <v>374</v>
      </c>
      <c r="J32" s="15">
        <v>457</v>
      </c>
      <c r="K32" s="14">
        <v>1.24578949850864</v>
      </c>
      <c r="L32" s="15">
        <v>366.83564963991398</v>
      </c>
      <c r="M32" s="15">
        <v>152</v>
      </c>
      <c r="ZA32" s="9"/>
    </row>
    <row r="33" spans="2:677" x14ac:dyDescent="0.3">
      <c r="B33" s="18"/>
      <c r="C33" s="16" t="s">
        <v>276</v>
      </c>
      <c r="D33" s="14">
        <v>78.587001394768393</v>
      </c>
      <c r="E33" s="14">
        <v>2.4624031914111302</v>
      </c>
      <c r="F33" s="14">
        <v>73.301328241506397</v>
      </c>
      <c r="G33" s="14">
        <v>83.067960352680004</v>
      </c>
      <c r="H33" s="14">
        <v>3.13334667019762</v>
      </c>
      <c r="I33" s="15">
        <v>252</v>
      </c>
      <c r="J33" s="15">
        <v>318</v>
      </c>
      <c r="K33" s="14">
        <v>1.1422190163711901</v>
      </c>
      <c r="L33" s="15">
        <v>278.40545065540903</v>
      </c>
      <c r="M33" s="15">
        <v>99</v>
      </c>
      <c r="ZA33" s="9"/>
    </row>
    <row r="34" spans="2:677" x14ac:dyDescent="0.3">
      <c r="B34" s="18"/>
      <c r="C34" s="16" t="s">
        <v>277</v>
      </c>
      <c r="D34" s="14">
        <v>75.693121202052595</v>
      </c>
      <c r="E34" s="14">
        <v>3.4454247911856899</v>
      </c>
      <c r="F34" s="14">
        <v>68.241356042761495</v>
      </c>
      <c r="G34" s="14">
        <v>81.861172113144804</v>
      </c>
      <c r="H34" s="14">
        <v>4.5518334248479304</v>
      </c>
      <c r="I34" s="15">
        <v>268</v>
      </c>
      <c r="J34" s="15">
        <v>338</v>
      </c>
      <c r="K34" s="14">
        <v>2.1743519406407801</v>
      </c>
      <c r="L34" s="15">
        <v>155.448616060007</v>
      </c>
      <c r="M34" s="15">
        <v>105</v>
      </c>
      <c r="ZA34" s="9"/>
    </row>
    <row r="35" spans="2:677" x14ac:dyDescent="0.3">
      <c r="B35" s="18"/>
      <c r="C35" s="16" t="s">
        <v>278</v>
      </c>
      <c r="D35" s="14">
        <v>72.556886491687607</v>
      </c>
      <c r="E35" s="14">
        <v>3.31235914514233</v>
      </c>
      <c r="F35" s="14">
        <v>65.476018732678199</v>
      </c>
      <c r="G35" s="14">
        <v>78.658824738854193</v>
      </c>
      <c r="H35" s="14">
        <v>4.56518919885269</v>
      </c>
      <c r="I35" s="15">
        <v>164</v>
      </c>
      <c r="J35" s="15">
        <v>221</v>
      </c>
      <c r="K35" s="14">
        <v>1.2122313167180201</v>
      </c>
      <c r="L35" s="15">
        <v>182.308439777264</v>
      </c>
      <c r="M35" s="15">
        <v>62</v>
      </c>
      <c r="ZA35" s="9"/>
    </row>
    <row r="36" spans="2:677" x14ac:dyDescent="0.3">
      <c r="B36" s="18"/>
      <c r="C36" s="16" t="s">
        <v>279</v>
      </c>
      <c r="D36" s="14">
        <v>87.346869516365302</v>
      </c>
      <c r="E36" s="14">
        <v>1.88343798726306</v>
      </c>
      <c r="F36" s="14">
        <v>83.138108346189995</v>
      </c>
      <c r="G36" s="14">
        <v>90.623593883618199</v>
      </c>
      <c r="H36" s="14">
        <v>2.15627417180667</v>
      </c>
      <c r="I36" s="15">
        <v>395</v>
      </c>
      <c r="J36" s="15">
        <v>455</v>
      </c>
      <c r="K36" s="14">
        <v>1.4571799017581799</v>
      </c>
      <c r="L36" s="15">
        <v>312.24696377640998</v>
      </c>
      <c r="M36" s="15">
        <v>155</v>
      </c>
      <c r="ZA36" s="9"/>
    </row>
    <row r="37" spans="2:677" x14ac:dyDescent="0.3">
      <c r="B37" s="18"/>
      <c r="C37" s="16" t="s">
        <v>280</v>
      </c>
      <c r="D37" s="14">
        <v>93.179778876056503</v>
      </c>
      <c r="E37" s="14">
        <v>1.5797095090831501</v>
      </c>
      <c r="F37" s="14">
        <v>89.282802740480506</v>
      </c>
      <c r="G37" s="14">
        <v>95.727549004225196</v>
      </c>
      <c r="H37" s="14">
        <v>1.6953351125509799</v>
      </c>
      <c r="I37" s="15">
        <v>247</v>
      </c>
      <c r="J37" s="15">
        <v>267</v>
      </c>
      <c r="K37" s="14">
        <v>1.0445181008437301</v>
      </c>
      <c r="L37" s="15">
        <v>255.62027099800801</v>
      </c>
      <c r="M37" s="15">
        <v>79</v>
      </c>
      <c r="ZA37" s="9"/>
    </row>
    <row r="38" spans="2:677" x14ac:dyDescent="0.3">
      <c r="B38" s="18" t="s">
        <v>296</v>
      </c>
      <c r="C38" s="16" t="s">
        <v>281</v>
      </c>
      <c r="D38" s="14">
        <v>84.928020416129996</v>
      </c>
      <c r="E38" s="14">
        <v>0.85989786541383895</v>
      </c>
      <c r="F38" s="14">
        <v>83.162356362514402</v>
      </c>
      <c r="G38" s="14">
        <v>86.538500745711801</v>
      </c>
      <c r="H38" s="14">
        <v>1.01250195306627</v>
      </c>
      <c r="I38" s="15">
        <v>3421</v>
      </c>
      <c r="J38" s="15">
        <v>4126</v>
      </c>
      <c r="K38" s="14">
        <v>2.3828483088185801</v>
      </c>
      <c r="L38" s="15">
        <v>1731.54119157743</v>
      </c>
      <c r="M38" s="15">
        <v>1245</v>
      </c>
      <c r="ZA38" s="9"/>
    </row>
    <row r="39" spans="2:677" x14ac:dyDescent="0.3">
      <c r="B39" s="18"/>
      <c r="C39" s="16" t="s">
        <v>282</v>
      </c>
      <c r="D39" s="14">
        <v>84.258388161961093</v>
      </c>
      <c r="E39" s="14">
        <v>0.96559354124950303</v>
      </c>
      <c r="F39" s="14">
        <v>82.270176237820806</v>
      </c>
      <c r="G39" s="14">
        <v>86.061417539424696</v>
      </c>
      <c r="H39" s="14">
        <v>1.14599099545252</v>
      </c>
      <c r="I39" s="15">
        <v>3173</v>
      </c>
      <c r="J39" s="15">
        <v>3725</v>
      </c>
      <c r="K39" s="14">
        <v>2.6177973905369698</v>
      </c>
      <c r="L39" s="15">
        <v>1422.9519876005099</v>
      </c>
      <c r="M39" s="15">
        <v>1205</v>
      </c>
      <c r="ZA39" s="9"/>
    </row>
    <row r="40" spans="2:677" x14ac:dyDescent="0.3">
      <c r="B40" s="18" t="s">
        <v>321</v>
      </c>
      <c r="C40" s="16" t="s">
        <v>314</v>
      </c>
      <c r="D40" s="14">
        <v>85.108827572550098</v>
      </c>
      <c r="E40" s="14">
        <v>0.88501809384596697</v>
      </c>
      <c r="F40" s="14">
        <v>83.2887775259194</v>
      </c>
      <c r="G40" s="14">
        <v>86.762158313445198</v>
      </c>
      <c r="H40" s="14">
        <v>1.0398663911702299</v>
      </c>
      <c r="I40" s="15">
        <v>3383</v>
      </c>
      <c r="J40" s="15">
        <v>4019</v>
      </c>
      <c r="K40" s="14">
        <v>2.4831944655614602</v>
      </c>
      <c r="L40" s="15">
        <v>1618.4797669848599</v>
      </c>
      <c r="M40" s="15">
        <v>2036</v>
      </c>
      <c r="ZA40" s="9"/>
    </row>
    <row r="41" spans="2:677" x14ac:dyDescent="0.3">
      <c r="B41" s="18"/>
      <c r="C41" s="16" t="s">
        <v>315</v>
      </c>
      <c r="D41" s="14">
        <v>83.992817793606093</v>
      </c>
      <c r="E41" s="14">
        <v>1.0040577678703499</v>
      </c>
      <c r="F41" s="14">
        <v>81.924745659019393</v>
      </c>
      <c r="G41" s="14">
        <v>85.8650972376292</v>
      </c>
      <c r="H41" s="14">
        <v>1.1954090769256001</v>
      </c>
      <c r="I41" s="15">
        <v>3211</v>
      </c>
      <c r="J41" s="15">
        <v>3832</v>
      </c>
      <c r="K41" s="14">
        <v>2.87258251802466</v>
      </c>
      <c r="L41" s="15">
        <v>1333.9912695128</v>
      </c>
      <c r="M41" s="15">
        <v>2027</v>
      </c>
      <c r="ZA41" s="9"/>
    </row>
    <row r="42" spans="2:677" x14ac:dyDescent="0.3">
      <c r="B42" s="18" t="s">
        <v>322</v>
      </c>
      <c r="C42" s="16" t="s">
        <v>316</v>
      </c>
      <c r="D42" s="14">
        <v>71.8417617883281</v>
      </c>
      <c r="E42" s="14">
        <v>1.84286704217714</v>
      </c>
      <c r="F42" s="14">
        <v>68.086237734210997</v>
      </c>
      <c r="G42" s="14">
        <v>75.315569805474695</v>
      </c>
      <c r="H42" s="14">
        <v>2.56517517987225</v>
      </c>
      <c r="I42" s="15">
        <v>694</v>
      </c>
      <c r="J42" s="15">
        <v>967</v>
      </c>
      <c r="K42" s="14">
        <v>1.62174541994128</v>
      </c>
      <c r="L42" s="15">
        <v>596.27114595767705</v>
      </c>
      <c r="M42" s="15">
        <v>385</v>
      </c>
      <c r="ZA42" s="9"/>
    </row>
    <row r="43" spans="2:677" x14ac:dyDescent="0.3">
      <c r="B43" s="18"/>
      <c r="C43" s="16" t="s">
        <v>317</v>
      </c>
      <c r="D43" s="14">
        <v>84.8067868457629</v>
      </c>
      <c r="E43" s="14">
        <v>3.3566947926305302</v>
      </c>
      <c r="F43" s="14">
        <v>76.974529537395199</v>
      </c>
      <c r="G43" s="14">
        <v>90.310228910804</v>
      </c>
      <c r="H43" s="14">
        <v>3.95804972393932</v>
      </c>
      <c r="I43" s="15">
        <v>268</v>
      </c>
      <c r="J43" s="15">
        <v>308</v>
      </c>
      <c r="K43" s="14">
        <v>2.6846139668342102</v>
      </c>
      <c r="L43" s="15">
        <v>114.727854285584</v>
      </c>
      <c r="M43" s="15">
        <v>138</v>
      </c>
      <c r="ZA43" s="9"/>
    </row>
    <row r="44" spans="2:677" x14ac:dyDescent="0.3">
      <c r="B44" s="18"/>
      <c r="C44" s="16" t="s">
        <v>318</v>
      </c>
      <c r="D44" s="14">
        <v>86.276001294157894</v>
      </c>
      <c r="E44" s="14">
        <v>2.91142096830513</v>
      </c>
      <c r="F44" s="14">
        <v>79.476175355961303</v>
      </c>
      <c r="G44" s="14">
        <v>91.075918197640107</v>
      </c>
      <c r="H44" s="14">
        <v>3.3745432387143701</v>
      </c>
      <c r="I44" s="15">
        <v>197</v>
      </c>
      <c r="J44" s="15">
        <v>225</v>
      </c>
      <c r="K44" s="14">
        <v>1.6035678948583201</v>
      </c>
      <c r="L44" s="15">
        <v>140.31211320795299</v>
      </c>
      <c r="M44" s="15">
        <v>112</v>
      </c>
      <c r="ZA44" s="9"/>
    </row>
    <row r="45" spans="2:677" x14ac:dyDescent="0.3">
      <c r="B45" s="18"/>
      <c r="C45" s="16" t="s">
        <v>319</v>
      </c>
      <c r="D45" s="14">
        <v>85.779345392772697</v>
      </c>
      <c r="E45" s="14">
        <v>0.71073873692358702</v>
      </c>
      <c r="F45" s="14">
        <v>84.327912293020503</v>
      </c>
      <c r="G45" s="14">
        <v>87.116893498405005</v>
      </c>
      <c r="H45" s="14">
        <v>0.82856628675493504</v>
      </c>
      <c r="I45" s="15">
        <v>5330</v>
      </c>
      <c r="J45" s="15">
        <v>6221</v>
      </c>
      <c r="K45" s="14">
        <v>2.57577569538606</v>
      </c>
      <c r="L45" s="15">
        <v>2415.1947745852199</v>
      </c>
      <c r="M45" s="15">
        <v>2302</v>
      </c>
      <c r="ZA45" s="9"/>
    </row>
    <row r="46" spans="2:677" x14ac:dyDescent="0.3">
      <c r="B46" s="18"/>
      <c r="C46" s="16" t="s">
        <v>320</v>
      </c>
      <c r="D46" s="14">
        <v>83.427060691601099</v>
      </c>
      <c r="E46" s="14">
        <v>4.7959546246531097</v>
      </c>
      <c r="F46" s="14">
        <v>71.753936371655499</v>
      </c>
      <c r="G46" s="14">
        <v>90.888651613480206</v>
      </c>
      <c r="H46" s="14">
        <v>5.7486798466770601</v>
      </c>
      <c r="I46" s="15">
        <v>105</v>
      </c>
      <c r="J46" s="15">
        <v>130</v>
      </c>
      <c r="K46" s="14">
        <v>2.1460179915241802</v>
      </c>
      <c r="L46" s="15">
        <v>60.577311333568801</v>
      </c>
      <c r="M46" s="15">
        <v>62</v>
      </c>
      <c r="ZA46" s="9"/>
    </row>
    <row r="47" spans="2:677" x14ac:dyDescent="0.3">
      <c r="B47" s="18" t="s">
        <v>298</v>
      </c>
      <c r="C47" s="16" t="s">
        <v>283</v>
      </c>
      <c r="D47" s="14">
        <v>81.390764841949405</v>
      </c>
      <c r="E47" s="14">
        <v>1.42709144636721</v>
      </c>
      <c r="F47" s="14">
        <v>78.428081810862096</v>
      </c>
      <c r="G47" s="14">
        <v>84.029410898736103</v>
      </c>
      <c r="H47" s="14">
        <v>1.7533825233592999</v>
      </c>
      <c r="I47" s="15">
        <v>1352</v>
      </c>
      <c r="J47" s="15">
        <v>1705</v>
      </c>
      <c r="K47" s="14">
        <v>2.29123451599727</v>
      </c>
      <c r="L47" s="15">
        <v>744.14032614112102</v>
      </c>
      <c r="M47" s="15">
        <v>968</v>
      </c>
      <c r="ZA47" s="9"/>
    </row>
    <row r="48" spans="2:677" x14ac:dyDescent="0.3">
      <c r="B48" s="18"/>
      <c r="C48" s="16" t="s">
        <v>284</v>
      </c>
      <c r="D48" s="14">
        <v>85.864865185742502</v>
      </c>
      <c r="E48" s="14">
        <v>1.34544216827494</v>
      </c>
      <c r="F48" s="14">
        <v>83.014921263487494</v>
      </c>
      <c r="G48" s="14">
        <v>88.303987203025798</v>
      </c>
      <c r="H48" s="14">
        <v>1.5669298092584101</v>
      </c>
      <c r="I48" s="15">
        <v>1247</v>
      </c>
      <c r="J48" s="15">
        <v>1481</v>
      </c>
      <c r="K48" s="14">
        <v>2.2073761311072602</v>
      </c>
      <c r="L48" s="15">
        <v>670.93232509363997</v>
      </c>
      <c r="M48" s="15">
        <v>977</v>
      </c>
      <c r="ZA48" s="9"/>
    </row>
    <row r="49" spans="2:677" x14ac:dyDescent="0.3">
      <c r="B49" s="18"/>
      <c r="C49" s="16" t="s">
        <v>285</v>
      </c>
      <c r="D49" s="14">
        <v>83.922898397630107</v>
      </c>
      <c r="E49" s="14">
        <v>1.51330368187154</v>
      </c>
      <c r="F49" s="14">
        <v>80.729471585995597</v>
      </c>
      <c r="G49" s="14">
        <v>86.674476554660203</v>
      </c>
      <c r="H49" s="14">
        <v>1.8032071231637501</v>
      </c>
      <c r="I49" s="15">
        <v>1244</v>
      </c>
      <c r="J49" s="15">
        <v>1475</v>
      </c>
      <c r="K49" s="14">
        <v>2.5018509356091299</v>
      </c>
      <c r="L49" s="15">
        <v>589.56350236784999</v>
      </c>
      <c r="M49" s="15">
        <v>989</v>
      </c>
      <c r="ZA49" s="9"/>
    </row>
    <row r="50" spans="2:677" x14ac:dyDescent="0.3">
      <c r="B50" s="18"/>
      <c r="C50" s="16" t="s">
        <v>286</v>
      </c>
      <c r="D50" s="14">
        <v>85.333000323145797</v>
      </c>
      <c r="E50" s="14">
        <v>1.3971679697963799</v>
      </c>
      <c r="F50" s="14">
        <v>82.375876012048096</v>
      </c>
      <c r="G50" s="14">
        <v>87.867033359542404</v>
      </c>
      <c r="H50" s="14">
        <v>1.6373126041572199</v>
      </c>
      <c r="I50" s="15">
        <v>1234</v>
      </c>
      <c r="J50" s="15">
        <v>1455</v>
      </c>
      <c r="K50" s="14">
        <v>2.2677926845612499</v>
      </c>
      <c r="L50" s="15">
        <v>641.59303886346902</v>
      </c>
      <c r="M50" s="15">
        <v>947</v>
      </c>
      <c r="ZA50" s="9"/>
    </row>
    <row r="51" spans="2:677" x14ac:dyDescent="0.3">
      <c r="B51" s="18"/>
      <c r="C51" s="16" t="s">
        <v>287</v>
      </c>
      <c r="D51" s="14">
        <v>86.827005552635299</v>
      </c>
      <c r="E51" s="14">
        <v>1.5677822876296199</v>
      </c>
      <c r="F51" s="14">
        <v>83.437027789598901</v>
      </c>
      <c r="G51" s="14">
        <v>89.609552959019595</v>
      </c>
      <c r="H51" s="14">
        <v>1.8056390147869501</v>
      </c>
      <c r="I51" s="15">
        <v>1486</v>
      </c>
      <c r="J51" s="15">
        <v>1697</v>
      </c>
      <c r="K51" s="14">
        <v>3.6446684120489499</v>
      </c>
      <c r="L51" s="15">
        <v>465.61162996059397</v>
      </c>
      <c r="M51" s="15">
        <v>1019</v>
      </c>
      <c r="ZA51" s="9"/>
    </row>
    <row r="52" spans="2:677" x14ac:dyDescent="0.3">
      <c r="B52" s="18" t="s">
        <v>297</v>
      </c>
      <c r="C52" s="16" t="s">
        <v>288</v>
      </c>
      <c r="D52" s="14">
        <v>85.302316287963905</v>
      </c>
      <c r="E52" s="14">
        <v>0.83278055995058098</v>
      </c>
      <c r="F52" s="14">
        <v>83.593170627835704</v>
      </c>
      <c r="G52" s="14">
        <v>86.861399556588495</v>
      </c>
      <c r="H52" s="14">
        <v>0.97626957413357596</v>
      </c>
      <c r="I52" s="15">
        <v>4267</v>
      </c>
      <c r="J52" s="15">
        <v>4981</v>
      </c>
      <c r="K52" s="14">
        <v>2.7547410367003402</v>
      </c>
      <c r="L52" s="15">
        <v>1808.15544315785</v>
      </c>
      <c r="M52" s="15">
        <v>2162</v>
      </c>
      <c r="ZA52" s="9"/>
    </row>
    <row r="53" spans="2:677" x14ac:dyDescent="0.3">
      <c r="B53" s="18"/>
      <c r="C53" s="16" t="s">
        <v>289</v>
      </c>
      <c r="D53" s="14">
        <v>83.3887428166896</v>
      </c>
      <c r="E53" s="14">
        <v>1.02602382624489</v>
      </c>
      <c r="F53" s="14">
        <v>81.277932502256604</v>
      </c>
      <c r="G53" s="14">
        <v>85.304599079777404</v>
      </c>
      <c r="H53" s="14">
        <v>1.2304104745893001</v>
      </c>
      <c r="I53" s="15">
        <v>2296</v>
      </c>
      <c r="J53" s="15">
        <v>2832</v>
      </c>
      <c r="K53" s="14">
        <v>2.1515172519976198</v>
      </c>
      <c r="L53" s="15">
        <v>1316.2804050818499</v>
      </c>
      <c r="M53" s="15">
        <v>1473</v>
      </c>
      <c r="ZA53" s="9"/>
    </row>
    <row r="54" spans="2:677" x14ac:dyDescent="0.3">
      <c r="B54" s="18" t="s">
        <v>291</v>
      </c>
      <c r="C54" s="16" t="s">
        <v>290</v>
      </c>
      <c r="D54" s="14">
        <v>85.291437571961495</v>
      </c>
      <c r="E54" s="14">
        <v>0.83493880835670498</v>
      </c>
      <c r="F54" s="14">
        <v>83.5776770794063</v>
      </c>
      <c r="G54" s="14">
        <v>86.854486562031198</v>
      </c>
      <c r="H54" s="14">
        <v>0.97892453466065299</v>
      </c>
      <c r="I54" s="15">
        <v>4206</v>
      </c>
      <c r="J54" s="15">
        <v>4916</v>
      </c>
      <c r="K54" s="14">
        <v>2.7312229625984199</v>
      </c>
      <c r="L54" s="15">
        <v>1799.9262847889299</v>
      </c>
      <c r="M54" s="15">
        <v>2069</v>
      </c>
      <c r="ZA54" s="9"/>
    </row>
    <row r="55" spans="2:677" x14ac:dyDescent="0.3">
      <c r="B55" s="18"/>
      <c r="C55" s="16" t="s">
        <v>291</v>
      </c>
      <c r="D55" s="14">
        <v>83.568771787635299</v>
      </c>
      <c r="E55" s="14">
        <v>1.04593514749281</v>
      </c>
      <c r="F55" s="14">
        <v>81.413449612670902</v>
      </c>
      <c r="G55" s="14">
        <v>85.518616744623998</v>
      </c>
      <c r="H55" s="14">
        <v>1.25158611897605</v>
      </c>
      <c r="I55" s="15">
        <v>2388</v>
      </c>
      <c r="J55" s="15">
        <v>2935</v>
      </c>
      <c r="K55" s="14">
        <v>2.3375213003121198</v>
      </c>
      <c r="L55" s="15">
        <v>1255.6035316589901</v>
      </c>
      <c r="M55" s="15">
        <v>1410</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67" priority="1">
      <formula>ZA9 = 3</formula>
    </cfRule>
    <cfRule type="expression" dxfId="266" priority="48">
      <formula>I9 = J9</formula>
    </cfRule>
    <cfRule type="expression" dxfId="265" priority="95">
      <formula>ZA9 = 2</formula>
    </cfRule>
    <cfRule type="expression" dxfId="264" priority="142">
      <formula>ZA9 = 1</formula>
    </cfRule>
  </conditionalFormatting>
  <pageMargins left="0.7" right="0.7" top="0.75" bottom="0.75" header="0.3" footer="0.3"/>
  <pageSetup paperSize="9"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101</v>
      </c>
      <c r="M2" s="12" t="str">
        <f>HYPERLINK("#'INDICE'!A1", "Índice")</f>
        <v>Índice</v>
      </c>
    </row>
    <row r="3" spans="2:677" x14ac:dyDescent="0.3">
      <c r="B3" s="10" t="s">
        <v>7</v>
      </c>
      <c r="C3" s="11" t="s">
        <v>100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97.179630827333597</v>
      </c>
      <c r="E9" s="14">
        <v>0.26391530905877503</v>
      </c>
      <c r="F9" s="14">
        <v>96.613371431591702</v>
      </c>
      <c r="G9" s="14">
        <v>97.653508688751003</v>
      </c>
      <c r="H9" s="14">
        <v>0.27157471870591199</v>
      </c>
      <c r="I9" s="15">
        <v>7665</v>
      </c>
      <c r="J9" s="15">
        <v>7924</v>
      </c>
      <c r="K9" s="14">
        <v>2.0134350218219099</v>
      </c>
      <c r="L9" s="15">
        <v>3935.5628138571701</v>
      </c>
      <c r="M9" s="15">
        <v>2551</v>
      </c>
      <c r="ZA9" s="9"/>
    </row>
    <row r="10" spans="2:677" x14ac:dyDescent="0.3">
      <c r="B10" s="18" t="s">
        <v>293</v>
      </c>
      <c r="C10" s="16" t="s">
        <v>253</v>
      </c>
      <c r="D10" s="14">
        <v>97.849564633294605</v>
      </c>
      <c r="E10" s="14">
        <v>0.33258322944354801</v>
      </c>
      <c r="F10" s="14">
        <v>97.090753226632003</v>
      </c>
      <c r="G10" s="14">
        <v>98.413690878882093</v>
      </c>
      <c r="H10" s="14">
        <v>0.33989239573007002</v>
      </c>
      <c r="I10" s="15">
        <v>4622</v>
      </c>
      <c r="J10" s="15">
        <v>4722</v>
      </c>
      <c r="K10" s="14">
        <v>2.4817006876016898</v>
      </c>
      <c r="L10" s="15">
        <v>1902.72744154467</v>
      </c>
      <c r="M10" s="15">
        <v>1595</v>
      </c>
      <c r="ZA10" s="9"/>
    </row>
    <row r="11" spans="2:677" x14ac:dyDescent="0.3">
      <c r="B11" s="18"/>
      <c r="C11" s="16" t="s">
        <v>254</v>
      </c>
      <c r="D11" s="14">
        <v>96.004263427813797</v>
      </c>
      <c r="E11" s="14">
        <v>0.43261503161146903</v>
      </c>
      <c r="F11" s="14">
        <v>95.063361502182303</v>
      </c>
      <c r="G11" s="14">
        <v>96.7719231103883</v>
      </c>
      <c r="H11" s="14">
        <v>0.45062064554742898</v>
      </c>
      <c r="I11" s="15">
        <v>3043</v>
      </c>
      <c r="J11" s="15">
        <v>3202</v>
      </c>
      <c r="K11" s="14">
        <v>1.5617140938655201</v>
      </c>
      <c r="L11" s="15">
        <v>2050.3112654086899</v>
      </c>
      <c r="M11" s="15">
        <v>956</v>
      </c>
      <c r="ZA11" s="9"/>
    </row>
    <row r="12" spans="2:677" x14ac:dyDescent="0.3">
      <c r="B12" s="18" t="s">
        <v>294</v>
      </c>
      <c r="C12" s="16" t="s">
        <v>255</v>
      </c>
      <c r="D12" s="14">
        <v>96.768947148337205</v>
      </c>
      <c r="E12" s="14">
        <v>0.37061178303233</v>
      </c>
      <c r="F12" s="14">
        <v>95.9573093831374</v>
      </c>
      <c r="G12" s="14">
        <v>97.422012863146307</v>
      </c>
      <c r="H12" s="14">
        <v>0.38298627189176598</v>
      </c>
      <c r="I12" s="15">
        <v>3735</v>
      </c>
      <c r="J12" s="15">
        <v>3861</v>
      </c>
      <c r="K12" s="14">
        <v>1.6956869294619801</v>
      </c>
      <c r="L12" s="15">
        <v>2276.9533296013801</v>
      </c>
      <c r="M12" s="15">
        <v>1295</v>
      </c>
      <c r="ZA12" s="9"/>
    </row>
    <row r="13" spans="2:677" x14ac:dyDescent="0.3">
      <c r="B13" s="18"/>
      <c r="C13" s="16" t="s">
        <v>256</v>
      </c>
      <c r="D13" s="14">
        <v>98.071789184709203</v>
      </c>
      <c r="E13" s="14">
        <v>0.38532004040740597</v>
      </c>
      <c r="F13" s="14">
        <v>97.150538054529903</v>
      </c>
      <c r="G13" s="14">
        <v>98.6991814194092</v>
      </c>
      <c r="H13" s="14">
        <v>0.39289590167636401</v>
      </c>
      <c r="I13" s="15">
        <v>2373</v>
      </c>
      <c r="J13" s="15">
        <v>2416</v>
      </c>
      <c r="K13" s="14">
        <v>1.89610209155798</v>
      </c>
      <c r="L13" s="15">
        <v>1274.1929934874099</v>
      </c>
      <c r="M13" s="15">
        <v>763</v>
      </c>
      <c r="ZA13" s="9"/>
    </row>
    <row r="14" spans="2:677" x14ac:dyDescent="0.3">
      <c r="B14" s="18"/>
      <c r="C14" s="16" t="s">
        <v>257</v>
      </c>
      <c r="D14" s="14">
        <v>92.880616236859495</v>
      </c>
      <c r="E14" s="14">
        <v>0.97548263947088498</v>
      </c>
      <c r="F14" s="14">
        <v>90.709558966547505</v>
      </c>
      <c r="G14" s="14">
        <v>94.5746696413309</v>
      </c>
      <c r="H14" s="14">
        <v>1.05025427155141</v>
      </c>
      <c r="I14" s="15">
        <v>1557</v>
      </c>
      <c r="J14" s="15">
        <v>1647</v>
      </c>
      <c r="K14" s="14">
        <v>2.3686529222199102</v>
      </c>
      <c r="L14" s="15">
        <v>695.331926661686</v>
      </c>
      <c r="M14" s="15">
        <v>493</v>
      </c>
      <c r="ZA14" s="9"/>
    </row>
    <row r="15" spans="2:677" x14ac:dyDescent="0.3">
      <c r="B15" s="18" t="s">
        <v>295</v>
      </c>
      <c r="C15" s="16" t="s">
        <v>258</v>
      </c>
      <c r="D15" s="14">
        <v>97.353491056949295</v>
      </c>
      <c r="E15" s="14">
        <v>1.1044165976491001</v>
      </c>
      <c r="F15" s="14">
        <v>94.032762974955602</v>
      </c>
      <c r="G15" s="14">
        <v>98.848878076869696</v>
      </c>
      <c r="H15" s="14">
        <v>1.1344396442887099</v>
      </c>
      <c r="I15" s="15">
        <v>363</v>
      </c>
      <c r="J15" s="15">
        <v>372</v>
      </c>
      <c r="K15" s="14">
        <v>1.7563653616707799</v>
      </c>
      <c r="L15" s="15">
        <v>211.80103418011399</v>
      </c>
      <c r="M15" s="15">
        <v>123</v>
      </c>
      <c r="ZA15" s="9"/>
    </row>
    <row r="16" spans="2:677" x14ac:dyDescent="0.3">
      <c r="B16" s="18"/>
      <c r="C16" s="16" t="s">
        <v>259</v>
      </c>
      <c r="D16" s="14">
        <v>96.456301891477906</v>
      </c>
      <c r="E16" s="14">
        <v>1.05364375356509</v>
      </c>
      <c r="F16" s="14">
        <v>93.658275447062096</v>
      </c>
      <c r="G16" s="14">
        <v>98.045575045879602</v>
      </c>
      <c r="H16" s="14">
        <v>1.09235346255607</v>
      </c>
      <c r="I16" s="15">
        <v>284</v>
      </c>
      <c r="J16" s="15">
        <v>295</v>
      </c>
      <c r="K16" s="14">
        <v>0.95487736814672197</v>
      </c>
      <c r="L16" s="15">
        <v>295</v>
      </c>
      <c r="M16" s="15">
        <v>99</v>
      </c>
      <c r="ZA16" s="9"/>
    </row>
    <row r="17" spans="2:677" x14ac:dyDescent="0.3">
      <c r="B17" s="18"/>
      <c r="C17" s="16" t="s">
        <v>260</v>
      </c>
      <c r="D17" s="14">
        <v>95.311881504678695</v>
      </c>
      <c r="E17" s="14">
        <v>1.4967426136377</v>
      </c>
      <c r="F17" s="14">
        <v>91.275271033710595</v>
      </c>
      <c r="G17" s="14">
        <v>97.531411114409593</v>
      </c>
      <c r="H17" s="14">
        <v>1.5703630964039099</v>
      </c>
      <c r="I17" s="15">
        <v>287</v>
      </c>
      <c r="J17" s="15">
        <v>300</v>
      </c>
      <c r="K17" s="14">
        <v>1.4990627622892301</v>
      </c>
      <c r="L17" s="15">
        <v>200.12504315821201</v>
      </c>
      <c r="M17" s="15">
        <v>99</v>
      </c>
      <c r="ZA17" s="9"/>
    </row>
    <row r="18" spans="2:677" x14ac:dyDescent="0.3">
      <c r="B18" s="18"/>
      <c r="C18" s="16" t="s">
        <v>261</v>
      </c>
      <c r="D18" s="14">
        <v>96.494230459562104</v>
      </c>
      <c r="E18" s="14">
        <v>1.78947617553384</v>
      </c>
      <c r="F18" s="14">
        <v>90.567635661240899</v>
      </c>
      <c r="G18" s="14">
        <v>98.748454045613798</v>
      </c>
      <c r="H18" s="14">
        <v>1.8544903327497499</v>
      </c>
      <c r="I18" s="15">
        <v>209</v>
      </c>
      <c r="J18" s="15">
        <v>215</v>
      </c>
      <c r="K18" s="14">
        <v>2.02572694298975</v>
      </c>
      <c r="L18" s="15">
        <v>106.134738812667</v>
      </c>
      <c r="M18" s="15">
        <v>75</v>
      </c>
      <c r="ZA18" s="9"/>
    </row>
    <row r="19" spans="2:677" x14ac:dyDescent="0.3">
      <c r="B19" s="18"/>
      <c r="C19" s="16" t="s">
        <v>262</v>
      </c>
      <c r="D19" s="14">
        <v>97.356428103485797</v>
      </c>
      <c r="E19" s="14">
        <v>1.1358430182336099</v>
      </c>
      <c r="F19" s="14">
        <v>93.849192635523096</v>
      </c>
      <c r="G19" s="14">
        <v>98.887518283681104</v>
      </c>
      <c r="H19" s="14">
        <v>1.1666851797667199</v>
      </c>
      <c r="I19" s="15">
        <v>199</v>
      </c>
      <c r="J19" s="15">
        <v>205</v>
      </c>
      <c r="K19" s="14">
        <v>1.0226123541949601</v>
      </c>
      <c r="L19" s="15">
        <v>200.466969872844</v>
      </c>
      <c r="M19" s="15">
        <v>62</v>
      </c>
      <c r="ZA19" s="9"/>
    </row>
    <row r="20" spans="2:677" x14ac:dyDescent="0.3">
      <c r="B20" s="18"/>
      <c r="C20" s="16" t="s">
        <v>263</v>
      </c>
      <c r="D20" s="14">
        <v>95.830399595135006</v>
      </c>
      <c r="E20" s="14">
        <v>1.26924392694357</v>
      </c>
      <c r="F20" s="14">
        <v>92.446574790412399</v>
      </c>
      <c r="G20" s="14">
        <v>97.735453218054701</v>
      </c>
      <c r="H20" s="14">
        <v>1.32446899137004</v>
      </c>
      <c r="I20" s="15">
        <v>292</v>
      </c>
      <c r="J20" s="15">
        <v>305</v>
      </c>
      <c r="K20" s="14">
        <v>1.22564881416271</v>
      </c>
      <c r="L20" s="15">
        <v>248.847791043928</v>
      </c>
      <c r="M20" s="15">
        <v>94</v>
      </c>
      <c r="ZA20" s="9"/>
    </row>
    <row r="21" spans="2:677" x14ac:dyDescent="0.3">
      <c r="B21" s="18"/>
      <c r="C21" s="16" t="s">
        <v>264</v>
      </c>
      <c r="D21" s="14">
        <v>97.240373725299605</v>
      </c>
      <c r="E21" s="14">
        <v>0.74858161388800404</v>
      </c>
      <c r="F21" s="14">
        <v>95.309985480875397</v>
      </c>
      <c r="G21" s="14">
        <v>98.389647598859597</v>
      </c>
      <c r="H21" s="14">
        <v>0.76982593259330601</v>
      </c>
      <c r="I21" s="15">
        <v>514</v>
      </c>
      <c r="J21" s="15">
        <v>529</v>
      </c>
      <c r="K21" s="14">
        <v>1.1025932873772</v>
      </c>
      <c r="L21" s="15">
        <v>479.777997976356</v>
      </c>
      <c r="M21" s="15">
        <v>175</v>
      </c>
      <c r="ZA21" s="9"/>
    </row>
    <row r="22" spans="2:677" x14ac:dyDescent="0.3">
      <c r="B22" s="18"/>
      <c r="C22" s="16" t="s">
        <v>265</v>
      </c>
      <c r="D22" s="14">
        <v>97.859048408624204</v>
      </c>
      <c r="E22" s="14">
        <v>0.78460941792129202</v>
      </c>
      <c r="F22" s="14">
        <v>95.6129131980951</v>
      </c>
      <c r="G22" s="14">
        <v>98.967606858342094</v>
      </c>
      <c r="H22" s="14">
        <v>0.80177503325501898</v>
      </c>
      <c r="I22" s="15">
        <v>440</v>
      </c>
      <c r="J22" s="15">
        <v>449</v>
      </c>
      <c r="K22" s="14">
        <v>1.3163676841874301</v>
      </c>
      <c r="L22" s="15">
        <v>341.090111367448</v>
      </c>
      <c r="M22" s="15">
        <v>130</v>
      </c>
      <c r="ZA22" s="9"/>
    </row>
    <row r="23" spans="2:677" x14ac:dyDescent="0.3">
      <c r="B23" s="18"/>
      <c r="C23" s="16" t="s">
        <v>266</v>
      </c>
      <c r="D23" s="14">
        <v>98.133477073480805</v>
      </c>
      <c r="E23" s="14">
        <v>0.67982466541768605</v>
      </c>
      <c r="F23" s="14">
        <v>96.189832827774097</v>
      </c>
      <c r="G23" s="14">
        <v>99.094957490999306</v>
      </c>
      <c r="H23" s="14">
        <v>0.69275509814927305</v>
      </c>
      <c r="I23" s="15">
        <v>423</v>
      </c>
      <c r="J23" s="15">
        <v>430</v>
      </c>
      <c r="K23" s="14">
        <v>1.0824319833954399</v>
      </c>
      <c r="L23" s="15">
        <v>397.253598005436</v>
      </c>
      <c r="M23" s="15">
        <v>137</v>
      </c>
      <c r="ZA23" s="9"/>
    </row>
    <row r="24" spans="2:677" x14ac:dyDescent="0.3">
      <c r="B24" s="18"/>
      <c r="C24" s="16" t="s">
        <v>267</v>
      </c>
      <c r="D24" s="14">
        <v>97.560363405644694</v>
      </c>
      <c r="E24" s="14">
        <v>1.05837269799462</v>
      </c>
      <c r="F24" s="14">
        <v>94.285645725511401</v>
      </c>
      <c r="G24" s="14">
        <v>98.978769149208006</v>
      </c>
      <c r="H24" s="14">
        <v>1.0848388229080601</v>
      </c>
      <c r="I24" s="15">
        <v>219</v>
      </c>
      <c r="J24" s="15">
        <v>225</v>
      </c>
      <c r="K24" s="14">
        <v>1.05420901625242</v>
      </c>
      <c r="L24" s="15">
        <v>213.43016093700899</v>
      </c>
      <c r="M24" s="15">
        <v>74</v>
      </c>
      <c r="ZA24" s="9"/>
    </row>
    <row r="25" spans="2:677" x14ac:dyDescent="0.3">
      <c r="B25" s="18"/>
      <c r="C25" s="16" t="s">
        <v>268</v>
      </c>
      <c r="D25" s="14">
        <v>98.395525605273207</v>
      </c>
      <c r="E25" s="14">
        <v>0.66997099530192405</v>
      </c>
      <c r="F25" s="14">
        <v>96.349010055653196</v>
      </c>
      <c r="G25" s="14">
        <v>99.303189479290097</v>
      </c>
      <c r="H25" s="14">
        <v>0.68089579397096001</v>
      </c>
      <c r="I25" s="15">
        <v>239</v>
      </c>
      <c r="J25" s="15">
        <v>245</v>
      </c>
      <c r="K25" s="14">
        <v>0.69373513198482295</v>
      </c>
      <c r="L25" s="15">
        <v>245</v>
      </c>
      <c r="M25" s="15">
        <v>86</v>
      </c>
      <c r="ZA25" s="9"/>
    </row>
    <row r="26" spans="2:677" x14ac:dyDescent="0.3">
      <c r="B26" s="18"/>
      <c r="C26" s="16" t="s">
        <v>269</v>
      </c>
      <c r="D26" s="14">
        <v>97.451544523383504</v>
      </c>
      <c r="E26" s="14">
        <v>1.2345095275045901</v>
      </c>
      <c r="F26" s="14">
        <v>93.449663867667695</v>
      </c>
      <c r="G26" s="14">
        <v>99.033784102912094</v>
      </c>
      <c r="H26" s="14">
        <v>1.2667931878784899</v>
      </c>
      <c r="I26" s="15">
        <v>309</v>
      </c>
      <c r="J26" s="15">
        <v>314</v>
      </c>
      <c r="K26" s="14">
        <v>1.9207350092767801</v>
      </c>
      <c r="L26" s="15">
        <v>163.47908403993301</v>
      </c>
      <c r="M26" s="15">
        <v>98</v>
      </c>
      <c r="ZA26" s="9"/>
    </row>
    <row r="27" spans="2:677" x14ac:dyDescent="0.3">
      <c r="B27" s="18"/>
      <c r="C27" s="16" t="s">
        <v>270</v>
      </c>
      <c r="D27" s="14">
        <v>98.4177037165135</v>
      </c>
      <c r="E27" s="14">
        <v>0.71296978882692297</v>
      </c>
      <c r="F27" s="14">
        <v>96.179013911931605</v>
      </c>
      <c r="G27" s="14">
        <v>99.353575918902493</v>
      </c>
      <c r="H27" s="14">
        <v>0.72443245666510603</v>
      </c>
      <c r="I27" s="15">
        <v>421</v>
      </c>
      <c r="J27" s="15">
        <v>427</v>
      </c>
      <c r="K27" s="14">
        <v>1.3905634766529</v>
      </c>
      <c r="L27" s="15">
        <v>307.06976500475298</v>
      </c>
      <c r="M27" s="15">
        <v>144</v>
      </c>
      <c r="ZA27" s="9"/>
    </row>
    <row r="28" spans="2:677" x14ac:dyDescent="0.3">
      <c r="B28" s="18"/>
      <c r="C28" s="16" t="s">
        <v>271</v>
      </c>
      <c r="D28" s="14">
        <v>90.288423391492501</v>
      </c>
      <c r="E28" s="14">
        <v>3.5470777018311099</v>
      </c>
      <c r="F28" s="14">
        <v>80.565549358796801</v>
      </c>
      <c r="G28" s="14">
        <v>95.4233559934206</v>
      </c>
      <c r="H28" s="14">
        <v>3.92860742118721</v>
      </c>
      <c r="I28" s="15">
        <v>180</v>
      </c>
      <c r="J28" s="15">
        <v>193</v>
      </c>
      <c r="K28" s="14">
        <v>2.7549950562577901</v>
      </c>
      <c r="L28" s="15">
        <v>70.054572171232493</v>
      </c>
      <c r="M28" s="15">
        <v>62</v>
      </c>
      <c r="ZA28" s="9"/>
    </row>
    <row r="29" spans="2:677" x14ac:dyDescent="0.3">
      <c r="B29" s="18"/>
      <c r="C29" s="16" t="s">
        <v>272</v>
      </c>
      <c r="D29" s="14">
        <v>95.918358635888097</v>
      </c>
      <c r="E29" s="14">
        <v>1.2715015305064401</v>
      </c>
      <c r="F29" s="14">
        <v>92.497674097551496</v>
      </c>
      <c r="G29" s="14">
        <v>97.816204820850501</v>
      </c>
      <c r="H29" s="14">
        <v>1.3256080990012999</v>
      </c>
      <c r="I29" s="15">
        <v>294</v>
      </c>
      <c r="J29" s="15">
        <v>306</v>
      </c>
      <c r="K29" s="14">
        <v>1.25949669702322</v>
      </c>
      <c r="L29" s="15">
        <v>242.954190132631</v>
      </c>
      <c r="M29" s="15">
        <v>90</v>
      </c>
      <c r="ZA29" s="9"/>
    </row>
    <row r="30" spans="2:677" x14ac:dyDescent="0.3">
      <c r="B30" s="18"/>
      <c r="C30" s="16" t="s">
        <v>273</v>
      </c>
      <c r="D30" s="14">
        <v>93.091992192596393</v>
      </c>
      <c r="E30" s="14">
        <v>1.76468539233987</v>
      </c>
      <c r="F30" s="14">
        <v>88.639991589280896</v>
      </c>
      <c r="G30" s="14">
        <v>95.880337866447306</v>
      </c>
      <c r="H30" s="14">
        <v>1.8956360808016</v>
      </c>
      <c r="I30" s="15">
        <v>247</v>
      </c>
      <c r="J30" s="15">
        <v>262</v>
      </c>
      <c r="K30" s="14">
        <v>1.26389194091946</v>
      </c>
      <c r="L30" s="15">
        <v>207.296202719197</v>
      </c>
      <c r="M30" s="15">
        <v>75</v>
      </c>
      <c r="ZA30" s="9"/>
    </row>
    <row r="31" spans="2:677" x14ac:dyDescent="0.3">
      <c r="B31" s="18"/>
      <c r="C31" s="16" t="s">
        <v>274</v>
      </c>
      <c r="D31" s="14">
        <v>96.225241688264305</v>
      </c>
      <c r="E31" s="14">
        <v>0.80300379509536102</v>
      </c>
      <c r="F31" s="14">
        <v>94.285364707221603</v>
      </c>
      <c r="G31" s="14">
        <v>97.523905973859797</v>
      </c>
      <c r="H31" s="14">
        <v>0.83450431613028198</v>
      </c>
      <c r="I31" s="15">
        <v>747</v>
      </c>
      <c r="J31" s="15">
        <v>775</v>
      </c>
      <c r="K31" s="14">
        <v>1.37403563357569</v>
      </c>
      <c r="L31" s="15">
        <v>564.03195161918404</v>
      </c>
      <c r="M31" s="15">
        <v>276</v>
      </c>
      <c r="ZA31" s="9"/>
    </row>
    <row r="32" spans="2:677" x14ac:dyDescent="0.3">
      <c r="B32" s="18"/>
      <c r="C32" s="16" t="s">
        <v>275</v>
      </c>
      <c r="D32" s="14">
        <v>96.756954488651203</v>
      </c>
      <c r="E32" s="14">
        <v>0.85560087826068798</v>
      </c>
      <c r="F32" s="14">
        <v>94.569327180536305</v>
      </c>
      <c r="G32" s="14">
        <v>98.081224145728598</v>
      </c>
      <c r="H32" s="14">
        <v>0.88427843019908503</v>
      </c>
      <c r="I32" s="15">
        <v>445</v>
      </c>
      <c r="J32" s="15">
        <v>462</v>
      </c>
      <c r="K32" s="14">
        <v>1.0754943551472</v>
      </c>
      <c r="L32" s="15">
        <v>429.56989759074003</v>
      </c>
      <c r="M32" s="15">
        <v>152</v>
      </c>
      <c r="ZA32" s="9"/>
    </row>
    <row r="33" spans="2:677" x14ac:dyDescent="0.3">
      <c r="B33" s="18"/>
      <c r="C33" s="16" t="s">
        <v>276</v>
      </c>
      <c r="D33" s="14">
        <v>94.947042999169994</v>
      </c>
      <c r="E33" s="14">
        <v>1.3272449795938399</v>
      </c>
      <c r="F33" s="14">
        <v>91.564696492130196</v>
      </c>
      <c r="G33" s="14">
        <v>97.017331488577994</v>
      </c>
      <c r="H33" s="14">
        <v>1.3978792152647099</v>
      </c>
      <c r="I33" s="15">
        <v>307</v>
      </c>
      <c r="J33" s="15">
        <v>323</v>
      </c>
      <c r="K33" s="14">
        <v>1.18230903653996</v>
      </c>
      <c r="L33" s="15">
        <v>273.19422419815299</v>
      </c>
      <c r="M33" s="15">
        <v>99</v>
      </c>
      <c r="ZA33" s="9"/>
    </row>
    <row r="34" spans="2:677" x14ac:dyDescent="0.3">
      <c r="B34" s="18"/>
      <c r="C34" s="16" t="s">
        <v>277</v>
      </c>
      <c r="D34" s="14">
        <v>94.684602431932802</v>
      </c>
      <c r="E34" s="14">
        <v>1.35738557515796</v>
      </c>
      <c r="F34" s="14">
        <v>91.258056798736405</v>
      </c>
      <c r="G34" s="14">
        <v>96.814934419633602</v>
      </c>
      <c r="H34" s="14">
        <v>1.4335863913393601</v>
      </c>
      <c r="I34" s="15">
        <v>322</v>
      </c>
      <c r="J34" s="15">
        <v>338</v>
      </c>
      <c r="K34" s="14">
        <v>1.2337331867115</v>
      </c>
      <c r="L34" s="15">
        <v>273.96523303465199</v>
      </c>
      <c r="M34" s="15">
        <v>105</v>
      </c>
      <c r="ZA34" s="9"/>
    </row>
    <row r="35" spans="2:677" x14ac:dyDescent="0.3">
      <c r="B35" s="18"/>
      <c r="C35" s="16" t="s">
        <v>278</v>
      </c>
      <c r="D35" s="14">
        <v>90.7900957240265</v>
      </c>
      <c r="E35" s="14">
        <v>2.1922616276019702</v>
      </c>
      <c r="F35" s="14">
        <v>85.379258845577496</v>
      </c>
      <c r="G35" s="14">
        <v>94.331440086052197</v>
      </c>
      <c r="H35" s="14">
        <v>2.4146484372764201</v>
      </c>
      <c r="I35" s="15">
        <v>207</v>
      </c>
      <c r="J35" s="15">
        <v>225</v>
      </c>
      <c r="K35" s="14">
        <v>1.28747616619535</v>
      </c>
      <c r="L35" s="15">
        <v>174.76051666641899</v>
      </c>
      <c r="M35" s="15">
        <v>62</v>
      </c>
      <c r="ZA35" s="9"/>
    </row>
    <row r="36" spans="2:677" x14ac:dyDescent="0.3">
      <c r="B36" s="18"/>
      <c r="C36" s="16" t="s">
        <v>279</v>
      </c>
      <c r="D36" s="14">
        <v>97.671405586703898</v>
      </c>
      <c r="E36" s="14">
        <v>0.77493455775725695</v>
      </c>
      <c r="F36" s="14">
        <v>95.536085349646299</v>
      </c>
      <c r="G36" s="14">
        <v>98.798141985908998</v>
      </c>
      <c r="H36" s="14">
        <v>0.79340985532284503</v>
      </c>
      <c r="I36" s="15">
        <v>451</v>
      </c>
      <c r="J36" s="15">
        <v>462</v>
      </c>
      <c r="K36" s="14">
        <v>1.21722172072202</v>
      </c>
      <c r="L36" s="15">
        <v>379.55287203218501</v>
      </c>
      <c r="M36" s="15">
        <v>155</v>
      </c>
      <c r="ZA36" s="9"/>
    </row>
    <row r="37" spans="2:677" x14ac:dyDescent="0.3">
      <c r="B37" s="18"/>
      <c r="C37" s="16" t="s">
        <v>280</v>
      </c>
      <c r="D37" s="14">
        <v>99.4477782173973</v>
      </c>
      <c r="E37" s="14">
        <v>0.55286281671429305</v>
      </c>
      <c r="F37" s="14">
        <v>96.045626759091107</v>
      </c>
      <c r="G37" s="14">
        <v>99.925163804220304</v>
      </c>
      <c r="H37" s="14">
        <v>0.55593279872548795</v>
      </c>
      <c r="I37" s="15">
        <v>266</v>
      </c>
      <c r="J37" s="15">
        <v>267</v>
      </c>
      <c r="K37" s="14">
        <v>1.4804978542243199</v>
      </c>
      <c r="L37" s="15">
        <v>180.344739601051</v>
      </c>
      <c r="M37" s="15">
        <v>79</v>
      </c>
      <c r="ZA37" s="9"/>
    </row>
    <row r="38" spans="2:677" x14ac:dyDescent="0.3">
      <c r="B38" s="18" t="s">
        <v>296</v>
      </c>
      <c r="C38" s="16" t="s">
        <v>281</v>
      </c>
      <c r="D38" s="14">
        <v>96.722883872863093</v>
      </c>
      <c r="E38" s="14">
        <v>0.375761641384184</v>
      </c>
      <c r="F38" s="14">
        <v>95.900007463652599</v>
      </c>
      <c r="G38" s="14">
        <v>97.385110595678597</v>
      </c>
      <c r="H38" s="14">
        <v>0.388493008415777</v>
      </c>
      <c r="I38" s="15">
        <v>4004</v>
      </c>
      <c r="J38" s="15">
        <v>4168</v>
      </c>
      <c r="K38" s="14">
        <v>1.85621090956209</v>
      </c>
      <c r="L38" s="15">
        <v>2245.4344915919601</v>
      </c>
      <c r="M38" s="15">
        <v>1247</v>
      </c>
      <c r="ZA38" s="9"/>
    </row>
    <row r="39" spans="2:677" x14ac:dyDescent="0.3">
      <c r="B39" s="18"/>
      <c r="C39" s="16" t="s">
        <v>282</v>
      </c>
      <c r="D39" s="14">
        <v>97.567045815713698</v>
      </c>
      <c r="E39" s="14">
        <v>0.37264931815222602</v>
      </c>
      <c r="F39" s="14">
        <v>96.718344749746294</v>
      </c>
      <c r="G39" s="14">
        <v>98.200340087569899</v>
      </c>
      <c r="H39" s="14">
        <v>0.38194178683660501</v>
      </c>
      <c r="I39" s="15">
        <v>3661</v>
      </c>
      <c r="J39" s="15">
        <v>3756</v>
      </c>
      <c r="K39" s="14">
        <v>2.1967139962612499</v>
      </c>
      <c r="L39" s="15">
        <v>1709.8265893478199</v>
      </c>
      <c r="M39" s="15">
        <v>1205</v>
      </c>
      <c r="ZA39" s="9"/>
    </row>
    <row r="40" spans="2:677" x14ac:dyDescent="0.3">
      <c r="B40" s="18" t="s">
        <v>321</v>
      </c>
      <c r="C40" s="16" t="s">
        <v>314</v>
      </c>
      <c r="D40" s="14">
        <v>97.174789063018295</v>
      </c>
      <c r="E40" s="14">
        <v>0.37365083341139399</v>
      </c>
      <c r="F40" s="14">
        <v>96.342230872700995</v>
      </c>
      <c r="G40" s="14">
        <v>97.822129433869407</v>
      </c>
      <c r="H40" s="14">
        <v>0.38451416979056102</v>
      </c>
      <c r="I40" s="15">
        <v>3925</v>
      </c>
      <c r="J40" s="15">
        <v>4056</v>
      </c>
      <c r="K40" s="14">
        <v>2.06214065143836</v>
      </c>
      <c r="L40" s="15">
        <v>1966.8881446912501</v>
      </c>
      <c r="M40" s="15">
        <v>2042</v>
      </c>
      <c r="ZA40" s="9"/>
    </row>
    <row r="41" spans="2:677" x14ac:dyDescent="0.3">
      <c r="B41" s="18"/>
      <c r="C41" s="16" t="s">
        <v>315</v>
      </c>
      <c r="D41" s="14">
        <v>97.184741244947602</v>
      </c>
      <c r="E41" s="14">
        <v>0.381987923112457</v>
      </c>
      <c r="F41" s="14">
        <v>96.330722760072803</v>
      </c>
      <c r="G41" s="14">
        <v>97.844436125304398</v>
      </c>
      <c r="H41" s="14">
        <v>0.39305339317587201</v>
      </c>
      <c r="I41" s="15">
        <v>3740</v>
      </c>
      <c r="J41" s="15">
        <v>3868</v>
      </c>
      <c r="K41" s="14">
        <v>2.0623246688217698</v>
      </c>
      <c r="L41" s="15">
        <v>1875.5533784163199</v>
      </c>
      <c r="M41" s="15">
        <v>2036</v>
      </c>
      <c r="ZA41" s="9"/>
    </row>
    <row r="42" spans="2:677" x14ac:dyDescent="0.3">
      <c r="B42" s="18" t="s">
        <v>322</v>
      </c>
      <c r="C42" s="16" t="s">
        <v>316</v>
      </c>
      <c r="D42" s="14">
        <v>90.055513710306002</v>
      </c>
      <c r="E42" s="14">
        <v>1.4331194809855301</v>
      </c>
      <c r="F42" s="14">
        <v>86.866077031184005</v>
      </c>
      <c r="G42" s="14">
        <v>92.536971235237203</v>
      </c>
      <c r="H42" s="14">
        <v>1.59137338952465</v>
      </c>
      <c r="I42" s="15">
        <v>893</v>
      </c>
      <c r="J42" s="15">
        <v>979</v>
      </c>
      <c r="K42" s="14">
        <v>2.2429055872705201</v>
      </c>
      <c r="L42" s="15">
        <v>436.48738741222797</v>
      </c>
      <c r="M42" s="15">
        <v>387</v>
      </c>
      <c r="ZA42" s="9"/>
    </row>
    <row r="43" spans="2:677" x14ac:dyDescent="0.3">
      <c r="B43" s="18"/>
      <c r="C43" s="16" t="s">
        <v>317</v>
      </c>
      <c r="D43" s="14">
        <v>96.145142916572794</v>
      </c>
      <c r="E43" s="14">
        <v>2.0211924978131401</v>
      </c>
      <c r="F43" s="14">
        <v>89.504722379938997</v>
      </c>
      <c r="G43" s="14">
        <v>98.647614607486503</v>
      </c>
      <c r="H43" s="14">
        <v>2.10223047831649</v>
      </c>
      <c r="I43" s="15">
        <v>303</v>
      </c>
      <c r="J43" s="15">
        <v>310</v>
      </c>
      <c r="K43" s="14">
        <v>3.4059495926222998</v>
      </c>
      <c r="L43" s="15">
        <v>91.0172013912061</v>
      </c>
      <c r="M43" s="15">
        <v>139</v>
      </c>
      <c r="ZA43" s="9"/>
    </row>
    <row r="44" spans="2:677" x14ac:dyDescent="0.3">
      <c r="B44" s="18"/>
      <c r="C44" s="16" t="s">
        <v>318</v>
      </c>
      <c r="D44" s="14">
        <v>97.522860264750506</v>
      </c>
      <c r="E44" s="14">
        <v>1.5692546769995299</v>
      </c>
      <c r="F44" s="14">
        <v>91.628676863573901</v>
      </c>
      <c r="G44" s="14">
        <v>99.298755824420894</v>
      </c>
      <c r="H44" s="14">
        <v>1.60911469653309</v>
      </c>
      <c r="I44" s="15">
        <v>222</v>
      </c>
      <c r="J44" s="15">
        <v>227</v>
      </c>
      <c r="K44" s="14">
        <v>2.3037660106948499</v>
      </c>
      <c r="L44" s="15">
        <v>98.534312489285298</v>
      </c>
      <c r="M44" s="15">
        <v>113</v>
      </c>
      <c r="ZA44" s="9"/>
    </row>
    <row r="45" spans="2:677" x14ac:dyDescent="0.3">
      <c r="B45" s="18"/>
      <c r="C45" s="16" t="s">
        <v>319</v>
      </c>
      <c r="D45" s="14">
        <v>97.956432080065397</v>
      </c>
      <c r="E45" s="14">
        <v>0.24218535610664099</v>
      </c>
      <c r="F45" s="14">
        <v>97.423387006851996</v>
      </c>
      <c r="G45" s="14">
        <v>98.381034283371093</v>
      </c>
      <c r="H45" s="14">
        <v>0.24723782906740499</v>
      </c>
      <c r="I45" s="15">
        <v>6121</v>
      </c>
      <c r="J45" s="15">
        <v>6278</v>
      </c>
      <c r="K45" s="14">
        <v>1.8391868523285799</v>
      </c>
      <c r="L45" s="15">
        <v>3413.4650277928499</v>
      </c>
      <c r="M45" s="15">
        <v>2304</v>
      </c>
      <c r="ZA45" s="9"/>
    </row>
    <row r="46" spans="2:677" x14ac:dyDescent="0.3">
      <c r="B46" s="18"/>
      <c r="C46" s="16" t="s">
        <v>320</v>
      </c>
      <c r="D46" s="14">
        <v>97.422003197304605</v>
      </c>
      <c r="E46" s="14">
        <v>1.96791504105857</v>
      </c>
      <c r="F46" s="14">
        <v>88.964733252455005</v>
      </c>
      <c r="G46" s="14">
        <v>99.438640776375905</v>
      </c>
      <c r="H46" s="14">
        <v>2.0199903271061199</v>
      </c>
      <c r="I46" s="15">
        <v>126</v>
      </c>
      <c r="J46" s="15">
        <v>130</v>
      </c>
      <c r="K46" s="14">
        <v>1.98912909936487</v>
      </c>
      <c r="L46" s="15">
        <v>65.355235133561095</v>
      </c>
      <c r="M46" s="15">
        <v>62</v>
      </c>
      <c r="ZA46" s="9"/>
    </row>
    <row r="47" spans="2:677" x14ac:dyDescent="0.3">
      <c r="B47" s="18" t="s">
        <v>298</v>
      </c>
      <c r="C47" s="16" t="s">
        <v>283</v>
      </c>
      <c r="D47" s="14">
        <v>96.014395826473105</v>
      </c>
      <c r="E47" s="14">
        <v>0.60917913381810695</v>
      </c>
      <c r="F47" s="14">
        <v>94.632099175771202</v>
      </c>
      <c r="G47" s="14">
        <v>97.051824598534694</v>
      </c>
      <c r="H47" s="14">
        <v>0.63446645534183899</v>
      </c>
      <c r="I47" s="15">
        <v>1625</v>
      </c>
      <c r="J47" s="15">
        <v>1719</v>
      </c>
      <c r="K47" s="14">
        <v>1.6660295274049499</v>
      </c>
      <c r="L47" s="15">
        <v>1031.7944380479</v>
      </c>
      <c r="M47" s="15">
        <v>972</v>
      </c>
      <c r="ZA47" s="9"/>
    </row>
    <row r="48" spans="2:677" x14ac:dyDescent="0.3">
      <c r="B48" s="18"/>
      <c r="C48" s="16" t="s">
        <v>284</v>
      </c>
      <c r="D48" s="14">
        <v>96.353324181282701</v>
      </c>
      <c r="E48" s="14">
        <v>0.731704194244715</v>
      </c>
      <c r="F48" s="14">
        <v>94.612768172267593</v>
      </c>
      <c r="G48" s="14">
        <v>97.546110781014704</v>
      </c>
      <c r="H48" s="14">
        <v>0.75939693877925796</v>
      </c>
      <c r="I48" s="15">
        <v>1430</v>
      </c>
      <c r="J48" s="15">
        <v>1489</v>
      </c>
      <c r="K48" s="14">
        <v>2.26730612152544</v>
      </c>
      <c r="L48" s="15">
        <v>656.72649399376496</v>
      </c>
      <c r="M48" s="15">
        <v>981</v>
      </c>
      <c r="ZA48" s="9"/>
    </row>
    <row r="49" spans="2:677" x14ac:dyDescent="0.3">
      <c r="B49" s="18"/>
      <c r="C49" s="16" t="s">
        <v>285</v>
      </c>
      <c r="D49" s="14">
        <v>97.305442475901302</v>
      </c>
      <c r="E49" s="14">
        <v>0.66220580385618499</v>
      </c>
      <c r="F49" s="14">
        <v>95.653156803669702</v>
      </c>
      <c r="G49" s="14">
        <v>98.340570854883396</v>
      </c>
      <c r="H49" s="14">
        <v>0.680543438277039</v>
      </c>
      <c r="I49" s="15">
        <v>1448</v>
      </c>
      <c r="J49" s="15">
        <v>1491</v>
      </c>
      <c r="K49" s="14">
        <v>2.4919977315601098</v>
      </c>
      <c r="L49" s="15">
        <v>598.31515138120301</v>
      </c>
      <c r="M49" s="15">
        <v>998</v>
      </c>
      <c r="ZA49" s="9"/>
    </row>
    <row r="50" spans="2:677" x14ac:dyDescent="0.3">
      <c r="B50" s="18"/>
      <c r="C50" s="16" t="s">
        <v>286</v>
      </c>
      <c r="D50" s="14">
        <v>98.159625754666195</v>
      </c>
      <c r="E50" s="14">
        <v>0.431655582231187</v>
      </c>
      <c r="F50" s="14">
        <v>97.091450241334201</v>
      </c>
      <c r="G50" s="14">
        <v>98.840196021075798</v>
      </c>
      <c r="H50" s="14">
        <v>0.43974860225123402</v>
      </c>
      <c r="I50" s="15">
        <v>1435</v>
      </c>
      <c r="J50" s="15">
        <v>1469</v>
      </c>
      <c r="K50" s="14">
        <v>1.51412503167541</v>
      </c>
      <c r="L50" s="15">
        <v>970.19728838015499</v>
      </c>
      <c r="M50" s="15">
        <v>954</v>
      </c>
      <c r="ZA50" s="9"/>
    </row>
    <row r="51" spans="2:677" x14ac:dyDescent="0.3">
      <c r="B51" s="18"/>
      <c r="C51" s="16" t="s">
        <v>287</v>
      </c>
      <c r="D51" s="14">
        <v>98.182802476082003</v>
      </c>
      <c r="E51" s="14">
        <v>0.50040785194133497</v>
      </c>
      <c r="F51" s="14">
        <v>96.891565790227801</v>
      </c>
      <c r="G51" s="14">
        <v>98.943510864542603</v>
      </c>
      <c r="H51" s="14">
        <v>0.50966955446524198</v>
      </c>
      <c r="I51" s="15">
        <v>1688</v>
      </c>
      <c r="J51" s="15">
        <v>1716</v>
      </c>
      <c r="K51" s="14">
        <v>2.40699283011006</v>
      </c>
      <c r="L51" s="15">
        <v>712.92277173984496</v>
      </c>
      <c r="M51" s="15">
        <v>1024</v>
      </c>
      <c r="ZA51" s="9"/>
    </row>
    <row r="52" spans="2:677" x14ac:dyDescent="0.3">
      <c r="B52" s="18" t="s">
        <v>297</v>
      </c>
      <c r="C52" s="16" t="s">
        <v>288</v>
      </c>
      <c r="D52" s="14">
        <v>97.595297634117003</v>
      </c>
      <c r="E52" s="14">
        <v>0.32460568228204401</v>
      </c>
      <c r="F52" s="14">
        <v>96.869547450902502</v>
      </c>
      <c r="G52" s="14">
        <v>98.155996013775606</v>
      </c>
      <c r="H52" s="14">
        <v>0.33260381406795297</v>
      </c>
      <c r="I52" s="15">
        <v>4912</v>
      </c>
      <c r="J52" s="15">
        <v>5034</v>
      </c>
      <c r="K52" s="14">
        <v>2.2596904116107601</v>
      </c>
      <c r="L52" s="15">
        <v>2227.7387973742998</v>
      </c>
      <c r="M52" s="15">
        <v>2165</v>
      </c>
      <c r="ZA52" s="9"/>
    </row>
    <row r="53" spans="2:677" x14ac:dyDescent="0.3">
      <c r="B53" s="18"/>
      <c r="C53" s="16" t="s">
        <v>289</v>
      </c>
      <c r="D53" s="14">
        <v>96.4379308467974</v>
      </c>
      <c r="E53" s="14">
        <v>0.455619985548049</v>
      </c>
      <c r="F53" s="14">
        <v>95.428123787568893</v>
      </c>
      <c r="G53" s="14">
        <v>97.231169579613095</v>
      </c>
      <c r="H53" s="14">
        <v>0.47244894363386303</v>
      </c>
      <c r="I53" s="15">
        <v>2714</v>
      </c>
      <c r="J53" s="15">
        <v>2850</v>
      </c>
      <c r="K53" s="14">
        <v>1.72166143307215</v>
      </c>
      <c r="L53" s="15">
        <v>1655.37773295789</v>
      </c>
      <c r="M53" s="15">
        <v>1475</v>
      </c>
      <c r="ZA53" s="9"/>
    </row>
    <row r="54" spans="2:677" x14ac:dyDescent="0.3">
      <c r="B54" s="18" t="s">
        <v>291</v>
      </c>
      <c r="C54" s="16" t="s">
        <v>290</v>
      </c>
      <c r="D54" s="14">
        <v>97.657951378884306</v>
      </c>
      <c r="E54" s="14">
        <v>0.30313804619005802</v>
      </c>
      <c r="F54" s="14">
        <v>96.9838083203705</v>
      </c>
      <c r="G54" s="14">
        <v>98.184239060917804</v>
      </c>
      <c r="H54" s="14">
        <v>0.31040795133411098</v>
      </c>
      <c r="I54" s="15">
        <v>4836</v>
      </c>
      <c r="J54" s="15">
        <v>4959</v>
      </c>
      <c r="K54" s="14">
        <v>1.9919750766794899</v>
      </c>
      <c r="L54" s="15">
        <v>2489.4889790821899</v>
      </c>
      <c r="M54" s="15">
        <v>2073</v>
      </c>
      <c r="ZA54" s="9"/>
    </row>
    <row r="55" spans="2:677" x14ac:dyDescent="0.3">
      <c r="B55" s="18"/>
      <c r="C55" s="16" t="s">
        <v>291</v>
      </c>
      <c r="D55" s="14">
        <v>96.524869930388505</v>
      </c>
      <c r="E55" s="14">
        <v>0.47822084916291702</v>
      </c>
      <c r="F55" s="14">
        <v>95.454762471723598</v>
      </c>
      <c r="G55" s="14">
        <v>97.350031020173006</v>
      </c>
      <c r="H55" s="14">
        <v>0.49543796278389102</v>
      </c>
      <c r="I55" s="15">
        <v>2829</v>
      </c>
      <c r="J55" s="15">
        <v>2965</v>
      </c>
      <c r="K55" s="14">
        <v>2.02080739501922</v>
      </c>
      <c r="L55" s="15">
        <v>1467.2353274775101</v>
      </c>
      <c r="M55" s="15">
        <v>1416</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63" priority="1">
      <formula>ZA9 = 3</formula>
    </cfRule>
    <cfRule type="expression" dxfId="262" priority="48">
      <formula>I9 = J9</formula>
    </cfRule>
    <cfRule type="expression" dxfId="261" priority="95">
      <formula>ZA9 = 2</formula>
    </cfRule>
    <cfRule type="expression" dxfId="260" priority="142">
      <formula>ZA9 = 1</formula>
    </cfRule>
  </conditionalFormatting>
  <pageMargins left="0.7" right="0.7" top="0.75" bottom="0.75" header="0.3" footer="0.3"/>
  <pageSetup paperSize="9"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103</v>
      </c>
      <c r="M2" s="12" t="str">
        <f>HYPERLINK("#'INDICE'!A1", "Índice")</f>
        <v>Índice</v>
      </c>
    </row>
    <row r="3" spans="2:677" x14ac:dyDescent="0.3">
      <c r="B3" s="10" t="s">
        <v>7</v>
      </c>
      <c r="C3" s="11" t="s">
        <v>102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53.535356229175399</v>
      </c>
      <c r="E9" s="14">
        <v>1.06861116565956</v>
      </c>
      <c r="F9" s="14">
        <v>51.434957945063402</v>
      </c>
      <c r="G9" s="14">
        <v>55.623288775527698</v>
      </c>
      <c r="H9" s="14">
        <v>1.9960849071126501</v>
      </c>
      <c r="I9" s="15">
        <v>3529</v>
      </c>
      <c r="J9" s="15">
        <v>6437</v>
      </c>
      <c r="K9" s="14">
        <v>2.95455542990628</v>
      </c>
      <c r="L9" s="15">
        <v>2178.6695672872102</v>
      </c>
      <c r="M9" s="15">
        <v>2410</v>
      </c>
      <c r="ZA9" s="9"/>
    </row>
    <row r="10" spans="2:677" x14ac:dyDescent="0.3">
      <c r="B10" s="18" t="s">
        <v>293</v>
      </c>
      <c r="C10" s="16" t="s">
        <v>253</v>
      </c>
      <c r="D10" s="14">
        <v>56.7071766454171</v>
      </c>
      <c r="E10" s="14">
        <v>1.40692634650134</v>
      </c>
      <c r="F10" s="14">
        <v>53.929659267667702</v>
      </c>
      <c r="G10" s="14">
        <v>59.443171110969999</v>
      </c>
      <c r="H10" s="14">
        <v>2.4810375506766502</v>
      </c>
      <c r="I10" s="15">
        <v>2397</v>
      </c>
      <c r="J10" s="15">
        <v>3943</v>
      </c>
      <c r="K10" s="14">
        <v>3.1783770077815801</v>
      </c>
      <c r="L10" s="15">
        <v>1240.5702628562999</v>
      </c>
      <c r="M10" s="15">
        <v>1508</v>
      </c>
      <c r="ZA10" s="9"/>
    </row>
    <row r="11" spans="2:677" x14ac:dyDescent="0.3">
      <c r="B11" s="18"/>
      <c r="C11" s="16" t="s">
        <v>254</v>
      </c>
      <c r="D11" s="14">
        <v>47.581190329223503</v>
      </c>
      <c r="E11" s="14">
        <v>1.61843504710689</v>
      </c>
      <c r="F11" s="14">
        <v>44.419251041446302</v>
      </c>
      <c r="G11" s="14">
        <v>50.762640995539599</v>
      </c>
      <c r="H11" s="14">
        <v>3.4014177365228302</v>
      </c>
      <c r="I11" s="15">
        <v>1132</v>
      </c>
      <c r="J11" s="15">
        <v>2494</v>
      </c>
      <c r="K11" s="14">
        <v>2.6181249551029602</v>
      </c>
      <c r="L11" s="15">
        <v>952.59013330856101</v>
      </c>
      <c r="M11" s="15">
        <v>902</v>
      </c>
      <c r="ZA11" s="9"/>
    </row>
    <row r="12" spans="2:677" x14ac:dyDescent="0.3">
      <c r="B12" s="18" t="s">
        <v>294</v>
      </c>
      <c r="C12" s="16" t="s">
        <v>255</v>
      </c>
      <c r="D12" s="14">
        <v>56.128051767325402</v>
      </c>
      <c r="E12" s="14">
        <v>1.26004708317605</v>
      </c>
      <c r="F12" s="14">
        <v>53.6430274097983</v>
      </c>
      <c r="G12" s="14">
        <v>58.5827156738155</v>
      </c>
      <c r="H12" s="14">
        <v>2.2449506859769301</v>
      </c>
      <c r="I12" s="15">
        <v>1759</v>
      </c>
      <c r="J12" s="15">
        <v>3170</v>
      </c>
      <c r="K12" s="14">
        <v>2.04328476728405</v>
      </c>
      <c r="L12" s="15">
        <v>1551.4234974763599</v>
      </c>
      <c r="M12" s="15">
        <v>1219</v>
      </c>
      <c r="ZA12" s="9"/>
    </row>
    <row r="13" spans="2:677" x14ac:dyDescent="0.3">
      <c r="B13" s="18"/>
      <c r="C13" s="16" t="s">
        <v>256</v>
      </c>
      <c r="D13" s="14">
        <v>52.754772694216101</v>
      </c>
      <c r="E13" s="14">
        <v>1.7746702814412401</v>
      </c>
      <c r="F13" s="14">
        <v>49.263411701415897</v>
      </c>
      <c r="G13" s="14">
        <v>56.2193945942482</v>
      </c>
      <c r="H13" s="14">
        <v>3.3639994844216501</v>
      </c>
      <c r="I13" s="15">
        <v>1097</v>
      </c>
      <c r="J13" s="15">
        <v>1947</v>
      </c>
      <c r="K13" s="14">
        <v>2.4589997828905199</v>
      </c>
      <c r="L13" s="15">
        <v>791.78534847666106</v>
      </c>
      <c r="M13" s="15">
        <v>727</v>
      </c>
      <c r="ZA13" s="9"/>
    </row>
    <row r="14" spans="2:677" x14ac:dyDescent="0.3">
      <c r="B14" s="18"/>
      <c r="C14" s="16" t="s">
        <v>257</v>
      </c>
      <c r="D14" s="14">
        <v>44.558599367778697</v>
      </c>
      <c r="E14" s="14">
        <v>1.7804736269764101</v>
      </c>
      <c r="F14" s="14">
        <v>41.093186233575899</v>
      </c>
      <c r="G14" s="14">
        <v>48.077736230817102</v>
      </c>
      <c r="H14" s="14">
        <v>3.9958024988188998</v>
      </c>
      <c r="I14" s="15">
        <v>673</v>
      </c>
      <c r="J14" s="15">
        <v>1320</v>
      </c>
      <c r="K14" s="14">
        <v>1.69258372794689</v>
      </c>
      <c r="L14" s="15">
        <v>779.87279341339502</v>
      </c>
      <c r="M14" s="15">
        <v>464</v>
      </c>
      <c r="ZA14" s="9"/>
    </row>
    <row r="15" spans="2:677" x14ac:dyDescent="0.3">
      <c r="B15" s="18" t="s">
        <v>295</v>
      </c>
      <c r="C15" s="16" t="s">
        <v>258</v>
      </c>
      <c r="D15" s="14">
        <v>59.668630859452897</v>
      </c>
      <c r="E15" s="14">
        <v>4.2974539755160004</v>
      </c>
      <c r="F15" s="14">
        <v>50.962611812983198</v>
      </c>
      <c r="G15" s="14">
        <v>67.805431143816193</v>
      </c>
      <c r="H15" s="14">
        <v>7.2021997381479901</v>
      </c>
      <c r="I15" s="15">
        <v>160</v>
      </c>
      <c r="J15" s="15">
        <v>259</v>
      </c>
      <c r="K15" s="14">
        <v>1.9799450451684</v>
      </c>
      <c r="L15" s="15">
        <v>130.81171148261399</v>
      </c>
      <c r="M15" s="15">
        <v>108</v>
      </c>
      <c r="ZA15" s="9"/>
    </row>
    <row r="16" spans="2:677" x14ac:dyDescent="0.3">
      <c r="B16" s="18"/>
      <c r="C16" s="16" t="s">
        <v>259</v>
      </c>
      <c r="D16" s="14">
        <v>47.331021385992202</v>
      </c>
      <c r="E16" s="14">
        <v>3.7170438542013899</v>
      </c>
      <c r="F16" s="14">
        <v>40.068470509103697</v>
      </c>
      <c r="G16" s="14">
        <v>54.708297655341397</v>
      </c>
      <c r="H16" s="14">
        <v>7.8532931370491497</v>
      </c>
      <c r="I16" s="15">
        <v>116</v>
      </c>
      <c r="J16" s="15">
        <v>240</v>
      </c>
      <c r="K16" s="14">
        <v>1.3246236297487499</v>
      </c>
      <c r="L16" s="15">
        <v>181.183541203717</v>
      </c>
      <c r="M16" s="15">
        <v>89</v>
      </c>
      <c r="ZA16" s="9"/>
    </row>
    <row r="17" spans="2:677" x14ac:dyDescent="0.3">
      <c r="B17" s="18"/>
      <c r="C17" s="16" t="s">
        <v>260</v>
      </c>
      <c r="D17" s="14">
        <v>46.547214235843299</v>
      </c>
      <c r="E17" s="14">
        <v>3.8438112202971801</v>
      </c>
      <c r="F17" s="14">
        <v>39.060731567361103</v>
      </c>
      <c r="G17" s="14">
        <v>54.192555339350598</v>
      </c>
      <c r="H17" s="14">
        <v>8.2578759726017807</v>
      </c>
      <c r="I17" s="15">
        <v>97</v>
      </c>
      <c r="J17" s="15">
        <v>202</v>
      </c>
      <c r="K17" s="14">
        <v>1.1935926049454699</v>
      </c>
      <c r="L17" s="15">
        <v>169.23697345563599</v>
      </c>
      <c r="M17" s="15">
        <v>89</v>
      </c>
      <c r="ZA17" s="9"/>
    </row>
    <row r="18" spans="2:677" x14ac:dyDescent="0.3">
      <c r="B18" s="18"/>
      <c r="C18" s="16" t="s">
        <v>261</v>
      </c>
      <c r="D18" s="14">
        <v>56.078494967122197</v>
      </c>
      <c r="E18" s="14">
        <v>3.47397616321076</v>
      </c>
      <c r="F18" s="14">
        <v>49.088905269650503</v>
      </c>
      <c r="G18" s="14">
        <v>62.834993473136002</v>
      </c>
      <c r="H18" s="14">
        <v>6.19484557359731</v>
      </c>
      <c r="I18" s="15">
        <v>118</v>
      </c>
      <c r="J18" s="15">
        <v>205</v>
      </c>
      <c r="K18" s="14">
        <v>0.99956323255161905</v>
      </c>
      <c r="L18" s="15">
        <v>205</v>
      </c>
      <c r="M18" s="15">
        <v>74</v>
      </c>
      <c r="ZA18" s="9"/>
    </row>
    <row r="19" spans="2:677" x14ac:dyDescent="0.3">
      <c r="B19" s="18"/>
      <c r="C19" s="16" t="s">
        <v>262</v>
      </c>
      <c r="D19" s="14">
        <v>49.604186532438902</v>
      </c>
      <c r="E19" s="14">
        <v>4.9770885685261597</v>
      </c>
      <c r="F19" s="14">
        <v>39.811130767344103</v>
      </c>
      <c r="G19" s="14">
        <v>59.427706733445902</v>
      </c>
      <c r="H19" s="14">
        <v>10.0336058636328</v>
      </c>
      <c r="I19" s="15">
        <v>75</v>
      </c>
      <c r="J19" s="15">
        <v>164</v>
      </c>
      <c r="K19" s="14">
        <v>1.6151971924361399</v>
      </c>
      <c r="L19" s="15">
        <v>101.53559006169699</v>
      </c>
      <c r="M19" s="15">
        <v>60</v>
      </c>
      <c r="ZA19" s="9"/>
    </row>
    <row r="20" spans="2:677" x14ac:dyDescent="0.3">
      <c r="B20" s="18"/>
      <c r="C20" s="16" t="s">
        <v>263</v>
      </c>
      <c r="D20" s="14">
        <v>44.229939260083199</v>
      </c>
      <c r="E20" s="14">
        <v>2.9828841668786401</v>
      </c>
      <c r="F20" s="14">
        <v>38.420934257740498</v>
      </c>
      <c r="G20" s="14">
        <v>50.201223291250997</v>
      </c>
      <c r="H20" s="14">
        <v>6.7440385783451502</v>
      </c>
      <c r="I20" s="15">
        <v>119</v>
      </c>
      <c r="J20" s="15">
        <v>252</v>
      </c>
      <c r="K20" s="14">
        <v>0.90537612707898796</v>
      </c>
      <c r="L20" s="15">
        <v>252</v>
      </c>
      <c r="M20" s="15">
        <v>89</v>
      </c>
      <c r="ZA20" s="9"/>
    </row>
    <row r="21" spans="2:677" x14ac:dyDescent="0.3">
      <c r="B21" s="18"/>
      <c r="C21" s="16" t="s">
        <v>264</v>
      </c>
      <c r="D21" s="14">
        <v>65.604221306626499</v>
      </c>
      <c r="E21" s="14">
        <v>3.3986248012206701</v>
      </c>
      <c r="F21" s="14">
        <v>58.626405386442997</v>
      </c>
      <c r="G21" s="14">
        <v>71.967903231636697</v>
      </c>
      <c r="H21" s="14">
        <v>5.1804971288903801</v>
      </c>
      <c r="I21" s="15">
        <v>275</v>
      </c>
      <c r="J21" s="15">
        <v>404</v>
      </c>
      <c r="K21" s="14">
        <v>2.0628828238745598</v>
      </c>
      <c r="L21" s="15">
        <v>195.84243725545099</v>
      </c>
      <c r="M21" s="15">
        <v>166</v>
      </c>
      <c r="ZA21" s="9"/>
    </row>
    <row r="22" spans="2:677" x14ac:dyDescent="0.3">
      <c r="B22" s="18"/>
      <c r="C22" s="16" t="s">
        <v>265</v>
      </c>
      <c r="D22" s="14">
        <v>57.958721277880699</v>
      </c>
      <c r="E22" s="14">
        <v>3.0053345537273701</v>
      </c>
      <c r="F22" s="14">
        <v>51.927888814515903</v>
      </c>
      <c r="G22" s="14">
        <v>63.760966532301502</v>
      </c>
      <c r="H22" s="14">
        <v>5.18530168966016</v>
      </c>
      <c r="I22" s="15">
        <v>242</v>
      </c>
      <c r="J22" s="15">
        <v>410</v>
      </c>
      <c r="K22" s="14">
        <v>1.5160525147100601</v>
      </c>
      <c r="L22" s="15">
        <v>270.43918071559</v>
      </c>
      <c r="M22" s="15">
        <v>128</v>
      </c>
      <c r="ZA22" s="9"/>
    </row>
    <row r="23" spans="2:677" x14ac:dyDescent="0.3">
      <c r="B23" s="18"/>
      <c r="C23" s="16" t="s">
        <v>266</v>
      </c>
      <c r="D23" s="14">
        <v>50.370368877889298</v>
      </c>
      <c r="E23" s="14">
        <v>3.3002031745448899</v>
      </c>
      <c r="F23" s="14">
        <v>43.877792491291103</v>
      </c>
      <c r="G23" s="14">
        <v>56.850478672811597</v>
      </c>
      <c r="H23" s="14">
        <v>6.5518741435970496</v>
      </c>
      <c r="I23" s="15">
        <v>178</v>
      </c>
      <c r="J23" s="15">
        <v>343</v>
      </c>
      <c r="K23" s="14">
        <v>1.49001720399515</v>
      </c>
      <c r="L23" s="15">
        <v>230.19868433755099</v>
      </c>
      <c r="M23" s="15">
        <v>131</v>
      </c>
      <c r="ZA23" s="9"/>
    </row>
    <row r="24" spans="2:677" x14ac:dyDescent="0.3">
      <c r="B24" s="18"/>
      <c r="C24" s="16" t="s">
        <v>267</v>
      </c>
      <c r="D24" s="14">
        <v>59.411445136956203</v>
      </c>
      <c r="E24" s="14">
        <v>4.2746615612604799</v>
      </c>
      <c r="F24" s="14">
        <v>50.702182886201697</v>
      </c>
      <c r="G24" s="14">
        <v>67.566322470404103</v>
      </c>
      <c r="H24" s="14">
        <v>7.1950136062276702</v>
      </c>
      <c r="I24" s="15">
        <v>131</v>
      </c>
      <c r="J24" s="15">
        <v>213</v>
      </c>
      <c r="K24" s="14">
        <v>1.60644413633405</v>
      </c>
      <c r="L24" s="15">
        <v>132.59097853603001</v>
      </c>
      <c r="M24" s="15">
        <v>74</v>
      </c>
      <c r="ZA24" s="9"/>
    </row>
    <row r="25" spans="2:677" x14ac:dyDescent="0.3">
      <c r="B25" s="18"/>
      <c r="C25" s="16" t="s">
        <v>268</v>
      </c>
      <c r="D25" s="14">
        <v>53.1884885962357</v>
      </c>
      <c r="E25" s="14">
        <v>5.2013978309314304</v>
      </c>
      <c r="F25" s="14">
        <v>42.864594134186802</v>
      </c>
      <c r="G25" s="14">
        <v>63.246434641952497</v>
      </c>
      <c r="H25" s="14">
        <v>9.7791796086109297</v>
      </c>
      <c r="I25" s="15">
        <v>87</v>
      </c>
      <c r="J25" s="15">
        <v>167</v>
      </c>
      <c r="K25" s="14">
        <v>1.8037565430276901</v>
      </c>
      <c r="L25" s="15">
        <v>92.584556738284903</v>
      </c>
      <c r="M25" s="15">
        <v>77</v>
      </c>
      <c r="ZA25" s="9"/>
    </row>
    <row r="26" spans="2:677" x14ac:dyDescent="0.3">
      <c r="B26" s="18"/>
      <c r="C26" s="16" t="s">
        <v>269</v>
      </c>
      <c r="D26" s="14">
        <v>46.348176306091602</v>
      </c>
      <c r="E26" s="14">
        <v>4.2996353069999103</v>
      </c>
      <c r="F26" s="14">
        <v>38.005960622628301</v>
      </c>
      <c r="G26" s="14">
        <v>54.899928239577697</v>
      </c>
      <c r="H26" s="14">
        <v>9.2768165862759293</v>
      </c>
      <c r="I26" s="15">
        <v>115</v>
      </c>
      <c r="J26" s="15">
        <v>236</v>
      </c>
      <c r="K26" s="14">
        <v>1.7470847150031601</v>
      </c>
      <c r="L26" s="15">
        <v>135.08217316157601</v>
      </c>
      <c r="M26" s="15">
        <v>92</v>
      </c>
      <c r="ZA26" s="9"/>
    </row>
    <row r="27" spans="2:677" x14ac:dyDescent="0.3">
      <c r="B27" s="18"/>
      <c r="C27" s="16" t="s">
        <v>270</v>
      </c>
      <c r="D27" s="14">
        <v>55.327570006280602</v>
      </c>
      <c r="E27" s="14">
        <v>3.2542540665886599</v>
      </c>
      <c r="F27" s="14">
        <v>48.844137615124403</v>
      </c>
      <c r="G27" s="14">
        <v>61.634717162831798</v>
      </c>
      <c r="H27" s="14">
        <v>5.8817946752753603</v>
      </c>
      <c r="I27" s="15">
        <v>189</v>
      </c>
      <c r="J27" s="15">
        <v>344</v>
      </c>
      <c r="K27" s="14">
        <v>1.46965656571867</v>
      </c>
      <c r="L27" s="15">
        <v>234.068290527306</v>
      </c>
      <c r="M27" s="15">
        <v>133</v>
      </c>
      <c r="ZA27" s="9"/>
    </row>
    <row r="28" spans="2:677" x14ac:dyDescent="0.3">
      <c r="B28" s="18"/>
      <c r="C28" s="16" t="s">
        <v>271</v>
      </c>
      <c r="D28" s="14">
        <v>37.034702366919703</v>
      </c>
      <c r="E28" s="14">
        <v>5.8426259508455898</v>
      </c>
      <c r="F28" s="14">
        <v>26.289576696044598</v>
      </c>
      <c r="G28" s="14">
        <v>49.237932610121</v>
      </c>
      <c r="H28" s="14">
        <v>15.7760845300173</v>
      </c>
      <c r="I28" s="15">
        <v>54</v>
      </c>
      <c r="J28" s="15">
        <v>123</v>
      </c>
      <c r="K28" s="14">
        <v>1.78593594405329</v>
      </c>
      <c r="L28" s="15">
        <v>68.871451078387395</v>
      </c>
      <c r="M28" s="15">
        <v>52</v>
      </c>
      <c r="ZA28" s="9"/>
    </row>
    <row r="29" spans="2:677" x14ac:dyDescent="0.3">
      <c r="B29" s="18"/>
      <c r="C29" s="16" t="s">
        <v>272</v>
      </c>
      <c r="D29" s="14">
        <v>44.284359460476502</v>
      </c>
      <c r="E29" s="14">
        <v>3.7342946065975</v>
      </c>
      <c r="F29" s="14">
        <v>37.046497475178001</v>
      </c>
      <c r="G29" s="14">
        <v>51.773352926693597</v>
      </c>
      <c r="H29" s="14">
        <v>8.43253611905652</v>
      </c>
      <c r="I29" s="15">
        <v>125</v>
      </c>
      <c r="J29" s="15">
        <v>256</v>
      </c>
      <c r="K29" s="14">
        <v>1.4412185394143699</v>
      </c>
      <c r="L29" s="15">
        <v>177.627468006361</v>
      </c>
      <c r="M29" s="15">
        <v>88</v>
      </c>
      <c r="ZA29" s="9"/>
    </row>
    <row r="30" spans="2:677" x14ac:dyDescent="0.3">
      <c r="B30" s="18"/>
      <c r="C30" s="16" t="s">
        <v>273</v>
      </c>
      <c r="D30" s="14">
        <v>40.9801697484709</v>
      </c>
      <c r="E30" s="14">
        <v>4.2285941421128301</v>
      </c>
      <c r="F30" s="14">
        <v>32.895330867612998</v>
      </c>
      <c r="G30" s="14">
        <v>49.583821629909899</v>
      </c>
      <c r="H30" s="14">
        <v>10.3186350082667</v>
      </c>
      <c r="I30" s="15">
        <v>97</v>
      </c>
      <c r="J30" s="15">
        <v>212</v>
      </c>
      <c r="K30" s="14">
        <v>1.55992153585175</v>
      </c>
      <c r="L30" s="15">
        <v>135.90427154673699</v>
      </c>
      <c r="M30" s="15">
        <v>75</v>
      </c>
      <c r="ZA30" s="9"/>
    </row>
    <row r="31" spans="2:677" x14ac:dyDescent="0.3">
      <c r="B31" s="18"/>
      <c r="C31" s="16" t="s">
        <v>274</v>
      </c>
      <c r="D31" s="14">
        <v>62.0960057033803</v>
      </c>
      <c r="E31" s="14">
        <v>2.3181370441439699</v>
      </c>
      <c r="F31" s="14">
        <v>57.439473022640499</v>
      </c>
      <c r="G31" s="14">
        <v>66.539849508076799</v>
      </c>
      <c r="H31" s="14">
        <v>3.7331500116403999</v>
      </c>
      <c r="I31" s="15">
        <v>472</v>
      </c>
      <c r="J31" s="15">
        <v>736</v>
      </c>
      <c r="K31" s="14">
        <v>1.67809641649427</v>
      </c>
      <c r="L31" s="15">
        <v>438.59220052300901</v>
      </c>
      <c r="M31" s="15">
        <v>270</v>
      </c>
      <c r="ZA31" s="9"/>
    </row>
    <row r="32" spans="2:677" x14ac:dyDescent="0.3">
      <c r="B32" s="18"/>
      <c r="C32" s="16" t="s">
        <v>275</v>
      </c>
      <c r="D32" s="14">
        <v>49.850794883561697</v>
      </c>
      <c r="E32" s="14">
        <v>3.3232836403134498</v>
      </c>
      <c r="F32" s="14">
        <v>43.328518514030897</v>
      </c>
      <c r="G32" s="14">
        <v>56.378153013776497</v>
      </c>
      <c r="H32" s="14">
        <v>6.6664606814710998</v>
      </c>
      <c r="I32" s="15">
        <v>207</v>
      </c>
      <c r="J32" s="15">
        <v>394</v>
      </c>
      <c r="K32" s="14">
        <v>1.73616592533102</v>
      </c>
      <c r="L32" s="15">
        <v>226.936834925429</v>
      </c>
      <c r="M32" s="15">
        <v>151</v>
      </c>
      <c r="ZA32" s="9"/>
    </row>
    <row r="33" spans="2:677" x14ac:dyDescent="0.3">
      <c r="B33" s="18"/>
      <c r="C33" s="16" t="s">
        <v>276</v>
      </c>
      <c r="D33" s="14">
        <v>47.275362176648201</v>
      </c>
      <c r="E33" s="14">
        <v>4.0911002530826499</v>
      </c>
      <c r="F33" s="14">
        <v>39.3017118587792</v>
      </c>
      <c r="G33" s="14">
        <v>55.390475235150198</v>
      </c>
      <c r="H33" s="14">
        <v>8.6537681885882307</v>
      </c>
      <c r="I33" s="15">
        <v>121</v>
      </c>
      <c r="J33" s="15">
        <v>234</v>
      </c>
      <c r="K33" s="14">
        <v>1.5645436900677601</v>
      </c>
      <c r="L33" s="15">
        <v>149.56437553358799</v>
      </c>
      <c r="M33" s="15">
        <v>89</v>
      </c>
      <c r="ZA33" s="9"/>
    </row>
    <row r="34" spans="2:677" x14ac:dyDescent="0.3">
      <c r="B34" s="18"/>
      <c r="C34" s="16" t="s">
        <v>277</v>
      </c>
      <c r="D34" s="14">
        <v>58.185302620924503</v>
      </c>
      <c r="E34" s="14">
        <v>3.5341886815555399</v>
      </c>
      <c r="F34" s="14">
        <v>51.064086289126898</v>
      </c>
      <c r="G34" s="14">
        <v>64.980903845810403</v>
      </c>
      <c r="H34" s="14">
        <v>6.0740230304904896</v>
      </c>
      <c r="I34" s="15">
        <v>205</v>
      </c>
      <c r="J34" s="15">
        <v>321</v>
      </c>
      <c r="K34" s="14">
        <v>1.6428094266479101</v>
      </c>
      <c r="L34" s="15">
        <v>195.396979584533</v>
      </c>
      <c r="M34" s="15">
        <v>104</v>
      </c>
      <c r="ZA34" s="9"/>
    </row>
    <row r="35" spans="2:677" x14ac:dyDescent="0.3">
      <c r="B35" s="18"/>
      <c r="C35" s="16" t="s">
        <v>278</v>
      </c>
      <c r="D35" s="14">
        <v>36.686022695411303</v>
      </c>
      <c r="E35" s="14">
        <v>3.8914558734048899</v>
      </c>
      <c r="F35" s="14">
        <v>29.311444165353699</v>
      </c>
      <c r="G35" s="14">
        <v>44.741643037586002</v>
      </c>
      <c r="H35" s="14">
        <v>10.607461881910799</v>
      </c>
      <c r="I35" s="15">
        <v>71</v>
      </c>
      <c r="J35" s="15">
        <v>174</v>
      </c>
      <c r="K35" s="14">
        <v>1.12789870210806</v>
      </c>
      <c r="L35" s="15">
        <v>154.269172998241</v>
      </c>
      <c r="M35" s="15">
        <v>56</v>
      </c>
      <c r="ZA35" s="9"/>
    </row>
    <row r="36" spans="2:677" x14ac:dyDescent="0.3">
      <c r="B36" s="18"/>
      <c r="C36" s="16" t="s">
        <v>279</v>
      </c>
      <c r="D36" s="14">
        <v>51.008485335917499</v>
      </c>
      <c r="E36" s="14">
        <v>3.5118488557605598</v>
      </c>
      <c r="F36" s="14">
        <v>44.098212265479802</v>
      </c>
      <c r="G36" s="14">
        <v>57.880430843409798</v>
      </c>
      <c r="H36" s="14">
        <v>6.8848326560437902</v>
      </c>
      <c r="I36" s="15">
        <v>177</v>
      </c>
      <c r="J36" s="15">
        <v>338</v>
      </c>
      <c r="K36" s="14">
        <v>1.66317611402538</v>
      </c>
      <c r="L36" s="15">
        <v>203.22562183865199</v>
      </c>
      <c r="M36" s="15">
        <v>138</v>
      </c>
      <c r="ZA36" s="9"/>
    </row>
    <row r="37" spans="2:677" x14ac:dyDescent="0.3">
      <c r="B37" s="18"/>
      <c r="C37" s="16" t="s">
        <v>280</v>
      </c>
      <c r="D37" s="14">
        <v>47.842689537909102</v>
      </c>
      <c r="E37" s="14">
        <v>3.87331562949241</v>
      </c>
      <c r="F37" s="14">
        <v>40.245487529015698</v>
      </c>
      <c r="G37" s="14">
        <v>55.541017340901902</v>
      </c>
      <c r="H37" s="14">
        <v>8.0959403973794402</v>
      </c>
      <c r="I37" s="15">
        <v>98</v>
      </c>
      <c r="J37" s="15">
        <v>210</v>
      </c>
      <c r="K37" s="14">
        <v>1.2565543793481599</v>
      </c>
      <c r="L37" s="15">
        <v>167.12368636917901</v>
      </c>
      <c r="M37" s="15">
        <v>77</v>
      </c>
      <c r="ZA37" s="9"/>
    </row>
    <row r="38" spans="2:677" x14ac:dyDescent="0.3">
      <c r="B38" s="18" t="s">
        <v>296</v>
      </c>
      <c r="C38" s="16" t="s">
        <v>281</v>
      </c>
      <c r="D38" s="14">
        <v>48.706699013357301</v>
      </c>
      <c r="E38" s="14">
        <v>1.49867011913309</v>
      </c>
      <c r="F38" s="14">
        <v>45.774462000933198</v>
      </c>
      <c r="G38" s="14">
        <v>51.647864944227898</v>
      </c>
      <c r="H38" s="14">
        <v>3.0769281217807398</v>
      </c>
      <c r="I38" s="15">
        <v>1598</v>
      </c>
      <c r="J38" s="15">
        <v>3263</v>
      </c>
      <c r="K38" s="14">
        <v>2.93255865321344</v>
      </c>
      <c r="L38" s="15">
        <v>1112.68021746964</v>
      </c>
      <c r="M38" s="15">
        <v>1157</v>
      </c>
      <c r="ZA38" s="9"/>
    </row>
    <row r="39" spans="2:677" x14ac:dyDescent="0.3">
      <c r="B39" s="18"/>
      <c r="C39" s="16" t="s">
        <v>282</v>
      </c>
      <c r="D39" s="14">
        <v>57.225758251683899</v>
      </c>
      <c r="E39" s="14">
        <v>1.5115448375890299</v>
      </c>
      <c r="F39" s="14">
        <v>54.237892531238103</v>
      </c>
      <c r="G39" s="14">
        <v>60.161831398233197</v>
      </c>
      <c r="H39" s="14">
        <v>2.6413714449026999</v>
      </c>
      <c r="I39" s="15">
        <v>1931</v>
      </c>
      <c r="J39" s="15">
        <v>3174</v>
      </c>
      <c r="K39" s="14">
        <v>2.9616809052835298</v>
      </c>
      <c r="L39" s="15">
        <v>1071.68871377659</v>
      </c>
      <c r="M39" s="15">
        <v>1158</v>
      </c>
      <c r="ZA39" s="9"/>
    </row>
    <row r="40" spans="2:677" x14ac:dyDescent="0.3">
      <c r="B40" s="18" t="s">
        <v>321</v>
      </c>
      <c r="C40" s="16" t="s">
        <v>314</v>
      </c>
      <c r="D40" s="14">
        <v>53.711935605414197</v>
      </c>
      <c r="E40" s="14">
        <v>1.43117054615021</v>
      </c>
      <c r="F40" s="14">
        <v>50.896805399033703</v>
      </c>
      <c r="G40" s="14">
        <v>56.503599104279402</v>
      </c>
      <c r="H40" s="14">
        <v>2.6645298293922299</v>
      </c>
      <c r="I40" s="15">
        <v>1804</v>
      </c>
      <c r="J40" s="15">
        <v>3320</v>
      </c>
      <c r="K40" s="14">
        <v>2.7343254720900201</v>
      </c>
      <c r="L40" s="15">
        <v>1214.19342133485</v>
      </c>
      <c r="M40" s="15">
        <v>1813</v>
      </c>
      <c r="ZA40" s="9"/>
    </row>
    <row r="41" spans="2:677" x14ac:dyDescent="0.3">
      <c r="B41" s="18"/>
      <c r="C41" s="16" t="s">
        <v>315</v>
      </c>
      <c r="D41" s="14">
        <v>53.3429175072352</v>
      </c>
      <c r="E41" s="14">
        <v>1.4537577837159801</v>
      </c>
      <c r="F41" s="14">
        <v>50.484473833013901</v>
      </c>
      <c r="G41" s="14">
        <v>56.179579144726702</v>
      </c>
      <c r="H41" s="14">
        <v>2.7253060980753498</v>
      </c>
      <c r="I41" s="15">
        <v>1725</v>
      </c>
      <c r="J41" s="15">
        <v>3117</v>
      </c>
      <c r="K41" s="14">
        <v>2.6459839866175501</v>
      </c>
      <c r="L41" s="15">
        <v>1178.01166438069</v>
      </c>
      <c r="M41" s="15">
        <v>1796</v>
      </c>
      <c r="ZA41" s="9"/>
    </row>
    <row r="42" spans="2:677" x14ac:dyDescent="0.3">
      <c r="B42" s="18" t="s">
        <v>322</v>
      </c>
      <c r="C42" s="16" t="s">
        <v>316</v>
      </c>
      <c r="D42" s="14">
        <v>32.770983745730497</v>
      </c>
      <c r="E42" s="14">
        <v>2.41001944689001</v>
      </c>
      <c r="F42" s="14">
        <v>28.2242221457923</v>
      </c>
      <c r="G42" s="14">
        <v>37.665830520127898</v>
      </c>
      <c r="H42" s="14">
        <v>7.3541260329238396</v>
      </c>
      <c r="I42" s="15">
        <v>237</v>
      </c>
      <c r="J42" s="15">
        <v>752</v>
      </c>
      <c r="K42" s="14">
        <v>1.97986143395258</v>
      </c>
      <c r="L42" s="15">
        <v>379.82456100410599</v>
      </c>
      <c r="M42" s="15">
        <v>337</v>
      </c>
      <c r="ZA42" s="9"/>
    </row>
    <row r="43" spans="2:677" x14ac:dyDescent="0.3">
      <c r="B43" s="18"/>
      <c r="C43" s="16" t="s">
        <v>317</v>
      </c>
      <c r="D43" s="14">
        <v>50.277249248007998</v>
      </c>
      <c r="E43" s="14">
        <v>4.6458971125729196</v>
      </c>
      <c r="F43" s="14">
        <v>41.226293345125399</v>
      </c>
      <c r="G43" s="14">
        <v>59.310071234136601</v>
      </c>
      <c r="H43" s="14">
        <v>9.2405554839637407</v>
      </c>
      <c r="I43" s="15">
        <v>156</v>
      </c>
      <c r="J43" s="15">
        <v>275</v>
      </c>
      <c r="K43" s="14">
        <v>2.3657185922893502</v>
      </c>
      <c r="L43" s="15">
        <v>116.24374974112099</v>
      </c>
      <c r="M43" s="15">
        <v>125</v>
      </c>
      <c r="ZA43" s="9"/>
    </row>
    <row r="44" spans="2:677" x14ac:dyDescent="0.3">
      <c r="B44" s="18"/>
      <c r="C44" s="16" t="s">
        <v>318</v>
      </c>
      <c r="D44" s="14">
        <v>44.1872970531291</v>
      </c>
      <c r="E44" s="14">
        <v>5.9568809898282504</v>
      </c>
      <c r="F44" s="14">
        <v>32.970196437602901</v>
      </c>
      <c r="G44" s="14">
        <v>56.0306249779116</v>
      </c>
      <c r="H44" s="14">
        <v>13.480980705079</v>
      </c>
      <c r="I44" s="15">
        <v>79</v>
      </c>
      <c r="J44" s="15">
        <v>170</v>
      </c>
      <c r="K44" s="14">
        <v>2.43161077925464</v>
      </c>
      <c r="L44" s="15">
        <v>69.912504686342203</v>
      </c>
      <c r="M44" s="15">
        <v>91</v>
      </c>
      <c r="ZA44" s="9"/>
    </row>
    <row r="45" spans="2:677" x14ac:dyDescent="0.3">
      <c r="B45" s="18"/>
      <c r="C45" s="16" t="s">
        <v>319</v>
      </c>
      <c r="D45" s="14">
        <v>56.622364090617701</v>
      </c>
      <c r="E45" s="14">
        <v>1.1282899198562999</v>
      </c>
      <c r="F45" s="14">
        <v>54.398148926702</v>
      </c>
      <c r="G45" s="14">
        <v>58.820218076953303</v>
      </c>
      <c r="H45" s="14">
        <v>1.9926577386465201</v>
      </c>
      <c r="I45" s="15">
        <v>3001</v>
      </c>
      <c r="J45" s="15">
        <v>5126</v>
      </c>
      <c r="K45" s="14">
        <v>2.6563262184904302</v>
      </c>
      <c r="L45" s="15">
        <v>1929.7328635008801</v>
      </c>
      <c r="M45" s="15">
        <v>2143</v>
      </c>
      <c r="ZA45" s="9"/>
    </row>
    <row r="46" spans="2:677" x14ac:dyDescent="0.3">
      <c r="B46" s="18"/>
      <c r="C46" s="16" t="s">
        <v>320</v>
      </c>
      <c r="D46" s="14">
        <v>44.5004177556728</v>
      </c>
      <c r="E46" s="14">
        <v>6.8059598397239496</v>
      </c>
      <c r="F46" s="14">
        <v>31.773248033415801</v>
      </c>
      <c r="G46" s="14">
        <v>57.992322531555502</v>
      </c>
      <c r="H46" s="14">
        <v>15.294148196746599</v>
      </c>
      <c r="I46" s="15">
        <v>56</v>
      </c>
      <c r="J46" s="15">
        <v>114</v>
      </c>
      <c r="K46" s="14">
        <v>2.1193535202767602</v>
      </c>
      <c r="L46" s="15">
        <v>53.789987800201096</v>
      </c>
      <c r="M46" s="15">
        <v>53</v>
      </c>
      <c r="ZA46" s="9"/>
    </row>
    <row r="47" spans="2:677" x14ac:dyDescent="0.3">
      <c r="B47" s="18" t="s">
        <v>298</v>
      </c>
      <c r="C47" s="16" t="s">
        <v>283</v>
      </c>
      <c r="D47" s="14">
        <v>43.264507705961101</v>
      </c>
      <c r="E47" s="14">
        <v>2.1837791515710498</v>
      </c>
      <c r="F47" s="14">
        <v>39.041385812330397</v>
      </c>
      <c r="G47" s="14">
        <v>47.587828705084497</v>
      </c>
      <c r="H47" s="14">
        <v>5.0475072232710598</v>
      </c>
      <c r="I47" s="15">
        <v>565</v>
      </c>
      <c r="J47" s="15">
        <v>1368</v>
      </c>
      <c r="K47" s="14">
        <v>2.6558243692948502</v>
      </c>
      <c r="L47" s="15">
        <v>515.09430209920902</v>
      </c>
      <c r="M47" s="15">
        <v>810</v>
      </c>
      <c r="ZA47" s="9"/>
    </row>
    <row r="48" spans="2:677" x14ac:dyDescent="0.3">
      <c r="B48" s="18"/>
      <c r="C48" s="16" t="s">
        <v>284</v>
      </c>
      <c r="D48" s="14">
        <v>47.292398889963302</v>
      </c>
      <c r="E48" s="14">
        <v>2.3868651685472302</v>
      </c>
      <c r="F48" s="14">
        <v>42.648107255088298</v>
      </c>
      <c r="G48" s="14">
        <v>51.984026695190998</v>
      </c>
      <c r="H48" s="14">
        <v>5.0470376309326701</v>
      </c>
      <c r="I48" s="15">
        <v>582</v>
      </c>
      <c r="J48" s="15">
        <v>1175</v>
      </c>
      <c r="K48" s="14">
        <v>2.6832384962375602</v>
      </c>
      <c r="L48" s="15">
        <v>437.90367559484099</v>
      </c>
      <c r="M48" s="15">
        <v>792</v>
      </c>
      <c r="ZA48" s="9"/>
    </row>
    <row r="49" spans="2:677" x14ac:dyDescent="0.3">
      <c r="B49" s="18"/>
      <c r="C49" s="16" t="s">
        <v>285</v>
      </c>
      <c r="D49" s="14">
        <v>48.958228411525198</v>
      </c>
      <c r="E49" s="14">
        <v>2.4995399555857198</v>
      </c>
      <c r="F49" s="14">
        <v>44.081558085084403</v>
      </c>
      <c r="G49" s="14">
        <v>53.854808558049498</v>
      </c>
      <c r="H49" s="14">
        <v>5.1054542549527904</v>
      </c>
      <c r="I49" s="15">
        <v>606</v>
      </c>
      <c r="J49" s="15">
        <v>1187</v>
      </c>
      <c r="K49" s="14">
        <v>2.96519611180535</v>
      </c>
      <c r="L49" s="15">
        <v>400.31079066716302</v>
      </c>
      <c r="M49" s="15">
        <v>806</v>
      </c>
      <c r="ZA49" s="9"/>
    </row>
    <row r="50" spans="2:677" x14ac:dyDescent="0.3">
      <c r="B50" s="18"/>
      <c r="C50" s="16" t="s">
        <v>286</v>
      </c>
      <c r="D50" s="14">
        <v>57.250276171825803</v>
      </c>
      <c r="E50" s="14">
        <v>2.1919348778618399</v>
      </c>
      <c r="F50" s="14">
        <v>52.907231886421002</v>
      </c>
      <c r="G50" s="14">
        <v>61.4843701652471</v>
      </c>
      <c r="H50" s="14">
        <v>3.8286887407899401</v>
      </c>
      <c r="I50" s="15">
        <v>689</v>
      </c>
      <c r="J50" s="15">
        <v>1193</v>
      </c>
      <c r="K50" s="14">
        <v>2.3400258242616099</v>
      </c>
      <c r="L50" s="15">
        <v>509.82343341293898</v>
      </c>
      <c r="M50" s="15">
        <v>789</v>
      </c>
      <c r="ZA50" s="9"/>
    </row>
    <row r="51" spans="2:677" x14ac:dyDescent="0.3">
      <c r="B51" s="18"/>
      <c r="C51" s="16" t="s">
        <v>287</v>
      </c>
      <c r="D51" s="14">
        <v>71.596908111515205</v>
      </c>
      <c r="E51" s="14">
        <v>1.9506791008478299</v>
      </c>
      <c r="F51" s="14">
        <v>67.621401160438595</v>
      </c>
      <c r="G51" s="14">
        <v>75.262857990941896</v>
      </c>
      <c r="H51" s="14">
        <v>2.72452980484795</v>
      </c>
      <c r="I51" s="15">
        <v>1070</v>
      </c>
      <c r="J51" s="15">
        <v>1481</v>
      </c>
      <c r="K51" s="14">
        <v>2.7693222234813399</v>
      </c>
      <c r="L51" s="15">
        <v>534.78789410725301</v>
      </c>
      <c r="M51" s="15">
        <v>907</v>
      </c>
      <c r="ZA51" s="9"/>
    </row>
    <row r="52" spans="2:677" x14ac:dyDescent="0.3">
      <c r="B52" s="18" t="s">
        <v>297</v>
      </c>
      <c r="C52" s="16" t="s">
        <v>288</v>
      </c>
      <c r="D52" s="14">
        <v>58.119586297814202</v>
      </c>
      <c r="E52" s="14">
        <v>1.2916980599252601</v>
      </c>
      <c r="F52" s="14">
        <v>55.567474402647001</v>
      </c>
      <c r="G52" s="14">
        <v>60.628971675602699</v>
      </c>
      <c r="H52" s="14">
        <v>2.22248323191151</v>
      </c>
      <c r="I52" s="15">
        <v>2507</v>
      </c>
      <c r="J52" s="15">
        <v>4141</v>
      </c>
      <c r="K52" s="14">
        <v>2.8378463543994301</v>
      </c>
      <c r="L52" s="15">
        <v>1459.2051446267801</v>
      </c>
      <c r="M52" s="15">
        <v>1954</v>
      </c>
      <c r="ZA52" s="9"/>
    </row>
    <row r="53" spans="2:677" x14ac:dyDescent="0.3">
      <c r="B53" s="18"/>
      <c r="C53" s="16" t="s">
        <v>289</v>
      </c>
      <c r="D53" s="14">
        <v>45.351986923638599</v>
      </c>
      <c r="E53" s="14">
        <v>1.6009405122639699</v>
      </c>
      <c r="F53" s="14">
        <v>42.234889182488097</v>
      </c>
      <c r="G53" s="14">
        <v>48.505959919848401</v>
      </c>
      <c r="H53" s="14">
        <v>3.5300338989768001</v>
      </c>
      <c r="I53" s="15">
        <v>1005</v>
      </c>
      <c r="J53" s="15">
        <v>2263</v>
      </c>
      <c r="K53" s="14">
        <v>2.3392266068360801</v>
      </c>
      <c r="L53" s="15">
        <v>967.41375691721601</v>
      </c>
      <c r="M53" s="15">
        <v>1264</v>
      </c>
      <c r="ZA53" s="9"/>
    </row>
    <row r="54" spans="2:677" x14ac:dyDescent="0.3">
      <c r="B54" s="18" t="s">
        <v>291</v>
      </c>
      <c r="C54" s="16" t="s">
        <v>290</v>
      </c>
      <c r="D54" s="14">
        <v>59.074034325115001</v>
      </c>
      <c r="E54" s="14">
        <v>1.2265897291002801</v>
      </c>
      <c r="F54" s="14">
        <v>56.6488812931727</v>
      </c>
      <c r="G54" s="14">
        <v>61.455828460922604</v>
      </c>
      <c r="H54" s="14">
        <v>2.0763601861855601</v>
      </c>
      <c r="I54" s="15">
        <v>2487</v>
      </c>
      <c r="J54" s="15">
        <v>4108</v>
      </c>
      <c r="K54" s="14">
        <v>2.5558054020329601</v>
      </c>
      <c r="L54" s="15">
        <v>1607.3211194922701</v>
      </c>
      <c r="M54" s="15">
        <v>1890</v>
      </c>
      <c r="ZA54" s="9"/>
    </row>
    <row r="55" spans="2:677" x14ac:dyDescent="0.3">
      <c r="B55" s="18"/>
      <c r="C55" s="16" t="s">
        <v>291</v>
      </c>
      <c r="D55" s="14">
        <v>45.567777496814699</v>
      </c>
      <c r="E55" s="14">
        <v>1.8763591073724799</v>
      </c>
      <c r="F55" s="14">
        <v>41.918621520132497</v>
      </c>
      <c r="G55" s="14">
        <v>49.265153076586799</v>
      </c>
      <c r="H55" s="14">
        <v>4.1177323329048603</v>
      </c>
      <c r="I55" s="15">
        <v>1042</v>
      </c>
      <c r="J55" s="15">
        <v>2329</v>
      </c>
      <c r="K55" s="14">
        <v>3.3044636650853199</v>
      </c>
      <c r="L55" s="15">
        <v>704.80423937113096</v>
      </c>
      <c r="M55" s="15">
        <v>1222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59" priority="1">
      <formula>ZA9 = 3</formula>
    </cfRule>
    <cfRule type="expression" dxfId="258" priority="48">
      <formula>I9 = J9</formula>
    </cfRule>
    <cfRule type="expression" dxfId="257" priority="95">
      <formula>ZA9 = 2</formula>
    </cfRule>
    <cfRule type="expression" dxfId="256" priority="142">
      <formula>ZA9 = 1</formula>
    </cfRule>
  </conditionalFormatting>
  <pageMargins left="0.7" right="0.7" top="0.75" bottom="0.75" header="0.3" footer="0.3"/>
  <pageSetup paperSize="9"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105</v>
      </c>
      <c r="M2" s="12" t="str">
        <f>HYPERLINK("#'INDICE'!A1", "Índice")</f>
        <v>Índice</v>
      </c>
    </row>
    <row r="3" spans="2:677" x14ac:dyDescent="0.3">
      <c r="B3" s="10" t="s">
        <v>7</v>
      </c>
      <c r="C3" s="11" t="s">
        <v>104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39.579488571952503</v>
      </c>
      <c r="E9" s="14">
        <v>1.00464495122882</v>
      </c>
      <c r="F9" s="14">
        <v>37.627392245177703</v>
      </c>
      <c r="G9" s="14">
        <v>41.565369508403101</v>
      </c>
      <c r="H9" s="14">
        <v>2.5382969499528798</v>
      </c>
      <c r="I9" s="15">
        <v>2423</v>
      </c>
      <c r="J9" s="15">
        <v>6220</v>
      </c>
      <c r="K9" s="14">
        <v>2.62476963837294</v>
      </c>
      <c r="L9" s="15">
        <v>2369.7317696251998</v>
      </c>
      <c r="M9" s="15">
        <v>2372</v>
      </c>
      <c r="ZA9" s="9"/>
    </row>
    <row r="10" spans="2:677" x14ac:dyDescent="0.3">
      <c r="B10" s="18" t="s">
        <v>293</v>
      </c>
      <c r="C10" s="16" t="s">
        <v>253</v>
      </c>
      <c r="D10" s="14">
        <v>42.3649144540313</v>
      </c>
      <c r="E10" s="14">
        <v>1.2767681767118799</v>
      </c>
      <c r="F10" s="14">
        <v>39.882317151711398</v>
      </c>
      <c r="G10" s="14">
        <v>44.886664201729502</v>
      </c>
      <c r="H10" s="14">
        <v>3.0137395369870399</v>
      </c>
      <c r="I10" s="15">
        <v>1586</v>
      </c>
      <c r="J10" s="15">
        <v>3822</v>
      </c>
      <c r="K10" s="14">
        <v>2.5509847396393202</v>
      </c>
      <c r="L10" s="15">
        <v>1498.24494855284</v>
      </c>
      <c r="M10" s="15">
        <v>1489</v>
      </c>
      <c r="ZA10" s="9"/>
    </row>
    <row r="11" spans="2:677" x14ac:dyDescent="0.3">
      <c r="B11" s="18"/>
      <c r="C11" s="16" t="s">
        <v>254</v>
      </c>
      <c r="D11" s="14">
        <v>34.338629916170198</v>
      </c>
      <c r="E11" s="14">
        <v>1.56074331518372</v>
      </c>
      <c r="F11" s="14">
        <v>31.3441984668241</v>
      </c>
      <c r="G11" s="14">
        <v>37.463032905352897</v>
      </c>
      <c r="H11" s="14">
        <v>4.54515313800787</v>
      </c>
      <c r="I11" s="15">
        <v>837</v>
      </c>
      <c r="J11" s="15">
        <v>2398</v>
      </c>
      <c r="K11" s="14">
        <v>2.5896322647681602</v>
      </c>
      <c r="L11" s="15">
        <v>926.00020189147699</v>
      </c>
      <c r="M11" s="15">
        <v>883</v>
      </c>
      <c r="ZA11" s="9"/>
    </row>
    <row r="12" spans="2:677" x14ac:dyDescent="0.3">
      <c r="B12" s="18" t="s">
        <v>294</v>
      </c>
      <c r="C12" s="16" t="s">
        <v>255</v>
      </c>
      <c r="D12" s="14">
        <v>37.7118518082629</v>
      </c>
      <c r="E12" s="14">
        <v>1.24254426060713</v>
      </c>
      <c r="F12" s="14">
        <v>35.307182023020502</v>
      </c>
      <c r="G12" s="14">
        <v>40.178581360544101</v>
      </c>
      <c r="H12" s="14">
        <v>3.29483756704539</v>
      </c>
      <c r="I12" s="15">
        <v>1172</v>
      </c>
      <c r="J12" s="15">
        <v>3064</v>
      </c>
      <c r="K12" s="14">
        <v>2.0132024670462498</v>
      </c>
      <c r="L12" s="15">
        <v>1521.95323130886</v>
      </c>
      <c r="M12" s="15">
        <v>1200</v>
      </c>
      <c r="ZA12" s="9"/>
    </row>
    <row r="13" spans="2:677" x14ac:dyDescent="0.3">
      <c r="B13" s="18"/>
      <c r="C13" s="16" t="s">
        <v>256</v>
      </c>
      <c r="D13" s="14">
        <v>42.241203570376797</v>
      </c>
      <c r="E13" s="14">
        <v>1.61444805280172</v>
      </c>
      <c r="F13" s="14">
        <v>39.108092105690503</v>
      </c>
      <c r="G13" s="14">
        <v>45.438018532874899</v>
      </c>
      <c r="H13" s="14">
        <v>3.82197455645868</v>
      </c>
      <c r="I13" s="15">
        <v>811</v>
      </c>
      <c r="J13" s="15">
        <v>1900</v>
      </c>
      <c r="K13" s="14">
        <v>2.0287040534004901</v>
      </c>
      <c r="L13" s="15">
        <v>936.558487579911</v>
      </c>
      <c r="M13" s="15">
        <v>720</v>
      </c>
      <c r="ZA13" s="9"/>
    </row>
    <row r="14" spans="2:677" x14ac:dyDescent="0.3">
      <c r="B14" s="18"/>
      <c r="C14" s="16" t="s">
        <v>257</v>
      </c>
      <c r="D14" s="14">
        <v>30.347944954368501</v>
      </c>
      <c r="E14" s="14">
        <v>1.6944255698305799</v>
      </c>
      <c r="F14" s="14">
        <v>27.125480925151599</v>
      </c>
      <c r="G14" s="14">
        <v>33.775801925798497</v>
      </c>
      <c r="H14" s="14">
        <v>5.5833288625583597</v>
      </c>
      <c r="I14" s="15">
        <v>440</v>
      </c>
      <c r="J14" s="15">
        <v>1256</v>
      </c>
      <c r="K14" s="14">
        <v>1.7046118244514901</v>
      </c>
      <c r="L14" s="15">
        <v>736.82464358368304</v>
      </c>
      <c r="M14" s="15">
        <v>452</v>
      </c>
      <c r="ZA14" s="9"/>
    </row>
    <row r="15" spans="2:677" x14ac:dyDescent="0.3">
      <c r="B15" s="18" t="s">
        <v>295</v>
      </c>
      <c r="C15" s="16" t="s">
        <v>258</v>
      </c>
      <c r="D15" s="14">
        <v>47.150244945571103</v>
      </c>
      <c r="E15" s="14">
        <v>4.8878238083708903</v>
      </c>
      <c r="F15" s="14">
        <v>37.706173819438597</v>
      </c>
      <c r="G15" s="14">
        <v>56.802819406744398</v>
      </c>
      <c r="H15" s="14">
        <v>10.3664865665348</v>
      </c>
      <c r="I15" s="15">
        <v>117</v>
      </c>
      <c r="J15" s="15">
        <v>238</v>
      </c>
      <c r="K15" s="14">
        <v>2.2722310958432899</v>
      </c>
      <c r="L15" s="15">
        <v>104.742867235373</v>
      </c>
      <c r="M15" s="15">
        <v>101</v>
      </c>
      <c r="ZA15" s="9"/>
    </row>
    <row r="16" spans="2:677" x14ac:dyDescent="0.3">
      <c r="B16" s="18"/>
      <c r="C16" s="16" t="s">
        <v>259</v>
      </c>
      <c r="D16" s="14">
        <v>31.792961048522699</v>
      </c>
      <c r="E16" s="14">
        <v>3.3657315270044501</v>
      </c>
      <c r="F16" s="14">
        <v>25.518238160872301</v>
      </c>
      <c r="G16" s="14">
        <v>38.806698882705298</v>
      </c>
      <c r="H16" s="14">
        <v>10.5864047135076</v>
      </c>
      <c r="I16" s="15">
        <v>78</v>
      </c>
      <c r="J16" s="15">
        <v>234</v>
      </c>
      <c r="K16" s="14">
        <v>1.2171796664044101</v>
      </c>
      <c r="L16" s="15">
        <v>192.24770710411599</v>
      </c>
      <c r="M16" s="15">
        <v>88</v>
      </c>
      <c r="ZA16" s="9"/>
    </row>
    <row r="17" spans="2:677" x14ac:dyDescent="0.3">
      <c r="B17" s="18"/>
      <c r="C17" s="16" t="s">
        <v>260</v>
      </c>
      <c r="D17" s="14">
        <v>45.299234361652701</v>
      </c>
      <c r="E17" s="14">
        <v>3.84657182913719</v>
      </c>
      <c r="F17" s="14">
        <v>37.836461203321299</v>
      </c>
      <c r="G17" s="14">
        <v>52.979472461923997</v>
      </c>
      <c r="H17" s="14">
        <v>8.4914720598311995</v>
      </c>
      <c r="I17" s="15">
        <v>81</v>
      </c>
      <c r="J17" s="15">
        <v>178</v>
      </c>
      <c r="K17" s="14">
        <v>1.05690680187155</v>
      </c>
      <c r="L17" s="15">
        <v>168.41598491446999</v>
      </c>
      <c r="M17" s="15">
        <v>85</v>
      </c>
      <c r="ZA17" s="9"/>
    </row>
    <row r="18" spans="2:677" x14ac:dyDescent="0.3">
      <c r="B18" s="18"/>
      <c r="C18" s="16" t="s">
        <v>261</v>
      </c>
      <c r="D18" s="14">
        <v>35.809507811695603</v>
      </c>
      <c r="E18" s="14">
        <v>4.4825428883839598</v>
      </c>
      <c r="F18" s="14">
        <v>27.450684874781601</v>
      </c>
      <c r="G18" s="14">
        <v>45.130288040043098</v>
      </c>
      <c r="H18" s="14">
        <v>12.517745041220399</v>
      </c>
      <c r="I18" s="15">
        <v>74</v>
      </c>
      <c r="J18" s="15">
        <v>204</v>
      </c>
      <c r="K18" s="14">
        <v>1.77449952498417</v>
      </c>
      <c r="L18" s="15">
        <v>114.96199188997799</v>
      </c>
      <c r="M18" s="15">
        <v>73</v>
      </c>
      <c r="ZA18" s="9"/>
    </row>
    <row r="19" spans="2:677" x14ac:dyDescent="0.3">
      <c r="B19" s="18"/>
      <c r="C19" s="16" t="s">
        <v>262</v>
      </c>
      <c r="D19" s="14">
        <v>39.199124050212298</v>
      </c>
      <c r="E19" s="14">
        <v>4.3339506891973603</v>
      </c>
      <c r="F19" s="14">
        <v>30.959528757628199</v>
      </c>
      <c r="G19" s="14">
        <v>48.103721323167399</v>
      </c>
      <c r="H19" s="14">
        <v>11.056243715154899</v>
      </c>
      <c r="I19" s="15">
        <v>60</v>
      </c>
      <c r="J19" s="15">
        <v>165</v>
      </c>
      <c r="K19" s="14">
        <v>1.2924852066018999</v>
      </c>
      <c r="L19" s="15">
        <v>127.661035621294</v>
      </c>
      <c r="M19" s="15">
        <v>59</v>
      </c>
      <c r="ZA19" s="9"/>
    </row>
    <row r="20" spans="2:677" x14ac:dyDescent="0.3">
      <c r="B20" s="18"/>
      <c r="C20" s="16" t="s">
        <v>263</v>
      </c>
      <c r="D20" s="14">
        <v>33.0457274292364</v>
      </c>
      <c r="E20" s="14">
        <v>3.2517629240125001</v>
      </c>
      <c r="F20" s="14">
        <v>26.9400905985745</v>
      </c>
      <c r="G20" s="14">
        <v>39.781659794864197</v>
      </c>
      <c r="H20" s="14">
        <v>9.8401916888522791</v>
      </c>
      <c r="I20" s="15">
        <v>86</v>
      </c>
      <c r="J20" s="15">
        <v>248</v>
      </c>
      <c r="K20" s="14">
        <v>1.1804323174295099</v>
      </c>
      <c r="L20" s="15">
        <v>210.09251978126201</v>
      </c>
      <c r="M20" s="15">
        <v>90</v>
      </c>
      <c r="ZA20" s="9"/>
    </row>
    <row r="21" spans="2:677" x14ac:dyDescent="0.3">
      <c r="B21" s="18"/>
      <c r="C21" s="16" t="s">
        <v>264</v>
      </c>
      <c r="D21" s="14">
        <v>42.215302985149798</v>
      </c>
      <c r="E21" s="14">
        <v>3.4655068406073699</v>
      </c>
      <c r="F21" s="14">
        <v>35.566370680435902</v>
      </c>
      <c r="G21" s="14">
        <v>49.158898052316196</v>
      </c>
      <c r="H21" s="14">
        <v>8.2091246433229301</v>
      </c>
      <c r="I21" s="15">
        <v>172</v>
      </c>
      <c r="J21" s="15">
        <v>392</v>
      </c>
      <c r="K21" s="14">
        <v>1.92498578670639</v>
      </c>
      <c r="L21" s="15">
        <v>203.637867202492</v>
      </c>
      <c r="M21" s="15">
        <v>162</v>
      </c>
      <c r="ZA21" s="9"/>
    </row>
    <row r="22" spans="2:677" x14ac:dyDescent="0.3">
      <c r="B22" s="18"/>
      <c r="C22" s="16" t="s">
        <v>265</v>
      </c>
      <c r="D22" s="14">
        <v>42.973896456315202</v>
      </c>
      <c r="E22" s="14">
        <v>3.87106024469306</v>
      </c>
      <c r="F22" s="14">
        <v>35.541612532684397</v>
      </c>
      <c r="G22" s="14">
        <v>50.737025877224603</v>
      </c>
      <c r="H22" s="14">
        <v>9.0079340341599092</v>
      </c>
      <c r="I22" s="15">
        <v>175</v>
      </c>
      <c r="J22" s="15">
        <v>404</v>
      </c>
      <c r="K22" s="14">
        <v>2.4642597035646601</v>
      </c>
      <c r="L22" s="15">
        <v>163.943759424218</v>
      </c>
      <c r="M22" s="15">
        <v>128</v>
      </c>
      <c r="ZA22" s="9"/>
    </row>
    <row r="23" spans="2:677" x14ac:dyDescent="0.3">
      <c r="B23" s="18"/>
      <c r="C23" s="16" t="s">
        <v>266</v>
      </c>
      <c r="D23" s="14">
        <v>44.907997174382501</v>
      </c>
      <c r="E23" s="14">
        <v>2.8737931649206501</v>
      </c>
      <c r="F23" s="14">
        <v>39.317620701895301</v>
      </c>
      <c r="G23" s="14">
        <v>50.6300473659985</v>
      </c>
      <c r="H23" s="14">
        <v>6.3992904287434698</v>
      </c>
      <c r="I23" s="15">
        <v>144</v>
      </c>
      <c r="J23" s="15">
        <v>328</v>
      </c>
      <c r="K23" s="14">
        <v>1.0915572538112299</v>
      </c>
      <c r="L23" s="15">
        <v>300.48813184537102</v>
      </c>
      <c r="M23" s="15">
        <v>130</v>
      </c>
      <c r="ZA23" s="9"/>
    </row>
    <row r="24" spans="2:677" x14ac:dyDescent="0.3">
      <c r="B24" s="18"/>
      <c r="C24" s="16" t="s">
        <v>267</v>
      </c>
      <c r="D24" s="14">
        <v>32.842802513073899</v>
      </c>
      <c r="E24" s="14">
        <v>3.47501360792312</v>
      </c>
      <c r="F24" s="14">
        <v>26.328475396092699</v>
      </c>
      <c r="G24" s="14">
        <v>40.091797289323402</v>
      </c>
      <c r="H24" s="14">
        <v>10.5807462884442</v>
      </c>
      <c r="I24" s="15">
        <v>76</v>
      </c>
      <c r="J24" s="15">
        <v>215</v>
      </c>
      <c r="K24" s="14">
        <v>1.17163953887113</v>
      </c>
      <c r="L24" s="15">
        <v>183.503537450735</v>
      </c>
      <c r="M24" s="15">
        <v>74</v>
      </c>
      <c r="ZA24" s="9"/>
    </row>
    <row r="25" spans="2:677" x14ac:dyDescent="0.3">
      <c r="B25" s="18"/>
      <c r="C25" s="16" t="s">
        <v>268</v>
      </c>
      <c r="D25" s="14">
        <v>51.397666105088902</v>
      </c>
      <c r="E25" s="14">
        <v>4.9846367633105499</v>
      </c>
      <c r="F25" s="14">
        <v>41.567265644620399</v>
      </c>
      <c r="G25" s="14">
        <v>61.121105912592803</v>
      </c>
      <c r="H25" s="14">
        <v>9.6981772540388</v>
      </c>
      <c r="I25" s="15">
        <v>77</v>
      </c>
      <c r="J25" s="15">
        <v>155</v>
      </c>
      <c r="K25" s="14">
        <v>1.53174767517233</v>
      </c>
      <c r="L25" s="15">
        <v>101.191601275035</v>
      </c>
      <c r="M25" s="15">
        <v>74</v>
      </c>
      <c r="ZA25" s="9"/>
    </row>
    <row r="26" spans="2:677" x14ac:dyDescent="0.3">
      <c r="B26" s="18"/>
      <c r="C26" s="16" t="s">
        <v>269</v>
      </c>
      <c r="D26" s="14">
        <v>35.811802708713202</v>
      </c>
      <c r="E26" s="14">
        <v>4.0932859412263696</v>
      </c>
      <c r="F26" s="14">
        <v>28.155875150602299</v>
      </c>
      <c r="G26" s="14">
        <v>44.266804998037003</v>
      </c>
      <c r="H26" s="14">
        <v>11.4299913202372</v>
      </c>
      <c r="I26" s="15">
        <v>86</v>
      </c>
      <c r="J26" s="15">
        <v>231</v>
      </c>
      <c r="K26" s="14">
        <v>1.6764501408949899</v>
      </c>
      <c r="L26" s="15">
        <v>137.79115427594999</v>
      </c>
      <c r="M26" s="15">
        <v>91</v>
      </c>
      <c r="ZA26" s="9"/>
    </row>
    <row r="27" spans="2:677" x14ac:dyDescent="0.3">
      <c r="B27" s="18"/>
      <c r="C27" s="16" t="s">
        <v>270</v>
      </c>
      <c r="D27" s="14">
        <v>36.582233519663902</v>
      </c>
      <c r="E27" s="14">
        <v>2.9674555422800801</v>
      </c>
      <c r="F27" s="14">
        <v>30.940155590692999</v>
      </c>
      <c r="G27" s="14">
        <v>42.618240372147298</v>
      </c>
      <c r="H27" s="14">
        <v>8.1117396527606491</v>
      </c>
      <c r="I27" s="15">
        <v>130</v>
      </c>
      <c r="J27" s="15">
        <v>340</v>
      </c>
      <c r="K27" s="14">
        <v>1.2867286778981899</v>
      </c>
      <c r="L27" s="15">
        <v>264.23596974256702</v>
      </c>
      <c r="M27" s="15">
        <v>133</v>
      </c>
      <c r="ZA27" s="9"/>
    </row>
    <row r="28" spans="2:677" x14ac:dyDescent="0.3">
      <c r="B28" s="18"/>
      <c r="C28" s="16" t="s">
        <v>271</v>
      </c>
      <c r="D28" s="14">
        <v>30.0272442129728</v>
      </c>
      <c r="E28" s="14">
        <v>5.7875612039379902</v>
      </c>
      <c r="F28" s="14">
        <v>19.845716735402899</v>
      </c>
      <c r="G28" s="14">
        <v>42.652665625323699</v>
      </c>
      <c r="H28" s="14">
        <v>19.274366847949199</v>
      </c>
      <c r="I28" s="15">
        <v>37</v>
      </c>
      <c r="J28" s="15">
        <v>109</v>
      </c>
      <c r="K28" s="14">
        <v>1.72175159701206</v>
      </c>
      <c r="L28" s="15">
        <v>63.307622417286801</v>
      </c>
      <c r="M28" s="15">
        <v>46</v>
      </c>
      <c r="ZA28" s="9"/>
    </row>
    <row r="29" spans="2:677" x14ac:dyDescent="0.3">
      <c r="B29" s="18"/>
      <c r="C29" s="16" t="s">
        <v>272</v>
      </c>
      <c r="D29" s="14">
        <v>32.1302223148721</v>
      </c>
      <c r="E29" s="14">
        <v>3.13704453783923</v>
      </c>
      <c r="F29" s="14">
        <v>26.2404986457693</v>
      </c>
      <c r="G29" s="14">
        <v>38.649211876875398</v>
      </c>
      <c r="H29" s="14">
        <v>9.7635320014178504</v>
      </c>
      <c r="I29" s="15">
        <v>90</v>
      </c>
      <c r="J29" s="15">
        <v>253</v>
      </c>
      <c r="K29" s="14">
        <v>1.13723902103314</v>
      </c>
      <c r="L29" s="15">
        <v>222.46862385196599</v>
      </c>
      <c r="M29" s="15">
        <v>88</v>
      </c>
      <c r="ZA29" s="9"/>
    </row>
    <row r="30" spans="2:677" x14ac:dyDescent="0.3">
      <c r="B30" s="18"/>
      <c r="C30" s="16" t="s">
        <v>273</v>
      </c>
      <c r="D30" s="14">
        <v>27.320885324043601</v>
      </c>
      <c r="E30" s="14">
        <v>4.0633469464278598</v>
      </c>
      <c r="F30" s="14">
        <v>20.0065892477737</v>
      </c>
      <c r="G30" s="14">
        <v>36.102395293768502</v>
      </c>
      <c r="H30" s="14">
        <v>14.8726767022148</v>
      </c>
      <c r="I30" s="15">
        <v>66</v>
      </c>
      <c r="J30" s="15">
        <v>196</v>
      </c>
      <c r="K30" s="14">
        <v>1.6214293360419101</v>
      </c>
      <c r="L30" s="15">
        <v>120.881000265148</v>
      </c>
      <c r="M30" s="15">
        <v>74</v>
      </c>
      <c r="ZA30" s="9"/>
    </row>
    <row r="31" spans="2:677" x14ac:dyDescent="0.3">
      <c r="B31" s="18"/>
      <c r="C31" s="16" t="s">
        <v>274</v>
      </c>
      <c r="D31" s="14">
        <v>35.407500381720503</v>
      </c>
      <c r="E31" s="14">
        <v>2.36287736350614</v>
      </c>
      <c r="F31" s="14">
        <v>30.9065567000169</v>
      </c>
      <c r="G31" s="14">
        <v>40.182714337451202</v>
      </c>
      <c r="H31" s="14">
        <v>6.6733808883216099</v>
      </c>
      <c r="I31" s="15">
        <v>252</v>
      </c>
      <c r="J31" s="15">
        <v>716</v>
      </c>
      <c r="K31" s="14">
        <v>1.7454646009310399</v>
      </c>
      <c r="L31" s="15">
        <v>410.20597015721899</v>
      </c>
      <c r="M31" s="15">
        <v>270</v>
      </c>
      <c r="ZA31" s="9"/>
    </row>
    <row r="32" spans="2:677" x14ac:dyDescent="0.3">
      <c r="B32" s="18"/>
      <c r="C32" s="16" t="s">
        <v>275</v>
      </c>
      <c r="D32" s="14">
        <v>32.255742020108499</v>
      </c>
      <c r="E32" s="14">
        <v>2.9296691291066002</v>
      </c>
      <c r="F32" s="14">
        <v>26.760928980277399</v>
      </c>
      <c r="G32" s="14">
        <v>38.288961650122403</v>
      </c>
      <c r="H32" s="14">
        <v>9.0826282256356698</v>
      </c>
      <c r="I32" s="15">
        <v>122</v>
      </c>
      <c r="J32" s="15">
        <v>381</v>
      </c>
      <c r="K32" s="14">
        <v>1.4925923761759401</v>
      </c>
      <c r="L32" s="15">
        <v>255.260582916906</v>
      </c>
      <c r="M32" s="15">
        <v>149</v>
      </c>
      <c r="ZA32" s="9"/>
    </row>
    <row r="33" spans="2:677" x14ac:dyDescent="0.3">
      <c r="B33" s="18"/>
      <c r="C33" s="16" t="s">
        <v>276</v>
      </c>
      <c r="D33" s="14">
        <v>43.366585676263</v>
      </c>
      <c r="E33" s="14">
        <v>4.1376211458917602</v>
      </c>
      <c r="F33" s="14">
        <v>35.409904292786401</v>
      </c>
      <c r="G33" s="14">
        <v>51.6806075889724</v>
      </c>
      <c r="H33" s="14">
        <v>9.5410350650604894</v>
      </c>
      <c r="I33" s="15">
        <v>100</v>
      </c>
      <c r="J33" s="15">
        <v>218</v>
      </c>
      <c r="K33" s="14">
        <v>1.51263172032246</v>
      </c>
      <c r="L33" s="15">
        <v>144.11968033668299</v>
      </c>
      <c r="M33" s="15">
        <v>85</v>
      </c>
      <c r="ZA33" s="9"/>
    </row>
    <row r="34" spans="2:677" x14ac:dyDescent="0.3">
      <c r="B34" s="18"/>
      <c r="C34" s="16" t="s">
        <v>277</v>
      </c>
      <c r="D34" s="14">
        <v>30.748441766305501</v>
      </c>
      <c r="E34" s="14">
        <v>3.43858069948203</v>
      </c>
      <c r="F34" s="14">
        <v>24.381726882119601</v>
      </c>
      <c r="G34" s="14">
        <v>37.943462379507999</v>
      </c>
      <c r="H34" s="14">
        <v>11.182942945909099</v>
      </c>
      <c r="I34" s="15">
        <v>102</v>
      </c>
      <c r="J34" s="15">
        <v>315</v>
      </c>
      <c r="K34" s="14">
        <v>1.7435541041981799</v>
      </c>
      <c r="L34" s="15">
        <v>180.66545755106401</v>
      </c>
      <c r="M34" s="15">
        <v>104</v>
      </c>
      <c r="ZA34" s="9"/>
    </row>
    <row r="35" spans="2:677" x14ac:dyDescent="0.3">
      <c r="B35" s="18"/>
      <c r="C35" s="16" t="s">
        <v>278</v>
      </c>
      <c r="D35" s="14">
        <v>24.667131256419101</v>
      </c>
      <c r="E35" s="14">
        <v>3.4983520317562999</v>
      </c>
      <c r="F35" s="14">
        <v>18.3557565275046</v>
      </c>
      <c r="G35" s="14">
        <v>32.290318506530397</v>
      </c>
      <c r="H35" s="14">
        <v>14.182241118313801</v>
      </c>
      <c r="I35" s="15">
        <v>45</v>
      </c>
      <c r="J35" s="15">
        <v>165</v>
      </c>
      <c r="K35" s="14">
        <v>1.08010932662076</v>
      </c>
      <c r="L35" s="15">
        <v>152.762313900409</v>
      </c>
      <c r="M35" s="15">
        <v>55</v>
      </c>
      <c r="ZA35" s="9"/>
    </row>
    <row r="36" spans="2:677" x14ac:dyDescent="0.3">
      <c r="B36" s="18"/>
      <c r="C36" s="16" t="s">
        <v>279</v>
      </c>
      <c r="D36" s="14">
        <v>47.250312284732402</v>
      </c>
      <c r="E36" s="14">
        <v>3.2334158666005801</v>
      </c>
      <c r="F36" s="14">
        <v>40.943817365163603</v>
      </c>
      <c r="G36" s="14">
        <v>53.645799098533402</v>
      </c>
      <c r="H36" s="14">
        <v>6.8431629554443498</v>
      </c>
      <c r="I36" s="15">
        <v>149</v>
      </c>
      <c r="J36" s="15">
        <v>330</v>
      </c>
      <c r="K36" s="14">
        <v>1.38004882637319</v>
      </c>
      <c r="L36" s="15">
        <v>239.12197430524901</v>
      </c>
      <c r="M36" s="15">
        <v>137</v>
      </c>
      <c r="ZA36" s="9"/>
    </row>
    <row r="37" spans="2:677" x14ac:dyDescent="0.3">
      <c r="B37" s="18"/>
      <c r="C37" s="16" t="s">
        <v>280</v>
      </c>
      <c r="D37" s="14">
        <v>51.169545109224799</v>
      </c>
      <c r="E37" s="14">
        <v>3.9222363953060402</v>
      </c>
      <c r="F37" s="14">
        <v>43.398747128613401</v>
      </c>
      <c r="G37" s="14">
        <v>58.884221754894298</v>
      </c>
      <c r="H37" s="14">
        <v>7.6651773763745004</v>
      </c>
      <c r="I37" s="15">
        <v>104</v>
      </c>
      <c r="J37" s="15">
        <v>205</v>
      </c>
      <c r="K37" s="14">
        <v>1.2560165783557999</v>
      </c>
      <c r="L37" s="15">
        <v>163.21440618909401</v>
      </c>
      <c r="M37" s="15">
        <v>76</v>
      </c>
      <c r="ZA37" s="9"/>
    </row>
    <row r="38" spans="2:677" x14ac:dyDescent="0.3">
      <c r="B38" s="18" t="s">
        <v>296</v>
      </c>
      <c r="C38" s="16" t="s">
        <v>281</v>
      </c>
      <c r="D38" s="14">
        <v>36.1548658235792</v>
      </c>
      <c r="E38" s="14">
        <v>1.40995199366385</v>
      </c>
      <c r="F38" s="14">
        <v>33.437168714557302</v>
      </c>
      <c r="G38" s="14">
        <v>38.964148948977702</v>
      </c>
      <c r="H38" s="14">
        <v>3.8997572292034999</v>
      </c>
      <c r="I38" s="15">
        <v>1173</v>
      </c>
      <c r="J38" s="15">
        <v>3149</v>
      </c>
      <c r="K38" s="14">
        <v>2.7111204784361602</v>
      </c>
      <c r="L38" s="15">
        <v>1161.51238023049</v>
      </c>
      <c r="M38" s="15">
        <v>1135</v>
      </c>
      <c r="ZA38" s="9"/>
    </row>
    <row r="39" spans="2:677" x14ac:dyDescent="0.3">
      <c r="B39" s="18"/>
      <c r="C39" s="16" t="s">
        <v>282</v>
      </c>
      <c r="D39" s="14">
        <v>42.184036652480003</v>
      </c>
      <c r="E39" s="14">
        <v>1.3763255323880399</v>
      </c>
      <c r="F39" s="14">
        <v>39.509817660253503</v>
      </c>
      <c r="G39" s="14">
        <v>44.9048913911924</v>
      </c>
      <c r="H39" s="14">
        <v>3.2626691080478398</v>
      </c>
      <c r="I39" s="15">
        <v>1250</v>
      </c>
      <c r="J39" s="15">
        <v>3071</v>
      </c>
      <c r="K39" s="14">
        <v>2.3844312589510901</v>
      </c>
      <c r="L39" s="15">
        <v>1287.93815651911</v>
      </c>
      <c r="M39" s="15">
        <v>1142</v>
      </c>
      <c r="ZA39" s="9"/>
    </row>
    <row r="40" spans="2:677" x14ac:dyDescent="0.3">
      <c r="B40" s="18" t="s">
        <v>321</v>
      </c>
      <c r="C40" s="16" t="s">
        <v>314</v>
      </c>
      <c r="D40" s="14">
        <v>38.534835415975003</v>
      </c>
      <c r="E40" s="14">
        <v>1.4464597564618999</v>
      </c>
      <c r="F40" s="14">
        <v>35.740238633208101</v>
      </c>
      <c r="G40" s="14">
        <v>41.407142346127898</v>
      </c>
      <c r="H40" s="14">
        <v>3.7536419731593198</v>
      </c>
      <c r="I40" s="15">
        <v>1238</v>
      </c>
      <c r="J40" s="15">
        <v>3211</v>
      </c>
      <c r="K40" s="14">
        <v>2.8355361304873798</v>
      </c>
      <c r="L40" s="15">
        <v>1132.4137137508701</v>
      </c>
      <c r="M40" s="15">
        <v>1769</v>
      </c>
      <c r="ZA40" s="9"/>
    </row>
    <row r="41" spans="2:677" x14ac:dyDescent="0.3">
      <c r="B41" s="18"/>
      <c r="C41" s="16" t="s">
        <v>315</v>
      </c>
      <c r="D41" s="14">
        <v>40.726585649041901</v>
      </c>
      <c r="E41" s="14">
        <v>1.5509419700862901</v>
      </c>
      <c r="F41" s="14">
        <v>37.724440160316803</v>
      </c>
      <c r="G41" s="14">
        <v>43.799612123850402</v>
      </c>
      <c r="H41" s="14">
        <v>3.8081806892711598</v>
      </c>
      <c r="I41" s="15">
        <v>1185</v>
      </c>
      <c r="J41" s="15">
        <v>3009</v>
      </c>
      <c r="K41" s="14">
        <v>2.99730530366968</v>
      </c>
      <c r="L41" s="15">
        <v>1003.90173677536</v>
      </c>
      <c r="M41" s="15">
        <v>1751</v>
      </c>
      <c r="ZA41" s="9"/>
    </row>
    <row r="42" spans="2:677" x14ac:dyDescent="0.3">
      <c r="B42" s="18" t="s">
        <v>322</v>
      </c>
      <c r="C42" s="16" t="s">
        <v>316</v>
      </c>
      <c r="D42" s="14">
        <v>25.4635519785067</v>
      </c>
      <c r="E42" s="14">
        <v>2.2332657230934698</v>
      </c>
      <c r="F42" s="14">
        <v>21.330808903691</v>
      </c>
      <c r="G42" s="14">
        <v>30.0907293211732</v>
      </c>
      <c r="H42" s="14">
        <v>8.7704406870594092</v>
      </c>
      <c r="I42" s="15">
        <v>185</v>
      </c>
      <c r="J42" s="15">
        <v>711</v>
      </c>
      <c r="K42" s="14">
        <v>1.8657415009759499</v>
      </c>
      <c r="L42" s="15">
        <v>381.08173057633297</v>
      </c>
      <c r="M42" s="15">
        <v>318</v>
      </c>
      <c r="ZA42" s="9"/>
    </row>
    <row r="43" spans="2:677" x14ac:dyDescent="0.3">
      <c r="B43" s="18"/>
      <c r="C43" s="16" t="s">
        <v>317</v>
      </c>
      <c r="D43" s="14">
        <v>36.751497587106897</v>
      </c>
      <c r="E43" s="14">
        <v>4.6805518234414496</v>
      </c>
      <c r="F43" s="14">
        <v>28.1074598552295</v>
      </c>
      <c r="G43" s="14">
        <v>46.340369674418298</v>
      </c>
      <c r="H43" s="14">
        <v>12.7356764505931</v>
      </c>
      <c r="I43" s="15">
        <v>114</v>
      </c>
      <c r="J43" s="15">
        <v>264</v>
      </c>
      <c r="K43" s="14">
        <v>2.47870348369739</v>
      </c>
      <c r="L43" s="15">
        <v>106.50729372687999</v>
      </c>
      <c r="M43" s="15">
        <v>121</v>
      </c>
      <c r="ZA43" s="9"/>
    </row>
    <row r="44" spans="2:677" x14ac:dyDescent="0.3">
      <c r="B44" s="18"/>
      <c r="C44" s="16" t="s">
        <v>318</v>
      </c>
      <c r="D44" s="14">
        <v>31.409075541743999</v>
      </c>
      <c r="E44" s="14">
        <v>4.4660365653013496</v>
      </c>
      <c r="F44" s="14">
        <v>23.333723934109599</v>
      </c>
      <c r="G44" s="14">
        <v>40.792150219100101</v>
      </c>
      <c r="H44" s="14">
        <v>14.218936687155299</v>
      </c>
      <c r="I44" s="15">
        <v>55</v>
      </c>
      <c r="J44" s="15">
        <v>167</v>
      </c>
      <c r="K44" s="14">
        <v>1.5368476830692199</v>
      </c>
      <c r="L44" s="15">
        <v>108.663989177175</v>
      </c>
      <c r="M44" s="15">
        <v>89</v>
      </c>
      <c r="ZA44" s="9"/>
    </row>
    <row r="45" spans="2:677" x14ac:dyDescent="0.3">
      <c r="B45" s="18"/>
      <c r="C45" s="16" t="s">
        <v>319</v>
      </c>
      <c r="D45" s="14">
        <v>41.7710703974954</v>
      </c>
      <c r="E45" s="14">
        <v>1.1122509708580599</v>
      </c>
      <c r="F45" s="14">
        <v>39.607484324553397</v>
      </c>
      <c r="G45" s="14">
        <v>43.966801382292701</v>
      </c>
      <c r="H45" s="14">
        <v>2.66273035446262</v>
      </c>
      <c r="I45" s="15">
        <v>2030</v>
      </c>
      <c r="J45" s="15">
        <v>4964</v>
      </c>
      <c r="K45" s="14">
        <v>2.52426793797347</v>
      </c>
      <c r="L45" s="15">
        <v>1966.5107357760101</v>
      </c>
      <c r="M45" s="15">
        <v>2110</v>
      </c>
      <c r="ZA45" s="9"/>
    </row>
    <row r="46" spans="2:677" x14ac:dyDescent="0.3">
      <c r="B46" s="18"/>
      <c r="C46" s="16" t="s">
        <v>320</v>
      </c>
      <c r="D46" s="14">
        <v>35.286242600306601</v>
      </c>
      <c r="E46" s="14">
        <v>7.3512779157413899</v>
      </c>
      <c r="F46" s="14">
        <v>22.4224306027578</v>
      </c>
      <c r="G46" s="14">
        <v>50.706333056375698</v>
      </c>
      <c r="H46" s="14">
        <v>20.833269212057001</v>
      </c>
      <c r="I46" s="15">
        <v>39</v>
      </c>
      <c r="J46" s="15">
        <v>114</v>
      </c>
      <c r="K46" s="14">
        <v>2.67425055463054</v>
      </c>
      <c r="L46" s="15">
        <v>42.628765581671402</v>
      </c>
      <c r="M46" s="15">
        <v>53</v>
      </c>
      <c r="ZA46" s="9"/>
    </row>
    <row r="47" spans="2:677" x14ac:dyDescent="0.3">
      <c r="B47" s="18" t="s">
        <v>298</v>
      </c>
      <c r="C47" s="16" t="s">
        <v>283</v>
      </c>
      <c r="D47" s="14">
        <v>38.153736517159302</v>
      </c>
      <c r="E47" s="14">
        <v>2.2325306258511199</v>
      </c>
      <c r="F47" s="14">
        <v>33.880833315230298</v>
      </c>
      <c r="G47" s="14">
        <v>42.618175901113901</v>
      </c>
      <c r="H47" s="14">
        <v>5.8514075675053698</v>
      </c>
      <c r="I47" s="15">
        <v>439</v>
      </c>
      <c r="J47" s="15">
        <v>1303</v>
      </c>
      <c r="K47" s="14">
        <v>2.7501430990025599</v>
      </c>
      <c r="L47" s="15">
        <v>473.79352749774398</v>
      </c>
      <c r="M47" s="15">
        <v>777</v>
      </c>
      <c r="ZA47" s="9"/>
    </row>
    <row r="48" spans="2:677" x14ac:dyDescent="0.3">
      <c r="B48" s="18"/>
      <c r="C48" s="16" t="s">
        <v>284</v>
      </c>
      <c r="D48" s="14">
        <v>41.5577207339567</v>
      </c>
      <c r="E48" s="14">
        <v>2.5247730822334802</v>
      </c>
      <c r="F48" s="14">
        <v>36.705989380439</v>
      </c>
      <c r="G48" s="14">
        <v>46.578810016252604</v>
      </c>
      <c r="H48" s="14">
        <v>6.0753406049299903</v>
      </c>
      <c r="I48" s="15">
        <v>446</v>
      </c>
      <c r="J48" s="15">
        <v>1130</v>
      </c>
      <c r="K48" s="14">
        <v>2.9631919084954701</v>
      </c>
      <c r="L48" s="15">
        <v>381.34553376725</v>
      </c>
      <c r="M48" s="15">
        <v>765</v>
      </c>
      <c r="ZA48" s="9"/>
    </row>
    <row r="49" spans="2:677" x14ac:dyDescent="0.3">
      <c r="B49" s="18"/>
      <c r="C49" s="16" t="s">
        <v>285</v>
      </c>
      <c r="D49" s="14">
        <v>38.008117749047202</v>
      </c>
      <c r="E49" s="14">
        <v>2.4950222643737998</v>
      </c>
      <c r="F49" s="14">
        <v>33.250294288098303</v>
      </c>
      <c r="G49" s="14">
        <v>43.008089870888199</v>
      </c>
      <c r="H49" s="14">
        <v>6.56444573458612</v>
      </c>
      <c r="I49" s="15">
        <v>462</v>
      </c>
      <c r="J49" s="15">
        <v>1147</v>
      </c>
      <c r="K49" s="14">
        <v>3.0277658244347299</v>
      </c>
      <c r="L49" s="15">
        <v>378.82718364262502</v>
      </c>
      <c r="M49" s="15">
        <v>780</v>
      </c>
      <c r="ZA49" s="9"/>
    </row>
    <row r="50" spans="2:677" x14ac:dyDescent="0.3">
      <c r="B50" s="18"/>
      <c r="C50" s="16" t="s">
        <v>286</v>
      </c>
      <c r="D50" s="14">
        <v>40.086710991553197</v>
      </c>
      <c r="E50" s="14">
        <v>2.2474333998293501</v>
      </c>
      <c r="F50" s="14">
        <v>35.769621656203697</v>
      </c>
      <c r="G50" s="14">
        <v>44.563339093204902</v>
      </c>
      <c r="H50" s="14">
        <v>5.6064300219165197</v>
      </c>
      <c r="I50" s="15">
        <v>470</v>
      </c>
      <c r="J50" s="15">
        <v>1166</v>
      </c>
      <c r="K50" s="14">
        <v>2.4500559411830598</v>
      </c>
      <c r="L50" s="15">
        <v>475.90750088627402</v>
      </c>
      <c r="M50" s="15">
        <v>774</v>
      </c>
      <c r="ZA50" s="9"/>
    </row>
    <row r="51" spans="2:677" x14ac:dyDescent="0.3">
      <c r="B51" s="18"/>
      <c r="C51" s="16" t="s">
        <v>287</v>
      </c>
      <c r="D51" s="14">
        <v>39.906840664193297</v>
      </c>
      <c r="E51" s="14">
        <v>2.1338623189181201</v>
      </c>
      <c r="F51" s="14">
        <v>35.804538778872498</v>
      </c>
      <c r="G51" s="14">
        <v>44.155866751058198</v>
      </c>
      <c r="H51" s="14">
        <v>5.3471091256611301</v>
      </c>
      <c r="I51" s="15">
        <v>590</v>
      </c>
      <c r="J51" s="15">
        <v>1440</v>
      </c>
      <c r="K51" s="14">
        <v>2.7322548063173802</v>
      </c>
      <c r="L51" s="15">
        <v>527.03722825210298</v>
      </c>
      <c r="M51" s="15">
        <v>887</v>
      </c>
      <c r="ZA51" s="9"/>
    </row>
    <row r="52" spans="2:677" x14ac:dyDescent="0.3">
      <c r="B52" s="18" t="s">
        <v>297</v>
      </c>
      <c r="C52" s="16" t="s">
        <v>288</v>
      </c>
      <c r="D52" s="14">
        <v>39.460774538371702</v>
      </c>
      <c r="E52" s="14">
        <v>1.23485326140813</v>
      </c>
      <c r="F52" s="14">
        <v>37.067008727450798</v>
      </c>
      <c r="G52" s="14">
        <v>41.906190382721</v>
      </c>
      <c r="H52" s="14">
        <v>3.12931835691001</v>
      </c>
      <c r="I52" s="15">
        <v>1632</v>
      </c>
      <c r="J52" s="15">
        <v>4016</v>
      </c>
      <c r="K52" s="14">
        <v>2.56279454063676</v>
      </c>
      <c r="L52" s="15">
        <v>1567.0393924759101</v>
      </c>
      <c r="M52" s="15">
        <v>1924</v>
      </c>
      <c r="ZA52" s="9"/>
    </row>
    <row r="53" spans="2:677" x14ac:dyDescent="0.3">
      <c r="B53" s="18"/>
      <c r="C53" s="16" t="s">
        <v>289</v>
      </c>
      <c r="D53" s="14">
        <v>39.677707089706701</v>
      </c>
      <c r="E53" s="14">
        <v>1.9499824275425199</v>
      </c>
      <c r="F53" s="14">
        <v>35.923478362971103</v>
      </c>
      <c r="G53" s="14">
        <v>43.557573304650099</v>
      </c>
      <c r="H53" s="14">
        <v>4.9145542184023796</v>
      </c>
      <c r="I53" s="15">
        <v>775</v>
      </c>
      <c r="J53" s="15">
        <v>2170</v>
      </c>
      <c r="K53" s="14">
        <v>3.4458513552847099</v>
      </c>
      <c r="L53" s="15">
        <v>629.74277653387298</v>
      </c>
      <c r="M53" s="15">
        <v>1220</v>
      </c>
      <c r="ZA53" s="9"/>
    </row>
    <row r="54" spans="2:677" x14ac:dyDescent="0.3">
      <c r="B54" s="18" t="s">
        <v>291</v>
      </c>
      <c r="C54" s="16" t="s">
        <v>290</v>
      </c>
      <c r="D54" s="14">
        <v>42.127495162733503</v>
      </c>
      <c r="E54" s="14">
        <v>1.25996000913039</v>
      </c>
      <c r="F54" s="14">
        <v>39.678432580110602</v>
      </c>
      <c r="G54" s="14">
        <v>44.615915345828299</v>
      </c>
      <c r="H54" s="14">
        <v>2.9908258353916302</v>
      </c>
      <c r="I54" s="15">
        <v>1640</v>
      </c>
      <c r="J54" s="15">
        <v>3981</v>
      </c>
      <c r="K54" s="14">
        <v>2.5915445358215599</v>
      </c>
      <c r="L54" s="15">
        <v>1536.1495606086401</v>
      </c>
      <c r="M54" s="15">
        <v>1852</v>
      </c>
      <c r="ZA54" s="9"/>
    </row>
    <row r="55" spans="2:677" x14ac:dyDescent="0.3">
      <c r="B55" s="18"/>
      <c r="C55" s="16" t="s">
        <v>291</v>
      </c>
      <c r="D55" s="14">
        <v>35.903927258320799</v>
      </c>
      <c r="E55" s="14">
        <v>1.626444690604</v>
      </c>
      <c r="F55" s="14">
        <v>32.780236884275403</v>
      </c>
      <c r="G55" s="14">
        <v>39.151907614403001</v>
      </c>
      <c r="H55" s="14">
        <v>4.5299910477817402</v>
      </c>
      <c r="I55" s="15">
        <v>783</v>
      </c>
      <c r="J55" s="15">
        <v>2239</v>
      </c>
      <c r="K55" s="14">
        <v>2.5725587675455999</v>
      </c>
      <c r="L55" s="15">
        <v>870.33968990187998</v>
      </c>
      <c r="M55" s="15">
        <v>1179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55" priority="1">
      <formula>ZA9 = 3</formula>
    </cfRule>
    <cfRule type="expression" dxfId="254" priority="48">
      <formula>I9 = J9</formula>
    </cfRule>
    <cfRule type="expression" dxfId="253" priority="95">
      <formula>ZA9 = 2</formula>
    </cfRule>
    <cfRule type="expression" dxfId="252" priority="142">
      <formula>ZA9 = 1</formula>
    </cfRule>
  </conditionalFormatting>
  <pageMargins left="0.7" right="0.7" top="0.75" bottom="0.75" header="0.3" footer="0.3"/>
  <pageSetup paperSize="9" orientation="portrait"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107</v>
      </c>
      <c r="M2" s="12" t="str">
        <f>HYPERLINK("#'INDICE'!A1", "Índice")</f>
        <v>Índice</v>
      </c>
    </row>
    <row r="3" spans="2:677" x14ac:dyDescent="0.3">
      <c r="B3" s="10" t="s">
        <v>7</v>
      </c>
      <c r="C3" s="11" t="s">
        <v>106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67.275558712666296</v>
      </c>
      <c r="E9" s="14">
        <v>0.98893314764995</v>
      </c>
      <c r="F9" s="14">
        <v>65.307739067141895</v>
      </c>
      <c r="G9" s="14">
        <v>69.184427002175099</v>
      </c>
      <c r="H9" s="14">
        <v>1.46997389033019</v>
      </c>
      <c r="I9" s="15">
        <v>4363</v>
      </c>
      <c r="J9" s="15">
        <v>6539</v>
      </c>
      <c r="K9" s="14">
        <v>2.9043518671946602</v>
      </c>
      <c r="L9" s="15">
        <v>2251.44896314374</v>
      </c>
      <c r="M9" s="15">
        <v>2422</v>
      </c>
      <c r="ZA9" s="9"/>
    </row>
    <row r="10" spans="2:677" x14ac:dyDescent="0.3">
      <c r="B10" s="18" t="s">
        <v>293</v>
      </c>
      <c r="C10" s="16" t="s">
        <v>253</v>
      </c>
      <c r="D10" s="14">
        <v>71.650028265611397</v>
      </c>
      <c r="E10" s="14">
        <v>1.2306708282224399</v>
      </c>
      <c r="F10" s="14">
        <v>69.175477289537795</v>
      </c>
      <c r="G10" s="14">
        <v>74.000589042747905</v>
      </c>
      <c r="H10" s="14">
        <v>1.71761387680164</v>
      </c>
      <c r="I10" s="15">
        <v>2911</v>
      </c>
      <c r="J10" s="15">
        <v>3994</v>
      </c>
      <c r="K10" s="14">
        <v>2.9772419273922499</v>
      </c>
      <c r="L10" s="15">
        <v>1341.51006112504</v>
      </c>
      <c r="M10" s="15">
        <v>1514</v>
      </c>
      <c r="ZA10" s="9"/>
    </row>
    <row r="11" spans="2:677" x14ac:dyDescent="0.3">
      <c r="B11" s="18"/>
      <c r="C11" s="16" t="s">
        <v>254</v>
      </c>
      <c r="D11" s="14">
        <v>59.149783878736798</v>
      </c>
      <c r="E11" s="14">
        <v>1.63643397313996</v>
      </c>
      <c r="F11" s="14">
        <v>55.903818950283899</v>
      </c>
      <c r="G11" s="14">
        <v>62.317867405829702</v>
      </c>
      <c r="H11" s="14">
        <v>2.7665933260125199</v>
      </c>
      <c r="I11" s="15">
        <v>1452</v>
      </c>
      <c r="J11" s="15">
        <v>2545</v>
      </c>
      <c r="K11" s="14">
        <v>2.8194640436562999</v>
      </c>
      <c r="L11" s="15">
        <v>902.65382377412004</v>
      </c>
      <c r="M11" s="15">
        <v>908</v>
      </c>
      <c r="ZA11" s="9"/>
    </row>
    <row r="12" spans="2:677" x14ac:dyDescent="0.3">
      <c r="B12" s="18" t="s">
        <v>294</v>
      </c>
      <c r="C12" s="16" t="s">
        <v>255</v>
      </c>
      <c r="D12" s="14">
        <v>66.450289736312598</v>
      </c>
      <c r="E12" s="14">
        <v>1.1909317264780299</v>
      </c>
      <c r="F12" s="14">
        <v>64.075279318890907</v>
      </c>
      <c r="G12" s="14">
        <v>68.744875766892093</v>
      </c>
      <c r="H12" s="14">
        <v>1.7922144977905701</v>
      </c>
      <c r="I12" s="15">
        <v>2137</v>
      </c>
      <c r="J12" s="15">
        <v>3220</v>
      </c>
      <c r="K12" s="14">
        <v>2.04790145203987</v>
      </c>
      <c r="L12" s="15">
        <v>1572.3412846807801</v>
      </c>
      <c r="M12" s="15">
        <v>1226</v>
      </c>
      <c r="ZA12" s="9"/>
    </row>
    <row r="13" spans="2:677" x14ac:dyDescent="0.3">
      <c r="B13" s="18"/>
      <c r="C13" s="16" t="s">
        <v>256</v>
      </c>
      <c r="D13" s="14">
        <v>69.858127274637994</v>
      </c>
      <c r="E13" s="14">
        <v>1.6105767371803501</v>
      </c>
      <c r="F13" s="14">
        <v>66.605772333423403</v>
      </c>
      <c r="G13" s="14">
        <v>72.922498420064599</v>
      </c>
      <c r="H13" s="14">
        <v>2.30549658287944</v>
      </c>
      <c r="I13" s="15">
        <v>1425</v>
      </c>
      <c r="J13" s="15">
        <v>1983</v>
      </c>
      <c r="K13" s="14">
        <v>2.4416270250457299</v>
      </c>
      <c r="L13" s="15">
        <v>812.16335650727103</v>
      </c>
      <c r="M13" s="15">
        <v>729</v>
      </c>
      <c r="ZA13" s="9"/>
    </row>
    <row r="14" spans="2:677" x14ac:dyDescent="0.3">
      <c r="B14" s="18"/>
      <c r="C14" s="16" t="s">
        <v>257</v>
      </c>
      <c r="D14" s="14">
        <v>53.085604763872297</v>
      </c>
      <c r="E14" s="14">
        <v>1.86253817832242</v>
      </c>
      <c r="F14" s="14">
        <v>49.416444793281698</v>
      </c>
      <c r="G14" s="14">
        <v>56.721705714141201</v>
      </c>
      <c r="H14" s="14">
        <v>3.5085560136445602</v>
      </c>
      <c r="I14" s="15">
        <v>801</v>
      </c>
      <c r="J14" s="15">
        <v>1336</v>
      </c>
      <c r="K14" s="14">
        <v>1.85955377311421</v>
      </c>
      <c r="L14" s="15">
        <v>718.45193148815997</v>
      </c>
      <c r="M14" s="15">
        <v>467</v>
      </c>
      <c r="ZA14" s="9"/>
    </row>
    <row r="15" spans="2:677" x14ac:dyDescent="0.3">
      <c r="B15" s="18" t="s">
        <v>295</v>
      </c>
      <c r="C15" s="16" t="s">
        <v>258</v>
      </c>
      <c r="D15" s="14">
        <v>66.890826330203396</v>
      </c>
      <c r="E15" s="14">
        <v>4.1869483626528998</v>
      </c>
      <c r="F15" s="14">
        <v>58.1604505993188</v>
      </c>
      <c r="G15" s="14">
        <v>74.595224956250803</v>
      </c>
      <c r="H15" s="14">
        <v>6.2593760495411201</v>
      </c>
      <c r="I15" s="15">
        <v>181</v>
      </c>
      <c r="J15" s="15">
        <v>262</v>
      </c>
      <c r="K15" s="14">
        <v>2.0659547927783701</v>
      </c>
      <c r="L15" s="15">
        <v>126.81787661367601</v>
      </c>
      <c r="M15" s="15">
        <v>108</v>
      </c>
      <c r="ZA15" s="9"/>
    </row>
    <row r="16" spans="2:677" x14ac:dyDescent="0.3">
      <c r="B16" s="18"/>
      <c r="C16" s="16" t="s">
        <v>259</v>
      </c>
      <c r="D16" s="14">
        <v>57.013881434912697</v>
      </c>
      <c r="E16" s="14">
        <v>3.6805721343922202</v>
      </c>
      <c r="F16" s="14">
        <v>49.613509205346404</v>
      </c>
      <c r="G16" s="14">
        <v>64.113528414457406</v>
      </c>
      <c r="H16" s="14">
        <v>6.4555719445166604</v>
      </c>
      <c r="I16" s="15">
        <v>143</v>
      </c>
      <c r="J16" s="15">
        <v>244</v>
      </c>
      <c r="K16" s="14">
        <v>1.34316108499583</v>
      </c>
      <c r="L16" s="15">
        <v>181.66101052634201</v>
      </c>
      <c r="M16" s="15">
        <v>89</v>
      </c>
      <c r="ZA16" s="9"/>
    </row>
    <row r="17" spans="2:677" x14ac:dyDescent="0.3">
      <c r="B17" s="18"/>
      <c r="C17" s="16" t="s">
        <v>260</v>
      </c>
      <c r="D17" s="14">
        <v>58.729835933909698</v>
      </c>
      <c r="E17" s="14">
        <v>3.64415125989871</v>
      </c>
      <c r="F17" s="14">
        <v>51.364434460334401</v>
      </c>
      <c r="G17" s="14">
        <v>65.7241447816548</v>
      </c>
      <c r="H17" s="14">
        <v>6.2049403032550199</v>
      </c>
      <c r="I17" s="15">
        <v>125</v>
      </c>
      <c r="J17" s="15">
        <v>207</v>
      </c>
      <c r="K17" s="14">
        <v>1.12866492205445</v>
      </c>
      <c r="L17" s="15">
        <v>183.40252802683699</v>
      </c>
      <c r="M17" s="15">
        <v>90</v>
      </c>
      <c r="ZA17" s="9"/>
    </row>
    <row r="18" spans="2:677" x14ac:dyDescent="0.3">
      <c r="B18" s="18"/>
      <c r="C18" s="16" t="s">
        <v>261</v>
      </c>
      <c r="D18" s="14">
        <v>69.288807184626606</v>
      </c>
      <c r="E18" s="14">
        <v>3.9103244517084601</v>
      </c>
      <c r="F18" s="14">
        <v>61.011994497539803</v>
      </c>
      <c r="G18" s="14">
        <v>76.485716807321097</v>
      </c>
      <c r="H18" s="14">
        <v>5.6435153246166196</v>
      </c>
      <c r="I18" s="15">
        <v>144</v>
      </c>
      <c r="J18" s="15">
        <v>206</v>
      </c>
      <c r="K18" s="14">
        <v>1.4730574291035801</v>
      </c>
      <c r="L18" s="15">
        <v>139.845192678849</v>
      </c>
      <c r="M18" s="15">
        <v>74</v>
      </c>
      <c r="ZA18" s="9"/>
    </row>
    <row r="19" spans="2:677" x14ac:dyDescent="0.3">
      <c r="B19" s="18"/>
      <c r="C19" s="16" t="s">
        <v>262</v>
      </c>
      <c r="D19" s="14">
        <v>60.385280889926101</v>
      </c>
      <c r="E19" s="14">
        <v>4.2324670765148502</v>
      </c>
      <c r="F19" s="14">
        <v>51.706558956260402</v>
      </c>
      <c r="G19" s="14">
        <v>68.455839870824803</v>
      </c>
      <c r="H19" s="14">
        <v>7.0091038977363498</v>
      </c>
      <c r="I19" s="15">
        <v>101</v>
      </c>
      <c r="J19" s="15">
        <v>171</v>
      </c>
      <c r="K19" s="14">
        <v>1.27305869268034</v>
      </c>
      <c r="L19" s="15">
        <v>134.32216517839501</v>
      </c>
      <c r="M19" s="15">
        <v>60</v>
      </c>
      <c r="ZA19" s="9"/>
    </row>
    <row r="20" spans="2:677" x14ac:dyDescent="0.3">
      <c r="B20" s="18"/>
      <c r="C20" s="16" t="s">
        <v>263</v>
      </c>
      <c r="D20" s="14">
        <v>53.627329532801397</v>
      </c>
      <c r="E20" s="14">
        <v>3.4619405988388499</v>
      </c>
      <c r="F20" s="14">
        <v>46.734474026407497</v>
      </c>
      <c r="G20" s="14">
        <v>60.384315862153997</v>
      </c>
      <c r="H20" s="14">
        <v>6.4555528477720197</v>
      </c>
      <c r="I20" s="15">
        <v>148</v>
      </c>
      <c r="J20" s="15">
        <v>256</v>
      </c>
      <c r="K20" s="14">
        <v>1.2289412638856501</v>
      </c>
      <c r="L20" s="15">
        <v>208.309385910424</v>
      </c>
      <c r="M20" s="15">
        <v>90</v>
      </c>
      <c r="ZA20" s="9"/>
    </row>
    <row r="21" spans="2:677" x14ac:dyDescent="0.3">
      <c r="B21" s="18"/>
      <c r="C21" s="16" t="s">
        <v>264</v>
      </c>
      <c r="D21" s="14">
        <v>74.400349618350006</v>
      </c>
      <c r="E21" s="14">
        <v>3.4055039775482898</v>
      </c>
      <c r="F21" s="14">
        <v>67.130724024226595</v>
      </c>
      <c r="G21" s="14">
        <v>80.528517708591195</v>
      </c>
      <c r="H21" s="14">
        <v>4.5772687830331904</v>
      </c>
      <c r="I21" s="15">
        <v>320</v>
      </c>
      <c r="J21" s="15">
        <v>412</v>
      </c>
      <c r="K21" s="14">
        <v>2.50262394246315</v>
      </c>
      <c r="L21" s="15">
        <v>164.627211068115</v>
      </c>
      <c r="M21" s="15">
        <v>166</v>
      </c>
      <c r="ZA21" s="9"/>
    </row>
    <row r="22" spans="2:677" x14ac:dyDescent="0.3">
      <c r="B22" s="18"/>
      <c r="C22" s="16" t="s">
        <v>265</v>
      </c>
      <c r="D22" s="14">
        <v>70.122664951631705</v>
      </c>
      <c r="E22" s="14">
        <v>2.8112144932721801</v>
      </c>
      <c r="F22" s="14">
        <v>64.285458559695698</v>
      </c>
      <c r="G22" s="14">
        <v>75.371339561501301</v>
      </c>
      <c r="H22" s="14">
        <v>4.00899551551736</v>
      </c>
      <c r="I22" s="15">
        <v>291</v>
      </c>
      <c r="J22" s="15">
        <v>415</v>
      </c>
      <c r="K22" s="14">
        <v>1.5616655766924199</v>
      </c>
      <c r="L22" s="15">
        <v>265.74191439819202</v>
      </c>
      <c r="M22" s="15">
        <v>128</v>
      </c>
      <c r="ZA22" s="9"/>
    </row>
    <row r="23" spans="2:677" x14ac:dyDescent="0.3">
      <c r="B23" s="18"/>
      <c r="C23" s="16" t="s">
        <v>266</v>
      </c>
      <c r="D23" s="14">
        <v>69.0226538841072</v>
      </c>
      <c r="E23" s="14">
        <v>2.8827967926407498</v>
      </c>
      <c r="F23" s="14">
        <v>63.057447817600199</v>
      </c>
      <c r="G23" s="14">
        <v>74.415452958413297</v>
      </c>
      <c r="H23" s="14">
        <v>4.1765951182942302</v>
      </c>
      <c r="I23" s="15">
        <v>240</v>
      </c>
      <c r="J23" s="15">
        <v>347</v>
      </c>
      <c r="K23" s="14">
        <v>1.3448328137230801</v>
      </c>
      <c r="L23" s="15">
        <v>258.02463805099597</v>
      </c>
      <c r="M23" s="15">
        <v>131</v>
      </c>
      <c r="ZA23" s="9"/>
    </row>
    <row r="24" spans="2:677" x14ac:dyDescent="0.3">
      <c r="B24" s="18"/>
      <c r="C24" s="16" t="s">
        <v>267</v>
      </c>
      <c r="D24" s="14">
        <v>66.468425186702106</v>
      </c>
      <c r="E24" s="14">
        <v>4.2701775763027703</v>
      </c>
      <c r="F24" s="14">
        <v>57.512925370434502</v>
      </c>
      <c r="G24" s="14">
        <v>74.377244339234693</v>
      </c>
      <c r="H24" s="14">
        <v>6.4243700137446202</v>
      </c>
      <c r="I24" s="15">
        <v>150</v>
      </c>
      <c r="J24" s="15">
        <v>217</v>
      </c>
      <c r="K24" s="14">
        <v>1.7671616678628901</v>
      </c>
      <c r="L24" s="15">
        <v>122.795782607953</v>
      </c>
      <c r="M24" s="15">
        <v>74</v>
      </c>
      <c r="ZA24" s="9"/>
    </row>
    <row r="25" spans="2:677" x14ac:dyDescent="0.3">
      <c r="B25" s="18"/>
      <c r="C25" s="16" t="s">
        <v>268</v>
      </c>
      <c r="D25" s="14">
        <v>64.115276902639906</v>
      </c>
      <c r="E25" s="14">
        <v>4.6699907557433997</v>
      </c>
      <c r="F25" s="14">
        <v>54.415016893919102</v>
      </c>
      <c r="G25" s="14">
        <v>72.783783452846706</v>
      </c>
      <c r="H25" s="14">
        <v>7.2837410697529297</v>
      </c>
      <c r="I25" s="15">
        <v>108</v>
      </c>
      <c r="J25" s="15">
        <v>170</v>
      </c>
      <c r="K25" s="14">
        <v>1.6019450866727301</v>
      </c>
      <c r="L25" s="15">
        <v>106.12099092178801</v>
      </c>
      <c r="M25" s="15">
        <v>78</v>
      </c>
      <c r="ZA25" s="9"/>
    </row>
    <row r="26" spans="2:677" x14ac:dyDescent="0.3">
      <c r="B26" s="18"/>
      <c r="C26" s="16" t="s">
        <v>269</v>
      </c>
      <c r="D26" s="14">
        <v>61.0282670553947</v>
      </c>
      <c r="E26" s="14">
        <v>4.8304914663815097</v>
      </c>
      <c r="F26" s="14">
        <v>51.141103912684599</v>
      </c>
      <c r="G26" s="14">
        <v>70.085005880657206</v>
      </c>
      <c r="H26" s="14">
        <v>7.9151706241255901</v>
      </c>
      <c r="I26" s="15">
        <v>159</v>
      </c>
      <c r="J26" s="15">
        <v>245</v>
      </c>
      <c r="K26" s="14">
        <v>2.3938212003633099</v>
      </c>
      <c r="L26" s="15">
        <v>102.34682521936701</v>
      </c>
      <c r="M26" s="15">
        <v>93</v>
      </c>
      <c r="ZA26" s="9"/>
    </row>
    <row r="27" spans="2:677" x14ac:dyDescent="0.3">
      <c r="B27" s="18"/>
      <c r="C27" s="16" t="s">
        <v>270</v>
      </c>
      <c r="D27" s="14">
        <v>74.271296000887801</v>
      </c>
      <c r="E27" s="14">
        <v>3.1023245247150002</v>
      </c>
      <c r="F27" s="14">
        <v>67.684976678940501</v>
      </c>
      <c r="G27" s="14">
        <v>79.913592048353806</v>
      </c>
      <c r="H27" s="14">
        <v>4.1770168177460096</v>
      </c>
      <c r="I27" s="15">
        <v>257</v>
      </c>
      <c r="J27" s="15">
        <v>350</v>
      </c>
      <c r="K27" s="14">
        <v>1.75776562173081</v>
      </c>
      <c r="L27" s="15">
        <v>199.116421252663</v>
      </c>
      <c r="M27" s="15">
        <v>134</v>
      </c>
      <c r="ZA27" s="9"/>
    </row>
    <row r="28" spans="2:677" x14ac:dyDescent="0.3">
      <c r="B28" s="18"/>
      <c r="C28" s="16" t="s">
        <v>271</v>
      </c>
      <c r="D28" s="14">
        <v>43.244144237552398</v>
      </c>
      <c r="E28" s="14">
        <v>6.39416479879793</v>
      </c>
      <c r="F28" s="14">
        <v>31.1729161269086</v>
      </c>
      <c r="G28" s="14">
        <v>56.174662362978601</v>
      </c>
      <c r="H28" s="14">
        <v>14.786198019488999</v>
      </c>
      <c r="I28" s="15">
        <v>63</v>
      </c>
      <c r="J28" s="15">
        <v>124</v>
      </c>
      <c r="K28" s="14">
        <v>2.0489661252648999</v>
      </c>
      <c r="L28" s="15">
        <v>60.518326033315397</v>
      </c>
      <c r="M28" s="15">
        <v>52</v>
      </c>
      <c r="ZA28" s="9"/>
    </row>
    <row r="29" spans="2:677" x14ac:dyDescent="0.3">
      <c r="B29" s="18"/>
      <c r="C29" s="16" t="s">
        <v>272</v>
      </c>
      <c r="D29" s="14">
        <v>53.123512637251501</v>
      </c>
      <c r="E29" s="14">
        <v>3.5426852190597602</v>
      </c>
      <c r="F29" s="14">
        <v>46.072051154215401</v>
      </c>
      <c r="G29" s="14">
        <v>60.052406857423399</v>
      </c>
      <c r="H29" s="14">
        <v>6.6687706501085904</v>
      </c>
      <c r="I29" s="15">
        <v>153</v>
      </c>
      <c r="J29" s="15">
        <v>261</v>
      </c>
      <c r="K29" s="14">
        <v>1.3103781236998</v>
      </c>
      <c r="L29" s="15">
        <v>199.179149345897</v>
      </c>
      <c r="M29" s="15">
        <v>89</v>
      </c>
      <c r="ZA29" s="9"/>
    </row>
    <row r="30" spans="2:677" x14ac:dyDescent="0.3">
      <c r="B30" s="18"/>
      <c r="C30" s="16" t="s">
        <v>273</v>
      </c>
      <c r="D30" s="14">
        <v>51.419999117207396</v>
      </c>
      <c r="E30" s="14">
        <v>4.0270215886687097</v>
      </c>
      <c r="F30" s="14">
        <v>43.433236002930997</v>
      </c>
      <c r="G30" s="14">
        <v>59.334892772693003</v>
      </c>
      <c r="H30" s="14">
        <v>7.8316251610379499</v>
      </c>
      <c r="I30" s="15">
        <v>118</v>
      </c>
      <c r="J30" s="15">
        <v>213</v>
      </c>
      <c r="K30" s="14">
        <v>1.37630343376887</v>
      </c>
      <c r="L30" s="15">
        <v>154.76238362402501</v>
      </c>
      <c r="M30" s="15">
        <v>75</v>
      </c>
      <c r="ZA30" s="9"/>
    </row>
    <row r="31" spans="2:677" x14ac:dyDescent="0.3">
      <c r="B31" s="18"/>
      <c r="C31" s="16" t="s">
        <v>274</v>
      </c>
      <c r="D31" s="14">
        <v>72.370614191639604</v>
      </c>
      <c r="E31" s="14">
        <v>2.16165964439285</v>
      </c>
      <c r="F31" s="14">
        <v>67.921649156706195</v>
      </c>
      <c r="G31" s="14">
        <v>76.416789738348996</v>
      </c>
      <c r="H31" s="14">
        <v>2.9869300800304202</v>
      </c>
      <c r="I31" s="15">
        <v>544</v>
      </c>
      <c r="J31" s="15">
        <v>738</v>
      </c>
      <c r="K31" s="14">
        <v>1.7222993132187301</v>
      </c>
      <c r="L31" s="15">
        <v>428.496948431563</v>
      </c>
      <c r="M31" s="15">
        <v>271</v>
      </c>
      <c r="ZA31" s="9"/>
    </row>
    <row r="32" spans="2:677" x14ac:dyDescent="0.3">
      <c r="B32" s="18"/>
      <c r="C32" s="16" t="s">
        <v>275</v>
      </c>
      <c r="D32" s="14">
        <v>56.899385226621703</v>
      </c>
      <c r="E32" s="14">
        <v>3.1424859572545598</v>
      </c>
      <c r="F32" s="14">
        <v>50.617975595410101</v>
      </c>
      <c r="G32" s="14">
        <v>62.966367977343303</v>
      </c>
      <c r="H32" s="14">
        <v>5.5228820922027699</v>
      </c>
      <c r="I32" s="15">
        <v>240</v>
      </c>
      <c r="J32" s="15">
        <v>401</v>
      </c>
      <c r="K32" s="14">
        <v>1.6107036532611001</v>
      </c>
      <c r="L32" s="15">
        <v>248.95951479846701</v>
      </c>
      <c r="M32" s="15">
        <v>151</v>
      </c>
      <c r="ZA32" s="9"/>
    </row>
    <row r="33" spans="2:677" x14ac:dyDescent="0.3">
      <c r="B33" s="18"/>
      <c r="C33" s="16" t="s">
        <v>276</v>
      </c>
      <c r="D33" s="14">
        <v>58.112537392972001</v>
      </c>
      <c r="E33" s="14">
        <v>4.5782018613495499</v>
      </c>
      <c r="F33" s="14">
        <v>48.858709041974798</v>
      </c>
      <c r="G33" s="14">
        <v>66.828738233185007</v>
      </c>
      <c r="H33" s="14">
        <v>7.8781654815561799</v>
      </c>
      <c r="I33" s="15">
        <v>151</v>
      </c>
      <c r="J33" s="15">
        <v>239</v>
      </c>
      <c r="K33" s="14">
        <v>2.0493349205687199</v>
      </c>
      <c r="L33" s="15">
        <v>116.62320180133101</v>
      </c>
      <c r="M33" s="15">
        <v>90</v>
      </c>
      <c r="ZA33" s="9"/>
    </row>
    <row r="34" spans="2:677" x14ac:dyDescent="0.3">
      <c r="B34" s="18"/>
      <c r="C34" s="16" t="s">
        <v>277</v>
      </c>
      <c r="D34" s="14">
        <v>66.120753928270304</v>
      </c>
      <c r="E34" s="14">
        <v>3.04023456626788</v>
      </c>
      <c r="F34" s="14">
        <v>59.863321836834999</v>
      </c>
      <c r="G34" s="14">
        <v>71.861192576422198</v>
      </c>
      <c r="H34" s="14">
        <v>4.5980034794612399</v>
      </c>
      <c r="I34" s="15">
        <v>226</v>
      </c>
      <c r="J34" s="15">
        <v>322</v>
      </c>
      <c r="K34" s="14">
        <v>1.3244869487722399</v>
      </c>
      <c r="L34" s="15">
        <v>243.113003339508</v>
      </c>
      <c r="M34" s="15">
        <v>104</v>
      </c>
      <c r="ZA34" s="9"/>
    </row>
    <row r="35" spans="2:677" x14ac:dyDescent="0.3">
      <c r="B35" s="18"/>
      <c r="C35" s="16" t="s">
        <v>278</v>
      </c>
      <c r="D35" s="14">
        <v>45.388826500299501</v>
      </c>
      <c r="E35" s="14">
        <v>4.1901489149267199</v>
      </c>
      <c r="F35" s="14">
        <v>37.225004657133297</v>
      </c>
      <c r="G35" s="14">
        <v>53.808385516242403</v>
      </c>
      <c r="H35" s="14">
        <v>9.2316749253234605</v>
      </c>
      <c r="I35" s="15">
        <v>90</v>
      </c>
      <c r="J35" s="15">
        <v>177</v>
      </c>
      <c r="K35" s="14">
        <v>1.2466401788978601</v>
      </c>
      <c r="L35" s="15">
        <v>141.981626291304</v>
      </c>
      <c r="M35" s="15">
        <v>57</v>
      </c>
      <c r="ZA35" s="9"/>
    </row>
    <row r="36" spans="2:677" x14ac:dyDescent="0.3">
      <c r="B36" s="18"/>
      <c r="C36" s="16" t="s">
        <v>279</v>
      </c>
      <c r="D36" s="14">
        <v>72.703438926197805</v>
      </c>
      <c r="E36" s="14">
        <v>2.6474919850075902</v>
      </c>
      <c r="F36" s="14">
        <v>67.176502937412494</v>
      </c>
      <c r="G36" s="14">
        <v>77.609916088117004</v>
      </c>
      <c r="H36" s="14">
        <v>3.6414948510139902</v>
      </c>
      <c r="I36" s="15">
        <v>253</v>
      </c>
      <c r="J36" s="15">
        <v>348</v>
      </c>
      <c r="K36" s="14">
        <v>1.22556370991283</v>
      </c>
      <c r="L36" s="15">
        <v>283.950966551345</v>
      </c>
      <c r="M36" s="15">
        <v>141</v>
      </c>
      <c r="ZA36" s="9"/>
    </row>
    <row r="37" spans="2:677" x14ac:dyDescent="0.3">
      <c r="B37" s="18"/>
      <c r="C37" s="16" t="s">
        <v>280</v>
      </c>
      <c r="D37" s="14">
        <v>73.845624130445898</v>
      </c>
      <c r="E37" s="14">
        <v>3.7805016668781102</v>
      </c>
      <c r="F37" s="14">
        <v>65.6655356884295</v>
      </c>
      <c r="G37" s="14">
        <v>80.651084860052094</v>
      </c>
      <c r="H37" s="14">
        <v>5.1194660636898197</v>
      </c>
      <c r="I37" s="15">
        <v>158</v>
      </c>
      <c r="J37" s="15">
        <v>214</v>
      </c>
      <c r="K37" s="14">
        <v>1.5761928206188101</v>
      </c>
      <c r="L37" s="15">
        <v>135.77019080443699</v>
      </c>
      <c r="M37" s="15">
        <v>77</v>
      </c>
      <c r="ZA37" s="9"/>
    </row>
    <row r="38" spans="2:677" x14ac:dyDescent="0.3">
      <c r="B38" s="18" t="s">
        <v>296</v>
      </c>
      <c r="C38" s="16" t="s">
        <v>281</v>
      </c>
      <c r="D38" s="14">
        <v>61.382150582380199</v>
      </c>
      <c r="E38" s="14">
        <v>1.44467310843406</v>
      </c>
      <c r="F38" s="14">
        <v>58.512362210484902</v>
      </c>
      <c r="G38" s="14">
        <v>64.174969779536596</v>
      </c>
      <c r="H38" s="14">
        <v>2.3535719989073698</v>
      </c>
      <c r="I38" s="15">
        <v>2056</v>
      </c>
      <c r="J38" s="15">
        <v>3330</v>
      </c>
      <c r="K38" s="14">
        <v>2.93104703478325</v>
      </c>
      <c r="L38" s="15">
        <v>1136.11278170644</v>
      </c>
      <c r="M38" s="15">
        <v>1167</v>
      </c>
      <c r="ZA38" s="9"/>
    </row>
    <row r="39" spans="2:677" x14ac:dyDescent="0.3">
      <c r="B39" s="18"/>
      <c r="C39" s="16" t="s">
        <v>282</v>
      </c>
      <c r="D39" s="14">
        <v>71.802699772274806</v>
      </c>
      <c r="E39" s="14">
        <v>1.3434637715022999</v>
      </c>
      <c r="F39" s="14">
        <v>69.094024672490804</v>
      </c>
      <c r="G39" s="14">
        <v>74.362067395724395</v>
      </c>
      <c r="H39" s="14">
        <v>1.8710491050658999</v>
      </c>
      <c r="I39" s="15">
        <v>2307</v>
      </c>
      <c r="J39" s="15">
        <v>3209</v>
      </c>
      <c r="K39" s="14">
        <v>2.85981524052458</v>
      </c>
      <c r="L39" s="15">
        <v>1122.10046108131</v>
      </c>
      <c r="M39" s="15">
        <v>1160</v>
      </c>
      <c r="ZA39" s="9"/>
    </row>
    <row r="40" spans="2:677" x14ac:dyDescent="0.3">
      <c r="B40" s="18" t="s">
        <v>321</v>
      </c>
      <c r="C40" s="16" t="s">
        <v>314</v>
      </c>
      <c r="D40" s="14">
        <v>67.094197007774298</v>
      </c>
      <c r="E40" s="14">
        <v>1.4010965610843</v>
      </c>
      <c r="F40" s="14">
        <v>64.290828039447604</v>
      </c>
      <c r="G40" s="14">
        <v>69.780931675744796</v>
      </c>
      <c r="H40" s="14">
        <v>2.0882529690637002</v>
      </c>
      <c r="I40" s="15">
        <v>2242</v>
      </c>
      <c r="J40" s="15">
        <v>3375</v>
      </c>
      <c r="K40" s="14">
        <v>3.0000173037212101</v>
      </c>
      <c r="L40" s="15">
        <v>1124.99351114198</v>
      </c>
      <c r="M40" s="15">
        <v>1829</v>
      </c>
      <c r="ZA40" s="9"/>
    </row>
    <row r="41" spans="2:677" x14ac:dyDescent="0.3">
      <c r="B41" s="18"/>
      <c r="C41" s="16" t="s">
        <v>315</v>
      </c>
      <c r="D41" s="14">
        <v>67.473340014753802</v>
      </c>
      <c r="E41" s="14">
        <v>1.46220577006915</v>
      </c>
      <c r="F41" s="14">
        <v>64.543434597255199</v>
      </c>
      <c r="G41" s="14">
        <v>70.272646882183395</v>
      </c>
      <c r="H41" s="14">
        <v>2.1670866889788201</v>
      </c>
      <c r="I41" s="15">
        <v>2121</v>
      </c>
      <c r="J41" s="15">
        <v>3164</v>
      </c>
      <c r="K41" s="14">
        <v>3.08137461174065</v>
      </c>
      <c r="L41" s="15">
        <v>1026.8144573997999</v>
      </c>
      <c r="M41" s="15">
        <v>1817</v>
      </c>
      <c r="ZA41" s="9"/>
    </row>
    <row r="42" spans="2:677" x14ac:dyDescent="0.3">
      <c r="B42" s="18" t="s">
        <v>322</v>
      </c>
      <c r="C42" s="16" t="s">
        <v>316</v>
      </c>
      <c r="D42" s="14">
        <v>42.732632756394104</v>
      </c>
      <c r="E42" s="14">
        <v>2.5275334153373699</v>
      </c>
      <c r="F42" s="14">
        <v>37.857920273282502</v>
      </c>
      <c r="G42" s="14">
        <v>47.752689492974099</v>
      </c>
      <c r="H42" s="14">
        <v>5.9147617460082103</v>
      </c>
      <c r="I42" s="15">
        <v>326</v>
      </c>
      <c r="J42" s="15">
        <v>767</v>
      </c>
      <c r="K42" s="14">
        <v>1.9996579458930099</v>
      </c>
      <c r="L42" s="15">
        <v>383.56560009440699</v>
      </c>
      <c r="M42" s="15">
        <v>342</v>
      </c>
      <c r="ZA42" s="9"/>
    </row>
    <row r="43" spans="2:677" x14ac:dyDescent="0.3">
      <c r="B43" s="18"/>
      <c r="C43" s="16" t="s">
        <v>317</v>
      </c>
      <c r="D43" s="14">
        <v>61.642537531931701</v>
      </c>
      <c r="E43" s="14">
        <v>5.3289441219395997</v>
      </c>
      <c r="F43" s="14">
        <v>50.772280515727097</v>
      </c>
      <c r="G43" s="14">
        <v>71.461656842551506</v>
      </c>
      <c r="H43" s="14">
        <v>8.6449136185854396</v>
      </c>
      <c r="I43" s="15">
        <v>194</v>
      </c>
      <c r="J43" s="15">
        <v>277</v>
      </c>
      <c r="K43" s="14">
        <v>3.3148282987211299</v>
      </c>
      <c r="L43" s="15">
        <v>83.563905891254393</v>
      </c>
      <c r="M43" s="15">
        <v>126</v>
      </c>
      <c r="ZA43" s="9"/>
    </row>
    <row r="44" spans="2:677" x14ac:dyDescent="0.3">
      <c r="B44" s="18"/>
      <c r="C44" s="16" t="s">
        <v>318</v>
      </c>
      <c r="D44" s="14">
        <v>58.260558448156601</v>
      </c>
      <c r="E44" s="14">
        <v>4.8646288985758197</v>
      </c>
      <c r="F44" s="14">
        <v>48.482386099113498</v>
      </c>
      <c r="G44" s="14">
        <v>67.429614206984894</v>
      </c>
      <c r="H44" s="14">
        <v>8.3497807576022893</v>
      </c>
      <c r="I44" s="15">
        <v>108</v>
      </c>
      <c r="J44" s="15">
        <v>176</v>
      </c>
      <c r="K44" s="14">
        <v>1.7030060945968399</v>
      </c>
      <c r="L44" s="15">
        <v>103.34666479374199</v>
      </c>
      <c r="M44" s="15">
        <v>94</v>
      </c>
      <c r="ZA44" s="9"/>
    </row>
    <row r="45" spans="2:677" x14ac:dyDescent="0.3">
      <c r="B45" s="18"/>
      <c r="C45" s="16" t="s">
        <v>319</v>
      </c>
      <c r="D45" s="14">
        <v>70.953908349817198</v>
      </c>
      <c r="E45" s="14">
        <v>1.02788670479363</v>
      </c>
      <c r="F45" s="14">
        <v>68.897841241997298</v>
      </c>
      <c r="G45" s="14">
        <v>72.927463377614799</v>
      </c>
      <c r="H45" s="14">
        <v>1.44866819700183</v>
      </c>
      <c r="I45" s="15">
        <v>3668</v>
      </c>
      <c r="J45" s="15">
        <v>5204</v>
      </c>
      <c r="K45" s="14">
        <v>2.66735178913168</v>
      </c>
      <c r="L45" s="15">
        <v>1950.9987475983</v>
      </c>
      <c r="M45" s="15">
        <v>2157</v>
      </c>
      <c r="ZA45" s="9"/>
    </row>
    <row r="46" spans="2:677" x14ac:dyDescent="0.3">
      <c r="B46" s="18"/>
      <c r="C46" s="16" t="s">
        <v>320</v>
      </c>
      <c r="D46" s="14">
        <v>57.075137595525</v>
      </c>
      <c r="E46" s="14">
        <v>7.0864775445215402</v>
      </c>
      <c r="F46" s="14">
        <v>42.9133567949061</v>
      </c>
      <c r="G46" s="14">
        <v>70.166139595657796</v>
      </c>
      <c r="H46" s="14">
        <v>12.4160498652519</v>
      </c>
      <c r="I46" s="15">
        <v>67</v>
      </c>
      <c r="J46" s="15">
        <v>115</v>
      </c>
      <c r="K46" s="14">
        <v>2.3367368272281901</v>
      </c>
      <c r="L46" s="15">
        <v>49.213928868665697</v>
      </c>
      <c r="M46" s="15">
        <v>53</v>
      </c>
      <c r="ZA46" s="9"/>
    </row>
    <row r="47" spans="2:677" x14ac:dyDescent="0.3">
      <c r="B47" s="18" t="s">
        <v>298</v>
      </c>
      <c r="C47" s="16" t="s">
        <v>283</v>
      </c>
      <c r="D47" s="14">
        <v>59.634459142035602</v>
      </c>
      <c r="E47" s="14">
        <v>1.95138274743144</v>
      </c>
      <c r="F47" s="14">
        <v>55.755578495862402</v>
      </c>
      <c r="G47" s="14">
        <v>63.396529106431302</v>
      </c>
      <c r="H47" s="14">
        <v>3.2722402039124598</v>
      </c>
      <c r="I47" s="15">
        <v>746</v>
      </c>
      <c r="J47" s="15">
        <v>1388</v>
      </c>
      <c r="K47" s="14">
        <v>2.1940843632561</v>
      </c>
      <c r="L47" s="15">
        <v>632.61013261138305</v>
      </c>
      <c r="M47" s="15">
        <v>819</v>
      </c>
      <c r="ZA47" s="9"/>
    </row>
    <row r="48" spans="2:677" x14ac:dyDescent="0.3">
      <c r="B48" s="18"/>
      <c r="C48" s="16" t="s">
        <v>284</v>
      </c>
      <c r="D48" s="14">
        <v>64.260445193059098</v>
      </c>
      <c r="E48" s="14">
        <v>2.34827599652774</v>
      </c>
      <c r="F48" s="14">
        <v>59.535271628231797</v>
      </c>
      <c r="G48" s="14">
        <v>68.723715348701404</v>
      </c>
      <c r="H48" s="14">
        <v>3.65431018953069</v>
      </c>
      <c r="I48" s="15">
        <v>759</v>
      </c>
      <c r="J48" s="15">
        <v>1198</v>
      </c>
      <c r="K48" s="14">
        <v>2.8740846804363298</v>
      </c>
      <c r="L48" s="15">
        <v>416.82835866134798</v>
      </c>
      <c r="M48" s="15">
        <v>806</v>
      </c>
      <c r="ZA48" s="9"/>
    </row>
    <row r="49" spans="2:677" x14ac:dyDescent="0.3">
      <c r="B49" s="18"/>
      <c r="C49" s="16" t="s">
        <v>285</v>
      </c>
      <c r="D49" s="14">
        <v>64.947001828728403</v>
      </c>
      <c r="E49" s="14">
        <v>2.3779944962195398</v>
      </c>
      <c r="F49" s="14">
        <v>60.153078827115401</v>
      </c>
      <c r="G49" s="14">
        <v>69.457022232416094</v>
      </c>
      <c r="H49" s="14">
        <v>3.6614384486762699</v>
      </c>
      <c r="I49" s="15">
        <v>796</v>
      </c>
      <c r="J49" s="15">
        <v>1207</v>
      </c>
      <c r="K49" s="14">
        <v>2.9956061979678901</v>
      </c>
      <c r="L49" s="15">
        <v>402.92345529889201</v>
      </c>
      <c r="M49" s="15">
        <v>821</v>
      </c>
      <c r="ZA49" s="9"/>
    </row>
    <row r="50" spans="2:677" x14ac:dyDescent="0.3">
      <c r="B50" s="18"/>
      <c r="C50" s="16" t="s">
        <v>286</v>
      </c>
      <c r="D50" s="14">
        <v>68.846156765013504</v>
      </c>
      <c r="E50" s="14">
        <v>2.13009108037043</v>
      </c>
      <c r="F50" s="14">
        <v>64.523534118689597</v>
      </c>
      <c r="G50" s="14">
        <v>72.863597840979907</v>
      </c>
      <c r="H50" s="14">
        <v>3.0939869129381998</v>
      </c>
      <c r="I50" s="15">
        <v>843</v>
      </c>
      <c r="J50" s="15">
        <v>1211</v>
      </c>
      <c r="K50" s="14">
        <v>2.5597077672302802</v>
      </c>
      <c r="L50" s="15">
        <v>473.10088108626502</v>
      </c>
      <c r="M50" s="15">
        <v>801</v>
      </c>
      <c r="ZA50" s="9"/>
    </row>
    <row r="51" spans="2:677" x14ac:dyDescent="0.3">
      <c r="B51" s="18"/>
      <c r="C51" s="16" t="s">
        <v>287</v>
      </c>
      <c r="D51" s="14">
        <v>78.988794578243898</v>
      </c>
      <c r="E51" s="14">
        <v>1.74278291485009</v>
      </c>
      <c r="F51" s="14">
        <v>75.367412155012303</v>
      </c>
      <c r="G51" s="14">
        <v>82.203491972799199</v>
      </c>
      <c r="H51" s="14">
        <v>2.2063672754541601</v>
      </c>
      <c r="I51" s="15">
        <v>1194</v>
      </c>
      <c r="J51" s="15">
        <v>1501</v>
      </c>
      <c r="K51" s="14">
        <v>2.74512036408988</v>
      </c>
      <c r="L51" s="15">
        <v>546.78841031352897</v>
      </c>
      <c r="M51" s="15">
        <v>918</v>
      </c>
      <c r="ZA51" s="9"/>
    </row>
    <row r="52" spans="2:677" x14ac:dyDescent="0.3">
      <c r="B52" s="18" t="s">
        <v>297</v>
      </c>
      <c r="C52" s="16" t="s">
        <v>288</v>
      </c>
      <c r="D52" s="14">
        <v>70.146061422972394</v>
      </c>
      <c r="E52" s="14">
        <v>1.19476453358268</v>
      </c>
      <c r="F52" s="14">
        <v>67.751819149901493</v>
      </c>
      <c r="G52" s="14">
        <v>72.4348668996588</v>
      </c>
      <c r="H52" s="14">
        <v>1.703252483954</v>
      </c>
      <c r="I52" s="15">
        <v>3013</v>
      </c>
      <c r="J52" s="15">
        <v>4202</v>
      </c>
      <c r="K52" s="14">
        <v>2.8636003032078898</v>
      </c>
      <c r="L52" s="15">
        <v>1467.3835574374</v>
      </c>
      <c r="M52" s="15">
        <v>1973</v>
      </c>
      <c r="ZA52" s="9"/>
    </row>
    <row r="53" spans="2:677" x14ac:dyDescent="0.3">
      <c r="B53" s="18"/>
      <c r="C53" s="16" t="s">
        <v>289</v>
      </c>
      <c r="D53" s="14">
        <v>62.054887750876297</v>
      </c>
      <c r="E53" s="14">
        <v>1.69310866957043</v>
      </c>
      <c r="F53" s="14">
        <v>58.682781173262697</v>
      </c>
      <c r="G53" s="14">
        <v>65.314450428936993</v>
      </c>
      <c r="H53" s="14">
        <v>2.7284050151980499</v>
      </c>
      <c r="I53" s="15">
        <v>1325</v>
      </c>
      <c r="J53" s="15">
        <v>2303</v>
      </c>
      <c r="K53" s="14">
        <v>2.8024840534970701</v>
      </c>
      <c r="L53" s="15">
        <v>821.77095606528496</v>
      </c>
      <c r="M53" s="15">
        <v>1279</v>
      </c>
      <c r="ZA53" s="9"/>
    </row>
    <row r="54" spans="2:677" x14ac:dyDescent="0.3">
      <c r="B54" s="18" t="s">
        <v>291</v>
      </c>
      <c r="C54" s="16" t="s">
        <v>290</v>
      </c>
      <c r="D54" s="14">
        <v>72.132043232330901</v>
      </c>
      <c r="E54" s="14">
        <v>1.099300222738</v>
      </c>
      <c r="F54" s="14">
        <v>69.926148747900001</v>
      </c>
      <c r="G54" s="14">
        <v>74.235752381618198</v>
      </c>
      <c r="H54" s="14">
        <v>1.5240109297850399</v>
      </c>
      <c r="I54" s="15">
        <v>3004</v>
      </c>
      <c r="J54" s="15">
        <v>4166</v>
      </c>
      <c r="K54" s="14">
        <v>2.5038844049710298</v>
      </c>
      <c r="L54" s="15">
        <v>1663.81482776486</v>
      </c>
      <c r="M54" s="15">
        <v>1902</v>
      </c>
      <c r="ZA54" s="9"/>
    </row>
    <row r="55" spans="2:677" x14ac:dyDescent="0.3">
      <c r="B55" s="18"/>
      <c r="C55" s="16" t="s">
        <v>291</v>
      </c>
      <c r="D55" s="14">
        <v>60.325284392948902</v>
      </c>
      <c r="E55" s="14">
        <v>1.7044872322108799</v>
      </c>
      <c r="F55" s="14">
        <v>56.939182030348</v>
      </c>
      <c r="G55" s="14">
        <v>63.615267033359501</v>
      </c>
      <c r="H55" s="14">
        <v>2.8254939025370001</v>
      </c>
      <c r="I55" s="15">
        <v>1359</v>
      </c>
      <c r="J55" s="15">
        <v>2373</v>
      </c>
      <c r="K55" s="14">
        <v>2.87931373648955</v>
      </c>
      <c r="L55" s="15">
        <v>824.15471781590395</v>
      </c>
      <c r="M55" s="15">
        <v>1238</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51" priority="1">
      <formula>ZA9 = 3</formula>
    </cfRule>
    <cfRule type="expression" dxfId="250" priority="48">
      <formula>I9 = J9</formula>
    </cfRule>
    <cfRule type="expression" dxfId="249" priority="95">
      <formula>ZA9 = 2</formula>
    </cfRule>
    <cfRule type="expression" dxfId="248" priority="142">
      <formula>ZA9 = 1</formula>
    </cfRule>
  </conditionalFormatting>
  <pageMargins left="0.7" right="0.7" top="0.75" bottom="0.75" header="0.3" footer="0.3"/>
  <pageSetup paperSize="9" orientation="portrait" horizontalDpi="300" verticalDpi="30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109</v>
      </c>
      <c r="M2" s="12" t="str">
        <f>HYPERLINK("#'INDICE'!A1", "Índice")</f>
        <v>Índice</v>
      </c>
    </row>
    <row r="3" spans="2:677" x14ac:dyDescent="0.3">
      <c r="B3" s="10" t="s">
        <v>7</v>
      </c>
      <c r="C3" s="11" t="s">
        <v>108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53.173936164175601</v>
      </c>
      <c r="E9" s="14">
        <v>0.99728518108403097</v>
      </c>
      <c r="F9" s="14">
        <v>51.214533411233099</v>
      </c>
      <c r="G9" s="14">
        <v>55.123599676434097</v>
      </c>
      <c r="H9" s="14">
        <v>1.8755150606208499</v>
      </c>
      <c r="I9" s="15">
        <v>4189</v>
      </c>
      <c r="J9" s="15">
        <v>7959</v>
      </c>
      <c r="K9" s="14">
        <v>3.17874875951685</v>
      </c>
      <c r="L9" s="15">
        <v>2503.81536954488</v>
      </c>
      <c r="M9" s="15">
        <v>2555</v>
      </c>
      <c r="ZA9" s="9"/>
    </row>
    <row r="10" spans="2:677" x14ac:dyDescent="0.3">
      <c r="B10" s="18" t="s">
        <v>293</v>
      </c>
      <c r="C10" s="16" t="s">
        <v>253</v>
      </c>
      <c r="D10" s="14">
        <v>58.106437583292497</v>
      </c>
      <c r="E10" s="14">
        <v>1.3271418191683699</v>
      </c>
      <c r="F10" s="14">
        <v>55.483183079624403</v>
      </c>
      <c r="G10" s="14">
        <v>60.684647032202001</v>
      </c>
      <c r="H10" s="14">
        <v>2.2839841407692298</v>
      </c>
      <c r="I10" s="15">
        <v>2814</v>
      </c>
      <c r="J10" s="15">
        <v>4738</v>
      </c>
      <c r="K10" s="14">
        <v>3.4274135621786002</v>
      </c>
      <c r="L10" s="15">
        <v>1382.3835128283499</v>
      </c>
      <c r="M10" s="15">
        <v>1596</v>
      </c>
      <c r="ZA10" s="9"/>
    </row>
    <row r="11" spans="2:677" x14ac:dyDescent="0.3">
      <c r="B11" s="18"/>
      <c r="C11" s="16" t="s">
        <v>254</v>
      </c>
      <c r="D11" s="14">
        <v>44.537012231115298</v>
      </c>
      <c r="E11" s="14">
        <v>1.42775469552532</v>
      </c>
      <c r="F11" s="14">
        <v>41.755462989816401</v>
      </c>
      <c r="G11" s="14">
        <v>47.353210080992298</v>
      </c>
      <c r="H11" s="14">
        <v>3.2057711642538802</v>
      </c>
      <c r="I11" s="15">
        <v>1375</v>
      </c>
      <c r="J11" s="15">
        <v>3221</v>
      </c>
      <c r="K11" s="14">
        <v>2.6572886087931198</v>
      </c>
      <c r="L11" s="15">
        <v>1212.13781195672</v>
      </c>
      <c r="M11" s="15">
        <v>959</v>
      </c>
      <c r="ZA11" s="9"/>
    </row>
    <row r="12" spans="2:677" x14ac:dyDescent="0.3">
      <c r="B12" s="18" t="s">
        <v>294</v>
      </c>
      <c r="C12" s="16" t="s">
        <v>255</v>
      </c>
      <c r="D12" s="14">
        <v>54.647714216980702</v>
      </c>
      <c r="E12" s="14">
        <v>1.1444417759399701</v>
      </c>
      <c r="F12" s="14">
        <v>52.394726972509602</v>
      </c>
      <c r="G12" s="14">
        <v>56.881823229269401</v>
      </c>
      <c r="H12" s="14">
        <v>2.0942171000893399</v>
      </c>
      <c r="I12" s="15">
        <v>2043</v>
      </c>
      <c r="J12" s="15">
        <v>3876</v>
      </c>
      <c r="K12" s="14">
        <v>2.0478018464658998</v>
      </c>
      <c r="L12" s="15">
        <v>1892.76125846317</v>
      </c>
      <c r="M12" s="15">
        <v>1297</v>
      </c>
      <c r="ZA12" s="9"/>
    </row>
    <row r="13" spans="2:677" x14ac:dyDescent="0.3">
      <c r="B13" s="18"/>
      <c r="C13" s="16" t="s">
        <v>256</v>
      </c>
      <c r="D13" s="14">
        <v>54.111612099021599</v>
      </c>
      <c r="E13" s="14">
        <v>1.63981399841806</v>
      </c>
      <c r="F13" s="14">
        <v>50.880028951032102</v>
      </c>
      <c r="G13" s="14">
        <v>57.308977106143502</v>
      </c>
      <c r="H13" s="14">
        <v>3.0304290240277401</v>
      </c>
      <c r="I13" s="15">
        <v>1384</v>
      </c>
      <c r="J13" s="15">
        <v>2423</v>
      </c>
      <c r="K13" s="14">
        <v>2.6228294068836999</v>
      </c>
      <c r="L13" s="15">
        <v>923.81151196519397</v>
      </c>
      <c r="M13" s="15">
        <v>763</v>
      </c>
      <c r="ZA13" s="9"/>
    </row>
    <row r="14" spans="2:677" x14ac:dyDescent="0.3">
      <c r="B14" s="18"/>
      <c r="C14" s="16" t="s">
        <v>257</v>
      </c>
      <c r="D14" s="14">
        <v>38.991647268136099</v>
      </c>
      <c r="E14" s="14">
        <v>1.5399791832526299</v>
      </c>
      <c r="F14" s="14">
        <v>36.011952595983097</v>
      </c>
      <c r="G14" s="14">
        <v>42.055846514211197</v>
      </c>
      <c r="H14" s="14">
        <v>3.94951044941131</v>
      </c>
      <c r="I14" s="15">
        <v>762</v>
      </c>
      <c r="J14" s="15">
        <v>1660</v>
      </c>
      <c r="K14" s="14">
        <v>1.6539226880470399</v>
      </c>
      <c r="L14" s="15">
        <v>1003.67448369678</v>
      </c>
      <c r="M14" s="15">
        <v>495</v>
      </c>
      <c r="ZA14" s="9"/>
    </row>
    <row r="15" spans="2:677" x14ac:dyDescent="0.3">
      <c r="B15" s="18" t="s">
        <v>295</v>
      </c>
      <c r="C15" s="16" t="s">
        <v>258</v>
      </c>
      <c r="D15" s="14">
        <v>44.516402427725801</v>
      </c>
      <c r="E15" s="14">
        <v>3.4892163719489302</v>
      </c>
      <c r="F15" s="14">
        <v>37.7631386880592</v>
      </c>
      <c r="G15" s="14">
        <v>51.4784325207902</v>
      </c>
      <c r="H15" s="14">
        <v>7.8380466112773002</v>
      </c>
      <c r="I15" s="15">
        <v>172</v>
      </c>
      <c r="J15" s="15">
        <v>377</v>
      </c>
      <c r="K15" s="14">
        <v>1.8533565416617399</v>
      </c>
      <c r="L15" s="15">
        <v>203.414718930432</v>
      </c>
      <c r="M15" s="15">
        <v>124</v>
      </c>
      <c r="ZA15" s="9"/>
    </row>
    <row r="16" spans="2:677" x14ac:dyDescent="0.3">
      <c r="B16" s="18"/>
      <c r="C16" s="16" t="s">
        <v>259</v>
      </c>
      <c r="D16" s="14">
        <v>43.730520041248298</v>
      </c>
      <c r="E16" s="14">
        <v>3.8871161060758501</v>
      </c>
      <c r="F16" s="14">
        <v>36.2290742143052</v>
      </c>
      <c r="G16" s="14">
        <v>51.530106041110699</v>
      </c>
      <c r="H16" s="14">
        <v>8.8887946047963204</v>
      </c>
      <c r="I16" s="15">
        <v>136</v>
      </c>
      <c r="J16" s="15">
        <v>295</v>
      </c>
      <c r="K16" s="14">
        <v>1.8052810065567999</v>
      </c>
      <c r="L16" s="15">
        <v>163.40946308555701</v>
      </c>
      <c r="M16" s="15">
        <v>99</v>
      </c>
      <c r="ZA16" s="9"/>
    </row>
    <row r="17" spans="2:677" x14ac:dyDescent="0.3">
      <c r="B17" s="18"/>
      <c r="C17" s="16" t="s">
        <v>260</v>
      </c>
      <c r="D17" s="14">
        <v>38.820319518464601</v>
      </c>
      <c r="E17" s="14">
        <v>2.67519680128785</v>
      </c>
      <c r="F17" s="14">
        <v>33.6642938753522</v>
      </c>
      <c r="G17" s="14">
        <v>44.239392012184801</v>
      </c>
      <c r="H17" s="14">
        <v>6.8912281878963304</v>
      </c>
      <c r="I17" s="15">
        <v>118</v>
      </c>
      <c r="J17" s="15">
        <v>304</v>
      </c>
      <c r="K17" s="14">
        <v>0.91303576815230003</v>
      </c>
      <c r="L17" s="15">
        <v>304</v>
      </c>
      <c r="M17" s="15">
        <v>99</v>
      </c>
      <c r="ZA17" s="9"/>
    </row>
    <row r="18" spans="2:677" x14ac:dyDescent="0.3">
      <c r="B18" s="18"/>
      <c r="C18" s="16" t="s">
        <v>261</v>
      </c>
      <c r="D18" s="14">
        <v>62.806818544510897</v>
      </c>
      <c r="E18" s="14">
        <v>3.7486606914608598</v>
      </c>
      <c r="F18" s="14">
        <v>55.093718465936803</v>
      </c>
      <c r="G18" s="14">
        <v>69.918467416819396</v>
      </c>
      <c r="H18" s="14">
        <v>5.9685568833648297</v>
      </c>
      <c r="I18" s="15">
        <v>137</v>
      </c>
      <c r="J18" s="15">
        <v>215</v>
      </c>
      <c r="K18" s="14">
        <v>1.2873478555314299</v>
      </c>
      <c r="L18" s="15">
        <v>167.010026914013</v>
      </c>
      <c r="M18" s="15">
        <v>75</v>
      </c>
      <c r="ZA18" s="9"/>
    </row>
    <row r="19" spans="2:677" x14ac:dyDescent="0.3">
      <c r="B19" s="18"/>
      <c r="C19" s="16" t="s">
        <v>262</v>
      </c>
      <c r="D19" s="14">
        <v>47.822506771789001</v>
      </c>
      <c r="E19" s="14">
        <v>4.0756212168140404</v>
      </c>
      <c r="F19" s="14">
        <v>39.8129982773984</v>
      </c>
      <c r="G19" s="14">
        <v>55.945567803675203</v>
      </c>
      <c r="H19" s="14">
        <v>8.5223914259933604</v>
      </c>
      <c r="I19" s="15">
        <v>95</v>
      </c>
      <c r="J19" s="15">
        <v>205</v>
      </c>
      <c r="K19" s="14">
        <v>1.35800775040011</v>
      </c>
      <c r="L19" s="15">
        <v>150.95642859151701</v>
      </c>
      <c r="M19" s="15">
        <v>62</v>
      </c>
      <c r="ZA19" s="9"/>
    </row>
    <row r="20" spans="2:677" x14ac:dyDescent="0.3">
      <c r="B20" s="18"/>
      <c r="C20" s="16" t="s">
        <v>263</v>
      </c>
      <c r="D20" s="14">
        <v>42.982473820017603</v>
      </c>
      <c r="E20" s="14">
        <v>3.1327326199997398</v>
      </c>
      <c r="F20" s="14">
        <v>36.908569532696802</v>
      </c>
      <c r="G20" s="14">
        <v>49.275268011662398</v>
      </c>
      <c r="H20" s="14">
        <v>7.2883953425239403</v>
      </c>
      <c r="I20" s="15">
        <v>143</v>
      </c>
      <c r="J20" s="15">
        <v>306</v>
      </c>
      <c r="K20" s="14">
        <v>1.2213685137646499</v>
      </c>
      <c r="L20" s="15">
        <v>250.538634778465</v>
      </c>
      <c r="M20" s="15">
        <v>94</v>
      </c>
      <c r="ZA20" s="9"/>
    </row>
    <row r="21" spans="2:677" x14ac:dyDescent="0.3">
      <c r="B21" s="18"/>
      <c r="C21" s="16" t="s">
        <v>264</v>
      </c>
      <c r="D21" s="14">
        <v>52.244659739803801</v>
      </c>
      <c r="E21" s="14">
        <v>2.8935244173364398</v>
      </c>
      <c r="F21" s="14">
        <v>46.531263277523202</v>
      </c>
      <c r="G21" s="14">
        <v>57.899917752066003</v>
      </c>
      <c r="H21" s="14">
        <v>5.5384118333762302</v>
      </c>
      <c r="I21" s="15">
        <v>304</v>
      </c>
      <c r="J21" s="15">
        <v>533</v>
      </c>
      <c r="K21" s="14">
        <v>1.7852625164135001</v>
      </c>
      <c r="L21" s="15">
        <v>298.555531805356</v>
      </c>
      <c r="M21" s="15">
        <v>175</v>
      </c>
      <c r="ZA21" s="9"/>
    </row>
    <row r="22" spans="2:677" x14ac:dyDescent="0.3">
      <c r="B22" s="18"/>
      <c r="C22" s="16" t="s">
        <v>265</v>
      </c>
      <c r="D22" s="14">
        <v>61.293405078681602</v>
      </c>
      <c r="E22" s="14">
        <v>2.9842866430416799</v>
      </c>
      <c r="F22" s="14">
        <v>55.252816354312003</v>
      </c>
      <c r="G22" s="14">
        <v>67.005497362323595</v>
      </c>
      <c r="H22" s="14">
        <v>4.8688543885117603</v>
      </c>
      <c r="I22" s="15">
        <v>280</v>
      </c>
      <c r="J22" s="15">
        <v>451</v>
      </c>
      <c r="K22" s="14">
        <v>1.6892536573261101</v>
      </c>
      <c r="L22" s="15">
        <v>266.981810602606</v>
      </c>
      <c r="M22" s="15">
        <v>130</v>
      </c>
      <c r="ZA22" s="9"/>
    </row>
    <row r="23" spans="2:677" x14ac:dyDescent="0.3">
      <c r="B23" s="18"/>
      <c r="C23" s="16" t="s">
        <v>266</v>
      </c>
      <c r="D23" s="14">
        <v>53.054008406850002</v>
      </c>
      <c r="E23" s="14">
        <v>2.8481572628867502</v>
      </c>
      <c r="F23" s="14">
        <v>47.409458501616498</v>
      </c>
      <c r="G23" s="14">
        <v>58.621490741265497</v>
      </c>
      <c r="H23" s="14">
        <v>5.3684110747021503</v>
      </c>
      <c r="I23" s="15">
        <v>236</v>
      </c>
      <c r="J23" s="15">
        <v>430</v>
      </c>
      <c r="K23" s="14">
        <v>1.39723193935372</v>
      </c>
      <c r="L23" s="15">
        <v>307.75133883562302</v>
      </c>
      <c r="M23" s="15">
        <v>137</v>
      </c>
      <c r="ZA23" s="9"/>
    </row>
    <row r="24" spans="2:677" x14ac:dyDescent="0.3">
      <c r="B24" s="18"/>
      <c r="C24" s="16" t="s">
        <v>267</v>
      </c>
      <c r="D24" s="14">
        <v>60.622778262249902</v>
      </c>
      <c r="E24" s="14">
        <v>4.2601382665330396</v>
      </c>
      <c r="F24" s="14">
        <v>51.903955418931403</v>
      </c>
      <c r="G24" s="14">
        <v>68.713764650888194</v>
      </c>
      <c r="H24" s="14">
        <v>7.0272897228562901</v>
      </c>
      <c r="I24" s="15">
        <v>143</v>
      </c>
      <c r="J24" s="15">
        <v>226</v>
      </c>
      <c r="K24" s="14">
        <v>1.7106020996073099</v>
      </c>
      <c r="L24" s="15">
        <v>132.11722355063199</v>
      </c>
      <c r="M24" s="15">
        <v>74</v>
      </c>
      <c r="ZA24" s="9"/>
    </row>
    <row r="25" spans="2:677" x14ac:dyDescent="0.3">
      <c r="B25" s="18"/>
      <c r="C25" s="16" t="s">
        <v>268</v>
      </c>
      <c r="D25" s="14">
        <v>40.092136836735698</v>
      </c>
      <c r="E25" s="14">
        <v>3.4713307507584301</v>
      </c>
      <c r="F25" s="14">
        <v>33.429957378820603</v>
      </c>
      <c r="G25" s="14">
        <v>47.1417983120649</v>
      </c>
      <c r="H25" s="14">
        <v>8.6583829764287099</v>
      </c>
      <c r="I25" s="15">
        <v>102</v>
      </c>
      <c r="J25" s="15">
        <v>247</v>
      </c>
      <c r="K25" s="14">
        <v>1.2341958024806201</v>
      </c>
      <c r="L25" s="15">
        <v>200.13031927636899</v>
      </c>
      <c r="M25" s="15">
        <v>86</v>
      </c>
      <c r="ZA25" s="9"/>
    </row>
    <row r="26" spans="2:677" x14ac:dyDescent="0.3">
      <c r="B26" s="18"/>
      <c r="C26" s="16" t="s">
        <v>269</v>
      </c>
      <c r="D26" s="14">
        <v>45.443453383220501</v>
      </c>
      <c r="E26" s="14">
        <v>4.2285904490558197</v>
      </c>
      <c r="F26" s="14">
        <v>37.2601111548814</v>
      </c>
      <c r="G26" s="14">
        <v>53.8805848148683</v>
      </c>
      <c r="H26" s="14">
        <v>9.3051696872517695</v>
      </c>
      <c r="I26" s="15">
        <v>154</v>
      </c>
      <c r="J26" s="15">
        <v>314</v>
      </c>
      <c r="K26" s="14">
        <v>2.2574460876530198</v>
      </c>
      <c r="L26" s="15">
        <v>139.09523763043799</v>
      </c>
      <c r="M26" s="15">
        <v>98</v>
      </c>
      <c r="ZA26" s="9"/>
    </row>
    <row r="27" spans="2:677" x14ac:dyDescent="0.3">
      <c r="B27" s="18"/>
      <c r="C27" s="16" t="s">
        <v>270</v>
      </c>
      <c r="D27" s="14">
        <v>57.474111715224502</v>
      </c>
      <c r="E27" s="14">
        <v>3.9054297852573998</v>
      </c>
      <c r="F27" s="14">
        <v>49.637415016369197</v>
      </c>
      <c r="G27" s="14">
        <v>64.952383490114897</v>
      </c>
      <c r="H27" s="14">
        <v>6.7951111704139304</v>
      </c>
      <c r="I27" s="15">
        <v>254</v>
      </c>
      <c r="J27" s="15">
        <v>428</v>
      </c>
      <c r="K27" s="14">
        <v>2.6646482128345301</v>
      </c>
      <c r="L27" s="15">
        <v>160.621577714648</v>
      </c>
      <c r="M27" s="15">
        <v>144</v>
      </c>
      <c r="ZA27" s="9"/>
    </row>
    <row r="28" spans="2:677" x14ac:dyDescent="0.3">
      <c r="B28" s="18"/>
      <c r="C28" s="16" t="s">
        <v>271</v>
      </c>
      <c r="D28" s="14">
        <v>25.772619504401401</v>
      </c>
      <c r="E28" s="14">
        <v>4.0557443679783196</v>
      </c>
      <c r="F28" s="14">
        <v>18.5260756082196</v>
      </c>
      <c r="G28" s="14">
        <v>34.648248754436302</v>
      </c>
      <c r="H28" s="14">
        <v>15.736640069845</v>
      </c>
      <c r="I28" s="15">
        <v>59</v>
      </c>
      <c r="J28" s="15">
        <v>194</v>
      </c>
      <c r="K28" s="14">
        <v>1.6594942808540101</v>
      </c>
      <c r="L28" s="15">
        <v>116.90308441446599</v>
      </c>
      <c r="M28" s="15">
        <v>62</v>
      </c>
      <c r="ZA28" s="9"/>
    </row>
    <row r="29" spans="2:677" x14ac:dyDescent="0.3">
      <c r="B29" s="18"/>
      <c r="C29" s="16" t="s">
        <v>272</v>
      </c>
      <c r="D29" s="14">
        <v>43.609924680807097</v>
      </c>
      <c r="E29" s="14">
        <v>3.0812571199138898</v>
      </c>
      <c r="F29" s="14">
        <v>37.6164855360338</v>
      </c>
      <c r="G29" s="14">
        <v>49.796046437701797</v>
      </c>
      <c r="H29" s="14">
        <v>7.0654951653011304</v>
      </c>
      <c r="I29" s="15">
        <v>150</v>
      </c>
      <c r="J29" s="15">
        <v>306</v>
      </c>
      <c r="K29" s="14">
        <v>1.1775184168500199</v>
      </c>
      <c r="L29" s="15">
        <v>259.868546955368</v>
      </c>
      <c r="M29" s="15">
        <v>90</v>
      </c>
      <c r="ZA29" s="9"/>
    </row>
    <row r="30" spans="2:677" x14ac:dyDescent="0.3">
      <c r="B30" s="18"/>
      <c r="C30" s="16" t="s">
        <v>273</v>
      </c>
      <c r="D30" s="14">
        <v>38.4325523400083</v>
      </c>
      <c r="E30" s="14">
        <v>3.6082625543614699</v>
      </c>
      <c r="F30" s="14">
        <v>31.542455852606299</v>
      </c>
      <c r="G30" s="14">
        <v>45.820336230085204</v>
      </c>
      <c r="H30" s="14">
        <v>9.3885582264732204</v>
      </c>
      <c r="I30" s="15">
        <v>115</v>
      </c>
      <c r="J30" s="15">
        <v>263</v>
      </c>
      <c r="K30" s="14">
        <v>1.4416079773322099</v>
      </c>
      <c r="L30" s="15">
        <v>182.43517248475499</v>
      </c>
      <c r="M30" s="15">
        <v>75</v>
      </c>
      <c r="ZA30" s="9"/>
    </row>
    <row r="31" spans="2:677" x14ac:dyDescent="0.3">
      <c r="B31" s="18"/>
      <c r="C31" s="16" t="s">
        <v>274</v>
      </c>
      <c r="D31" s="14">
        <v>67.1260279011005</v>
      </c>
      <c r="E31" s="14">
        <v>2.2450202542706501</v>
      </c>
      <c r="F31" s="14">
        <v>62.566880445980203</v>
      </c>
      <c r="G31" s="14">
        <v>71.383863617915097</v>
      </c>
      <c r="H31" s="14">
        <v>3.3444854767488001</v>
      </c>
      <c r="I31" s="15">
        <v>527</v>
      </c>
      <c r="J31" s="15">
        <v>775</v>
      </c>
      <c r="K31" s="14">
        <v>1.76782127585056</v>
      </c>
      <c r="L31" s="15">
        <v>438.392732674358</v>
      </c>
      <c r="M31" s="15">
        <v>276</v>
      </c>
      <c r="ZA31" s="9"/>
    </row>
    <row r="32" spans="2:677" x14ac:dyDescent="0.3">
      <c r="B32" s="18"/>
      <c r="C32" s="16" t="s">
        <v>275</v>
      </c>
      <c r="D32" s="14">
        <v>46.704344213873</v>
      </c>
      <c r="E32" s="14">
        <v>3.1201050261697998</v>
      </c>
      <c r="F32" s="14">
        <v>40.623919102031799</v>
      </c>
      <c r="G32" s="14">
        <v>52.884273244295301</v>
      </c>
      <c r="H32" s="14">
        <v>6.6805456295069998</v>
      </c>
      <c r="I32" s="15">
        <v>227</v>
      </c>
      <c r="J32" s="15">
        <v>464</v>
      </c>
      <c r="K32" s="14">
        <v>1.81079934337617</v>
      </c>
      <c r="L32" s="15">
        <v>256.24042867990403</v>
      </c>
      <c r="M32" s="15">
        <v>153</v>
      </c>
      <c r="ZA32" s="9"/>
    </row>
    <row r="33" spans="2:677" x14ac:dyDescent="0.3">
      <c r="B33" s="18"/>
      <c r="C33" s="16" t="s">
        <v>276</v>
      </c>
      <c r="D33" s="14">
        <v>37.457713069458698</v>
      </c>
      <c r="E33" s="14">
        <v>3.2118783962797601</v>
      </c>
      <c r="F33" s="14">
        <v>31.3335434487818</v>
      </c>
      <c r="G33" s="14">
        <v>44.011658262586202</v>
      </c>
      <c r="H33" s="14">
        <v>8.5746783054371196</v>
      </c>
      <c r="I33" s="15">
        <v>138</v>
      </c>
      <c r="J33" s="15">
        <v>331</v>
      </c>
      <c r="K33" s="14">
        <v>1.4531723042853699</v>
      </c>
      <c r="L33" s="15">
        <v>227.77753128372299</v>
      </c>
      <c r="M33" s="15">
        <v>100</v>
      </c>
      <c r="ZA33" s="9"/>
    </row>
    <row r="34" spans="2:677" x14ac:dyDescent="0.3">
      <c r="B34" s="18"/>
      <c r="C34" s="16" t="s">
        <v>277</v>
      </c>
      <c r="D34" s="14">
        <v>60.667004702502801</v>
      </c>
      <c r="E34" s="14">
        <v>2.76588106347993</v>
      </c>
      <c r="F34" s="14">
        <v>55.074316210531698</v>
      </c>
      <c r="G34" s="14">
        <v>65.993366790209805</v>
      </c>
      <c r="H34" s="14">
        <v>4.5591192066316504</v>
      </c>
      <c r="I34" s="15">
        <v>216</v>
      </c>
      <c r="J34" s="15">
        <v>339</v>
      </c>
      <c r="K34" s="14">
        <v>1.0836128059724699</v>
      </c>
      <c r="L34" s="15">
        <v>312.84237149243398</v>
      </c>
      <c r="M34" s="15">
        <v>105</v>
      </c>
      <c r="ZA34" s="9"/>
    </row>
    <row r="35" spans="2:677" x14ac:dyDescent="0.3">
      <c r="B35" s="18"/>
      <c r="C35" s="16" t="s">
        <v>278</v>
      </c>
      <c r="D35" s="14">
        <v>31.178630955229998</v>
      </c>
      <c r="E35" s="14">
        <v>3.3786863149437401</v>
      </c>
      <c r="F35" s="14">
        <v>24.8570907848157</v>
      </c>
      <c r="G35" s="14">
        <v>38.288659109428302</v>
      </c>
      <c r="H35" s="14">
        <v>10.836544811076701</v>
      </c>
      <c r="I35" s="15">
        <v>84</v>
      </c>
      <c r="J35" s="15">
        <v>227</v>
      </c>
      <c r="K35" s="14">
        <v>1.2023304204433101</v>
      </c>
      <c r="L35" s="15">
        <v>188.800013823407</v>
      </c>
      <c r="M35" s="15">
        <v>63</v>
      </c>
      <c r="ZA35" s="9"/>
    </row>
    <row r="36" spans="2:677" x14ac:dyDescent="0.3">
      <c r="B36" s="18"/>
      <c r="C36" s="16" t="s">
        <v>279</v>
      </c>
      <c r="D36" s="14">
        <v>52.638633388343301</v>
      </c>
      <c r="E36" s="14">
        <v>2.4787629268259899</v>
      </c>
      <c r="F36" s="14">
        <v>47.733888769851099</v>
      </c>
      <c r="G36" s="14">
        <v>57.492978387525604</v>
      </c>
      <c r="H36" s="14">
        <v>4.70901839061594</v>
      </c>
      <c r="I36" s="15">
        <v>243</v>
      </c>
      <c r="J36" s="15">
        <v>462</v>
      </c>
      <c r="K36" s="14">
        <v>1.1361667580660899</v>
      </c>
      <c r="L36" s="15">
        <v>406.63044990542301</v>
      </c>
      <c r="M36" s="15">
        <v>155</v>
      </c>
      <c r="ZA36" s="9"/>
    </row>
    <row r="37" spans="2:677" x14ac:dyDescent="0.3">
      <c r="B37" s="18"/>
      <c r="C37" s="16" t="s">
        <v>280</v>
      </c>
      <c r="D37" s="14">
        <v>59.945232424257597</v>
      </c>
      <c r="E37" s="14">
        <v>3.9106005554103498</v>
      </c>
      <c r="F37" s="14">
        <v>51.975642603487699</v>
      </c>
      <c r="G37" s="14">
        <v>67.421258932031407</v>
      </c>
      <c r="H37" s="14">
        <v>6.5236223086656597</v>
      </c>
      <c r="I37" s="15">
        <v>156</v>
      </c>
      <c r="J37" s="15">
        <v>267</v>
      </c>
      <c r="K37" s="14">
        <v>1.6941805340484299</v>
      </c>
      <c r="L37" s="15">
        <v>157.59831649226501</v>
      </c>
      <c r="M37" s="15">
        <v>79</v>
      </c>
      <c r="ZA37" s="9"/>
    </row>
    <row r="38" spans="2:677" x14ac:dyDescent="0.3">
      <c r="B38" s="18" t="s">
        <v>296</v>
      </c>
      <c r="C38" s="16" t="s">
        <v>281</v>
      </c>
      <c r="D38" s="14">
        <v>45.944303890489699</v>
      </c>
      <c r="E38" s="14">
        <v>1.4001786349862799</v>
      </c>
      <c r="F38" s="14">
        <v>43.212479238738901</v>
      </c>
      <c r="G38" s="14">
        <v>48.700722033280201</v>
      </c>
      <c r="H38" s="14">
        <v>3.0475565335012398</v>
      </c>
      <c r="I38" s="15">
        <v>1969</v>
      </c>
      <c r="J38" s="15">
        <v>4191</v>
      </c>
      <c r="K38" s="14">
        <v>3.3075603403985601</v>
      </c>
      <c r="L38" s="15">
        <v>1267.0970651120399</v>
      </c>
      <c r="M38" s="15">
        <v>1249</v>
      </c>
      <c r="ZA38" s="9"/>
    </row>
    <row r="39" spans="2:677" x14ac:dyDescent="0.3">
      <c r="B39" s="18"/>
      <c r="C39" s="16" t="s">
        <v>282</v>
      </c>
      <c r="D39" s="14">
        <v>59.317804775365303</v>
      </c>
      <c r="E39" s="14">
        <v>1.3832097927991001</v>
      </c>
      <c r="F39" s="14">
        <v>56.5783924831278</v>
      </c>
      <c r="G39" s="14">
        <v>62.000465571437502</v>
      </c>
      <c r="H39" s="14">
        <v>2.33186274852428</v>
      </c>
      <c r="I39" s="15">
        <v>2220</v>
      </c>
      <c r="J39" s="15">
        <v>3768</v>
      </c>
      <c r="K39" s="14">
        <v>2.9866358941816902</v>
      </c>
      <c r="L39" s="15">
        <v>1261.6201416920301</v>
      </c>
      <c r="M39" s="15">
        <v>1207</v>
      </c>
      <c r="ZA39" s="9"/>
    </row>
    <row r="40" spans="2:677" x14ac:dyDescent="0.3">
      <c r="B40" s="18" t="s">
        <v>321</v>
      </c>
      <c r="C40" s="16" t="s">
        <v>314</v>
      </c>
      <c r="D40" s="14">
        <v>53.591554741638397</v>
      </c>
      <c r="E40" s="14">
        <v>1.44970261416663</v>
      </c>
      <c r="F40" s="14">
        <v>50.740291299290497</v>
      </c>
      <c r="G40" s="14">
        <v>56.419530189449297</v>
      </c>
      <c r="H40" s="14">
        <v>2.7050952732301901</v>
      </c>
      <c r="I40" s="15">
        <v>2145</v>
      </c>
      <c r="J40" s="15">
        <v>4075</v>
      </c>
      <c r="K40" s="14">
        <v>3.4425915069683701</v>
      </c>
      <c r="L40" s="15">
        <v>1183.70128775126</v>
      </c>
      <c r="M40" s="15">
        <v>2050</v>
      </c>
      <c r="ZA40" s="9"/>
    </row>
    <row r="41" spans="2:677" x14ac:dyDescent="0.3">
      <c r="B41" s="18"/>
      <c r="C41" s="16" t="s">
        <v>315</v>
      </c>
      <c r="D41" s="14">
        <v>52.732620122004398</v>
      </c>
      <c r="E41" s="14">
        <v>1.47105716000111</v>
      </c>
      <c r="F41" s="14">
        <v>49.842159550648098</v>
      </c>
      <c r="G41" s="14">
        <v>55.604877033561202</v>
      </c>
      <c r="H41" s="14">
        <v>2.7896530773506298</v>
      </c>
      <c r="I41" s="15">
        <v>2044</v>
      </c>
      <c r="J41" s="15">
        <v>3884</v>
      </c>
      <c r="K41" s="14">
        <v>3.37120845200671</v>
      </c>
      <c r="L41" s="15">
        <v>1152.1091191166299</v>
      </c>
      <c r="M41" s="15">
        <v>2039</v>
      </c>
      <c r="ZA41" s="9"/>
    </row>
    <row r="42" spans="2:677" x14ac:dyDescent="0.3">
      <c r="B42" s="18" t="s">
        <v>322</v>
      </c>
      <c r="C42" s="16" t="s">
        <v>316</v>
      </c>
      <c r="D42" s="14">
        <v>31.814995187569998</v>
      </c>
      <c r="E42" s="14">
        <v>2.1923785716890101</v>
      </c>
      <c r="F42" s="14">
        <v>27.672940065786101</v>
      </c>
      <c r="G42" s="14">
        <v>36.266159699684302</v>
      </c>
      <c r="H42" s="14">
        <v>6.8910227984116101</v>
      </c>
      <c r="I42" s="15">
        <v>308</v>
      </c>
      <c r="J42" s="15">
        <v>984</v>
      </c>
      <c r="K42" s="14">
        <v>2.17803010191821</v>
      </c>
      <c r="L42" s="15">
        <v>451.78438954235997</v>
      </c>
      <c r="M42" s="15">
        <v>390</v>
      </c>
      <c r="ZA42" s="9"/>
    </row>
    <row r="43" spans="2:677" x14ac:dyDescent="0.3">
      <c r="B43" s="18"/>
      <c r="C43" s="16" t="s">
        <v>317</v>
      </c>
      <c r="D43" s="14">
        <v>55.330744109117703</v>
      </c>
      <c r="E43" s="14">
        <v>4.78571624389118</v>
      </c>
      <c r="F43" s="14">
        <v>45.8349045683252</v>
      </c>
      <c r="G43" s="14">
        <v>64.452925322701006</v>
      </c>
      <c r="H43" s="14">
        <v>8.6492895061256903</v>
      </c>
      <c r="I43" s="15">
        <v>187</v>
      </c>
      <c r="J43" s="15">
        <v>310</v>
      </c>
      <c r="K43" s="14">
        <v>2.8633678217312899</v>
      </c>
      <c r="L43" s="15">
        <v>108.26412088844501</v>
      </c>
      <c r="M43" s="15">
        <v>139</v>
      </c>
      <c r="ZA43" s="9"/>
    </row>
    <row r="44" spans="2:677" x14ac:dyDescent="0.3">
      <c r="B44" s="18"/>
      <c r="C44" s="16" t="s">
        <v>318</v>
      </c>
      <c r="D44" s="14">
        <v>42.114084702278198</v>
      </c>
      <c r="E44" s="14">
        <v>4.1760714602664999</v>
      </c>
      <c r="F44" s="14">
        <v>34.171579841151903</v>
      </c>
      <c r="G44" s="14">
        <v>50.4868257979942</v>
      </c>
      <c r="H44" s="14">
        <v>9.9160921810099101</v>
      </c>
      <c r="I44" s="15">
        <v>105</v>
      </c>
      <c r="J44" s="15">
        <v>227</v>
      </c>
      <c r="K44" s="14">
        <v>1.61675425035258</v>
      </c>
      <c r="L44" s="15">
        <v>140.404764639088</v>
      </c>
      <c r="M44" s="15">
        <v>113</v>
      </c>
      <c r="ZA44" s="9"/>
    </row>
    <row r="45" spans="2:677" x14ac:dyDescent="0.3">
      <c r="B45" s="18"/>
      <c r="C45" s="16" t="s">
        <v>319</v>
      </c>
      <c r="D45" s="14">
        <v>56.4191916936675</v>
      </c>
      <c r="E45" s="14">
        <v>1.1057528626698301</v>
      </c>
      <c r="F45" s="14">
        <v>54.240009890212903</v>
      </c>
      <c r="G45" s="14">
        <v>58.573856829000697</v>
      </c>
      <c r="H45" s="14">
        <v>1.95988781383754</v>
      </c>
      <c r="I45" s="15">
        <v>3526</v>
      </c>
      <c r="J45" s="15">
        <v>6308</v>
      </c>
      <c r="K45" s="14">
        <v>3.1362944893137401</v>
      </c>
      <c r="L45" s="15">
        <v>2011.2907195077401</v>
      </c>
      <c r="M45" s="15">
        <v>2310</v>
      </c>
      <c r="ZA45" s="9"/>
    </row>
    <row r="46" spans="2:677" x14ac:dyDescent="0.3">
      <c r="B46" s="18"/>
      <c r="C46" s="16" t="s">
        <v>320</v>
      </c>
      <c r="D46" s="14">
        <v>38.012994578038096</v>
      </c>
      <c r="E46" s="14">
        <v>6.6081481743351702</v>
      </c>
      <c r="F46" s="14">
        <v>26.0776171584344</v>
      </c>
      <c r="G46" s="14">
        <v>51.598077435391197</v>
      </c>
      <c r="H46" s="14">
        <v>17.383918966891901</v>
      </c>
      <c r="I46" s="15">
        <v>63</v>
      </c>
      <c r="J46" s="15">
        <v>130</v>
      </c>
      <c r="K46" s="14">
        <v>2.3906528467767001</v>
      </c>
      <c r="L46" s="15">
        <v>54.378451549449302</v>
      </c>
      <c r="M46" s="15">
        <v>62</v>
      </c>
      <c r="ZA46" s="9"/>
    </row>
    <row r="47" spans="2:677" x14ac:dyDescent="0.3">
      <c r="B47" s="18" t="s">
        <v>298</v>
      </c>
      <c r="C47" s="16" t="s">
        <v>283</v>
      </c>
      <c r="D47" s="14">
        <v>45.940278721488298</v>
      </c>
      <c r="E47" s="14">
        <v>2.1082072281728501</v>
      </c>
      <c r="F47" s="14">
        <v>41.842207090978199</v>
      </c>
      <c r="G47" s="14">
        <v>50.094001722276403</v>
      </c>
      <c r="H47" s="14">
        <v>4.5890170605054497</v>
      </c>
      <c r="I47" s="15">
        <v>710</v>
      </c>
      <c r="J47" s="15">
        <v>1726</v>
      </c>
      <c r="K47" s="14">
        <v>3.0870827247947998</v>
      </c>
      <c r="L47" s="15">
        <v>559.10390289742895</v>
      </c>
      <c r="M47" s="15">
        <v>976</v>
      </c>
      <c r="ZA47" s="9"/>
    </row>
    <row r="48" spans="2:677" x14ac:dyDescent="0.3">
      <c r="B48" s="18"/>
      <c r="C48" s="16" t="s">
        <v>284</v>
      </c>
      <c r="D48" s="14">
        <v>50.5743933644845</v>
      </c>
      <c r="E48" s="14">
        <v>2.2443169983234199</v>
      </c>
      <c r="F48" s="14">
        <v>46.179338713570303</v>
      </c>
      <c r="G48" s="14">
        <v>54.960588520753298</v>
      </c>
      <c r="H48" s="14">
        <v>4.4376548071448898</v>
      </c>
      <c r="I48" s="15">
        <v>734</v>
      </c>
      <c r="J48" s="15">
        <v>1493</v>
      </c>
      <c r="K48" s="14">
        <v>3.0064537702490899</v>
      </c>
      <c r="L48" s="15">
        <v>496.59835610121502</v>
      </c>
      <c r="M48" s="15">
        <v>983</v>
      </c>
      <c r="ZA48" s="9"/>
    </row>
    <row r="49" spans="2:677" x14ac:dyDescent="0.3">
      <c r="B49" s="18"/>
      <c r="C49" s="16" t="s">
        <v>285</v>
      </c>
      <c r="D49" s="14">
        <v>49.778290217228999</v>
      </c>
      <c r="E49" s="14">
        <v>2.1250834285968101</v>
      </c>
      <c r="F49" s="14">
        <v>45.621592855513299</v>
      </c>
      <c r="G49" s="14">
        <v>53.938054485250802</v>
      </c>
      <c r="H49" s="14">
        <v>4.26909686797819</v>
      </c>
      <c r="I49" s="15">
        <v>761</v>
      </c>
      <c r="J49" s="15">
        <v>1497</v>
      </c>
      <c r="K49" s="14">
        <v>2.7024153149086199</v>
      </c>
      <c r="L49" s="15">
        <v>553.94890331674299</v>
      </c>
      <c r="M49" s="15">
        <v>1003</v>
      </c>
      <c r="ZA49" s="9"/>
    </row>
    <row r="50" spans="2:677" x14ac:dyDescent="0.3">
      <c r="B50" s="18"/>
      <c r="C50" s="16" t="s">
        <v>286</v>
      </c>
      <c r="D50" s="14">
        <v>54.459490629466899</v>
      </c>
      <c r="E50" s="14">
        <v>2.1220985085885098</v>
      </c>
      <c r="F50" s="14">
        <v>50.276066066268299</v>
      </c>
      <c r="G50" s="14">
        <v>58.580910776249702</v>
      </c>
      <c r="H50" s="14">
        <v>3.89665508079558</v>
      </c>
      <c r="I50" s="15">
        <v>808</v>
      </c>
      <c r="J50" s="15">
        <v>1477</v>
      </c>
      <c r="K50" s="14">
        <v>2.68006902193479</v>
      </c>
      <c r="L50" s="15">
        <v>551.10520957170297</v>
      </c>
      <c r="M50" s="15">
        <v>958</v>
      </c>
      <c r="ZA50" s="9"/>
    </row>
    <row r="51" spans="2:677" x14ac:dyDescent="0.3">
      <c r="B51" s="18"/>
      <c r="C51" s="16" t="s">
        <v>287</v>
      </c>
      <c r="D51" s="14">
        <v>66.330176621270397</v>
      </c>
      <c r="E51" s="14">
        <v>1.9164314655841099</v>
      </c>
      <c r="F51" s="14">
        <v>62.474780963339299</v>
      </c>
      <c r="G51" s="14">
        <v>69.979800438868594</v>
      </c>
      <c r="H51" s="14">
        <v>2.8892301561723199</v>
      </c>
      <c r="I51" s="15">
        <v>1151</v>
      </c>
      <c r="J51" s="15">
        <v>1726</v>
      </c>
      <c r="K51" s="14">
        <v>2.8367671765200901</v>
      </c>
      <c r="L51" s="15">
        <v>608.43907610257702</v>
      </c>
      <c r="M51" s="15">
        <v>1032</v>
      </c>
      <c r="ZA51" s="9"/>
    </row>
    <row r="52" spans="2:677" x14ac:dyDescent="0.3">
      <c r="B52" s="18" t="s">
        <v>297</v>
      </c>
      <c r="C52" s="16" t="s">
        <v>288</v>
      </c>
      <c r="D52" s="14">
        <v>55.778591632345403</v>
      </c>
      <c r="E52" s="14">
        <v>1.1829454689816901</v>
      </c>
      <c r="F52" s="14">
        <v>53.448042558834203</v>
      </c>
      <c r="G52" s="14">
        <v>58.0839667343513</v>
      </c>
      <c r="H52" s="14">
        <v>2.1207876254367801</v>
      </c>
      <c r="I52" s="15">
        <v>2895</v>
      </c>
      <c r="J52" s="15">
        <v>5059</v>
      </c>
      <c r="K52" s="14">
        <v>2.86951276402643</v>
      </c>
      <c r="L52" s="15">
        <v>1763.0170750317</v>
      </c>
      <c r="M52" s="15">
        <v>2170</v>
      </c>
      <c r="ZA52" s="9"/>
    </row>
    <row r="53" spans="2:677" x14ac:dyDescent="0.3">
      <c r="B53" s="18"/>
      <c r="C53" s="16" t="s">
        <v>289</v>
      </c>
      <c r="D53" s="14">
        <v>48.494242908350401</v>
      </c>
      <c r="E53" s="14">
        <v>1.73737482313186</v>
      </c>
      <c r="F53" s="14">
        <v>45.099297554544002</v>
      </c>
      <c r="G53" s="14">
        <v>51.903141849289497</v>
      </c>
      <c r="H53" s="14">
        <v>3.5826414001664899</v>
      </c>
      <c r="I53" s="15">
        <v>1269</v>
      </c>
      <c r="J53" s="15">
        <v>2860</v>
      </c>
      <c r="K53" s="14">
        <v>3.45505721794563</v>
      </c>
      <c r="L53" s="15">
        <v>827.77210899579597</v>
      </c>
      <c r="M53" s="15">
        <v>1479</v>
      </c>
      <c r="ZA53" s="9"/>
    </row>
    <row r="54" spans="2:677" x14ac:dyDescent="0.3">
      <c r="B54" s="18" t="s">
        <v>291</v>
      </c>
      <c r="C54" s="16" t="s">
        <v>290</v>
      </c>
      <c r="D54" s="14">
        <v>58.104868126266403</v>
      </c>
      <c r="E54" s="14">
        <v>1.1472700807116401</v>
      </c>
      <c r="F54" s="14">
        <v>55.839794554975697</v>
      </c>
      <c r="G54" s="14">
        <v>60.336285657150299</v>
      </c>
      <c r="H54" s="14">
        <v>1.97448185962411</v>
      </c>
      <c r="I54" s="15">
        <v>2887</v>
      </c>
      <c r="J54" s="15">
        <v>4985</v>
      </c>
      <c r="K54" s="14">
        <v>2.6948418787415802</v>
      </c>
      <c r="L54" s="15">
        <v>1849.83024025434</v>
      </c>
      <c r="M54" s="15">
        <v>2078</v>
      </c>
      <c r="ZA54" s="9"/>
    </row>
    <row r="55" spans="2:677" x14ac:dyDescent="0.3">
      <c r="B55" s="18"/>
      <c r="C55" s="16" t="s">
        <v>291</v>
      </c>
      <c r="D55" s="14">
        <v>46.422676623248002</v>
      </c>
      <c r="E55" s="14">
        <v>1.6950752194372201</v>
      </c>
      <c r="F55" s="14">
        <v>43.119073373720802</v>
      </c>
      <c r="G55" s="14">
        <v>49.757975521888099</v>
      </c>
      <c r="H55" s="14">
        <v>3.6513948413485999</v>
      </c>
      <c r="I55" s="15">
        <v>1302</v>
      </c>
      <c r="J55" s="15">
        <v>2974</v>
      </c>
      <c r="K55" s="14">
        <v>3.4344853522888901</v>
      </c>
      <c r="L55" s="15">
        <v>865.92304084744296</v>
      </c>
      <c r="M55" s="15">
        <v>1420</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47" priority="1">
      <formula>ZA9 = 3</formula>
    </cfRule>
    <cfRule type="expression" dxfId="246" priority="48">
      <formula>I9 = J9</formula>
    </cfRule>
    <cfRule type="expression" dxfId="245" priority="95">
      <formula>ZA9 = 2</formula>
    </cfRule>
    <cfRule type="expression" dxfId="244" priority="142">
      <formula>ZA9 = 1</formula>
    </cfRule>
  </conditionalFormatting>
  <pageMargins left="0.7" right="0.7" top="0.75" bottom="0.75" header="0.3" footer="0.3"/>
  <pageSetup paperSize="9" orientation="portrait" horizontalDpi="300" verticalDpi="30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111</v>
      </c>
      <c r="M2" s="12" t="str">
        <f>HYPERLINK("#'INDICE'!A1", "Índice")</f>
        <v>Índice</v>
      </c>
    </row>
    <row r="3" spans="2:677" x14ac:dyDescent="0.3">
      <c r="B3" s="10" t="s">
        <v>7</v>
      </c>
      <c r="C3" s="11" t="s">
        <v>110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89.919193348556803</v>
      </c>
      <c r="E9" s="14">
        <v>0.48251992551932699</v>
      </c>
      <c r="F9" s="14">
        <v>88.932841608441507</v>
      </c>
      <c r="G9" s="14">
        <v>90.826704835345296</v>
      </c>
      <c r="H9" s="14">
        <v>0.53661505130380605</v>
      </c>
      <c r="I9" s="15">
        <v>6775</v>
      </c>
      <c r="J9" s="15">
        <v>7643</v>
      </c>
      <c r="K9" s="14">
        <v>1.96286237502399</v>
      </c>
      <c r="L9" s="15">
        <v>3893.80330340612</v>
      </c>
      <c r="M9" s="15">
        <v>2536</v>
      </c>
      <c r="ZA9" s="9"/>
    </row>
    <row r="10" spans="2:677" x14ac:dyDescent="0.3">
      <c r="B10" s="18" t="s">
        <v>293</v>
      </c>
      <c r="C10" s="16" t="s">
        <v>253</v>
      </c>
      <c r="D10" s="14">
        <v>89.697965216487304</v>
      </c>
      <c r="E10" s="14">
        <v>0.63094641337455604</v>
      </c>
      <c r="F10" s="14">
        <v>88.393020868849007</v>
      </c>
      <c r="G10" s="14">
        <v>90.871349276537501</v>
      </c>
      <c r="H10" s="14">
        <v>0.70341218092490498</v>
      </c>
      <c r="I10" s="15">
        <v>4015</v>
      </c>
      <c r="J10" s="15">
        <v>4565</v>
      </c>
      <c r="K10" s="14">
        <v>1.96618774349935</v>
      </c>
      <c r="L10" s="15">
        <v>2321.7518342756898</v>
      </c>
      <c r="M10" s="15">
        <v>1583</v>
      </c>
      <c r="ZA10" s="9"/>
    </row>
    <row r="11" spans="2:677" x14ac:dyDescent="0.3">
      <c r="B11" s="18"/>
      <c r="C11" s="16" t="s">
        <v>254</v>
      </c>
      <c r="D11" s="14">
        <v>90.311527594891999</v>
      </c>
      <c r="E11" s="14">
        <v>0.73546025562739104</v>
      </c>
      <c r="F11" s="14">
        <v>88.769236489128502</v>
      </c>
      <c r="G11" s="14">
        <v>91.661914172165098</v>
      </c>
      <c r="H11" s="14">
        <v>0.814359224357742</v>
      </c>
      <c r="I11" s="15">
        <v>2760</v>
      </c>
      <c r="J11" s="15">
        <v>3078</v>
      </c>
      <c r="K11" s="14">
        <v>1.9021616372636101</v>
      </c>
      <c r="L11" s="15">
        <v>1618.1590143032799</v>
      </c>
      <c r="M11" s="15">
        <v>953</v>
      </c>
      <c r="ZA11" s="9"/>
    </row>
    <row r="12" spans="2:677" x14ac:dyDescent="0.3">
      <c r="B12" s="18" t="s">
        <v>294</v>
      </c>
      <c r="C12" s="16" t="s">
        <v>255</v>
      </c>
      <c r="D12" s="14">
        <v>85.504048775196196</v>
      </c>
      <c r="E12" s="14">
        <v>0.75821677562712797</v>
      </c>
      <c r="F12" s="14">
        <v>83.952413930948396</v>
      </c>
      <c r="G12" s="14">
        <v>86.929015124434898</v>
      </c>
      <c r="H12" s="14">
        <v>0.88676125457006205</v>
      </c>
      <c r="I12" s="15">
        <v>3194</v>
      </c>
      <c r="J12" s="15">
        <v>3732</v>
      </c>
      <c r="K12" s="14">
        <v>1.7305279902914701</v>
      </c>
      <c r="L12" s="15">
        <v>2156.5672563154699</v>
      </c>
      <c r="M12" s="15">
        <v>1289</v>
      </c>
      <c r="ZA12" s="9"/>
    </row>
    <row r="13" spans="2:677" x14ac:dyDescent="0.3">
      <c r="B13" s="18"/>
      <c r="C13" s="16" t="s">
        <v>256</v>
      </c>
      <c r="D13" s="14">
        <v>92.930685198159296</v>
      </c>
      <c r="E13" s="14">
        <v>0.67546403183870796</v>
      </c>
      <c r="F13" s="14">
        <v>91.484368732198604</v>
      </c>
      <c r="G13" s="14">
        <v>94.147071385592696</v>
      </c>
      <c r="H13" s="14">
        <v>0.72684714462009303</v>
      </c>
      <c r="I13" s="15">
        <v>2144</v>
      </c>
      <c r="J13" s="15">
        <v>2323</v>
      </c>
      <c r="K13" s="14">
        <v>1.6126132004865299</v>
      </c>
      <c r="L13" s="15">
        <v>1440.5190279349999</v>
      </c>
      <c r="M13" s="15">
        <v>755</v>
      </c>
      <c r="ZA13" s="9"/>
    </row>
    <row r="14" spans="2:677" x14ac:dyDescent="0.3">
      <c r="B14" s="18"/>
      <c r="C14" s="16" t="s">
        <v>257</v>
      </c>
      <c r="D14" s="14">
        <v>91.036022351249798</v>
      </c>
      <c r="E14" s="14">
        <v>0.87107151236255298</v>
      </c>
      <c r="F14" s="14">
        <v>89.1710642515432</v>
      </c>
      <c r="G14" s="14">
        <v>92.6064282847436</v>
      </c>
      <c r="H14" s="14">
        <v>0.95684267597022798</v>
      </c>
      <c r="I14" s="15">
        <v>1437</v>
      </c>
      <c r="J14" s="15">
        <v>1588</v>
      </c>
      <c r="K14" s="14">
        <v>1.47560632972577</v>
      </c>
      <c r="L14" s="15">
        <v>1076.1677881221301</v>
      </c>
      <c r="M14" s="15">
        <v>492</v>
      </c>
      <c r="ZA14" s="9"/>
    </row>
    <row r="15" spans="2:677" x14ac:dyDescent="0.3">
      <c r="B15" s="18" t="s">
        <v>295</v>
      </c>
      <c r="C15" s="16" t="s">
        <v>258</v>
      </c>
      <c r="D15" s="14">
        <v>85.131186477173998</v>
      </c>
      <c r="E15" s="14">
        <v>2.10741100066438</v>
      </c>
      <c r="F15" s="14">
        <v>80.465783876055497</v>
      </c>
      <c r="G15" s="14">
        <v>88.836920660137494</v>
      </c>
      <c r="H15" s="14">
        <v>2.4754864672647701</v>
      </c>
      <c r="I15" s="15">
        <v>283</v>
      </c>
      <c r="J15" s="15">
        <v>345</v>
      </c>
      <c r="K15" s="14">
        <v>1.2069573591568701</v>
      </c>
      <c r="L15" s="15">
        <v>285.84274115616</v>
      </c>
      <c r="M15" s="15">
        <v>120</v>
      </c>
      <c r="ZA15" s="9"/>
    </row>
    <row r="16" spans="2:677" x14ac:dyDescent="0.3">
      <c r="B16" s="18"/>
      <c r="C16" s="16" t="s">
        <v>259</v>
      </c>
      <c r="D16" s="14">
        <v>91.012974496270303</v>
      </c>
      <c r="E16" s="14">
        <v>1.8434060940737</v>
      </c>
      <c r="F16" s="14">
        <v>86.624917260338293</v>
      </c>
      <c r="G16" s="14">
        <v>94.0601258598725</v>
      </c>
      <c r="H16" s="14">
        <v>2.0254322026902201</v>
      </c>
      <c r="I16" s="15">
        <v>261</v>
      </c>
      <c r="J16" s="15">
        <v>284</v>
      </c>
      <c r="K16" s="14">
        <v>1.17573430732831</v>
      </c>
      <c r="L16" s="15">
        <v>241.551172088659</v>
      </c>
      <c r="M16" s="15">
        <v>98</v>
      </c>
      <c r="ZA16" s="9"/>
    </row>
    <row r="17" spans="2:677" x14ac:dyDescent="0.3">
      <c r="B17" s="18"/>
      <c r="C17" s="16" t="s">
        <v>260</v>
      </c>
      <c r="D17" s="14">
        <v>84.459170574234903</v>
      </c>
      <c r="E17" s="14">
        <v>2.2781428744174299</v>
      </c>
      <c r="F17" s="14">
        <v>79.3889835785548</v>
      </c>
      <c r="G17" s="14">
        <v>88.463367392509895</v>
      </c>
      <c r="H17" s="14">
        <v>2.69733038926196</v>
      </c>
      <c r="I17" s="15">
        <v>221</v>
      </c>
      <c r="J17" s="15">
        <v>267</v>
      </c>
      <c r="K17" s="14">
        <v>1.0517742785028401</v>
      </c>
      <c r="L17" s="15">
        <v>253.85674992933301</v>
      </c>
      <c r="M17" s="15">
        <v>97</v>
      </c>
      <c r="ZA17" s="9"/>
    </row>
    <row r="18" spans="2:677" x14ac:dyDescent="0.3">
      <c r="B18" s="18"/>
      <c r="C18" s="16" t="s">
        <v>261</v>
      </c>
      <c r="D18" s="14">
        <v>85.796727038606804</v>
      </c>
      <c r="E18" s="14">
        <v>2.7563130940007698</v>
      </c>
      <c r="F18" s="14">
        <v>79.383566699649904</v>
      </c>
      <c r="G18" s="14">
        <v>90.454818188132805</v>
      </c>
      <c r="H18" s="14">
        <v>3.2126086730097301</v>
      </c>
      <c r="I18" s="15">
        <v>184</v>
      </c>
      <c r="J18" s="15">
        <v>212</v>
      </c>
      <c r="K18" s="14">
        <v>1.31546835333865</v>
      </c>
      <c r="L18" s="15">
        <v>161.159331170488</v>
      </c>
      <c r="M18" s="15">
        <v>74</v>
      </c>
      <c r="ZA18" s="9"/>
    </row>
    <row r="19" spans="2:677" x14ac:dyDescent="0.3">
      <c r="B19" s="18"/>
      <c r="C19" s="16" t="s">
        <v>262</v>
      </c>
      <c r="D19" s="14">
        <v>90.076602891081194</v>
      </c>
      <c r="E19" s="14">
        <v>2.3756679990423399</v>
      </c>
      <c r="F19" s="14">
        <v>84.225847186175699</v>
      </c>
      <c r="G19" s="14">
        <v>93.914072662839104</v>
      </c>
      <c r="H19" s="14">
        <v>2.6373863165276701</v>
      </c>
      <c r="I19" s="15">
        <v>181</v>
      </c>
      <c r="J19" s="15">
        <v>203</v>
      </c>
      <c r="K19" s="14">
        <v>1.2754119966253701</v>
      </c>
      <c r="L19" s="15">
        <v>159.164254795408</v>
      </c>
      <c r="M19" s="15">
        <v>62</v>
      </c>
      <c r="ZA19" s="9"/>
    </row>
    <row r="20" spans="2:677" x14ac:dyDescent="0.3">
      <c r="B20" s="18"/>
      <c r="C20" s="16" t="s">
        <v>263</v>
      </c>
      <c r="D20" s="14">
        <v>86.591452656293797</v>
      </c>
      <c r="E20" s="14">
        <v>2.2879742225017798</v>
      </c>
      <c r="F20" s="14">
        <v>81.372500252947603</v>
      </c>
      <c r="G20" s="14">
        <v>90.518563197626193</v>
      </c>
      <c r="H20" s="14">
        <v>2.6422633554646602</v>
      </c>
      <c r="I20" s="15">
        <v>251</v>
      </c>
      <c r="J20" s="15">
        <v>295</v>
      </c>
      <c r="K20" s="14">
        <v>1.3255399751155399</v>
      </c>
      <c r="L20" s="15">
        <v>222.55081365938199</v>
      </c>
      <c r="M20" s="15">
        <v>94</v>
      </c>
      <c r="ZA20" s="9"/>
    </row>
    <row r="21" spans="2:677" x14ac:dyDescent="0.3">
      <c r="B21" s="18"/>
      <c r="C21" s="16" t="s">
        <v>264</v>
      </c>
      <c r="D21" s="14">
        <v>90.190002839433404</v>
      </c>
      <c r="E21" s="14">
        <v>1.57309915850666</v>
      </c>
      <c r="F21" s="14">
        <v>86.619394743332705</v>
      </c>
      <c r="G21" s="14">
        <v>92.886049474084601</v>
      </c>
      <c r="H21" s="14">
        <v>1.7442056868622899</v>
      </c>
      <c r="I21" s="15">
        <v>429</v>
      </c>
      <c r="J21" s="15">
        <v>484</v>
      </c>
      <c r="K21" s="14">
        <v>1.35092753852874</v>
      </c>
      <c r="L21" s="15">
        <v>358.27236191151599</v>
      </c>
      <c r="M21" s="15">
        <v>170</v>
      </c>
      <c r="ZA21" s="9"/>
    </row>
    <row r="22" spans="2:677" x14ac:dyDescent="0.3">
      <c r="B22" s="18"/>
      <c r="C22" s="16" t="s">
        <v>265</v>
      </c>
      <c r="D22" s="14">
        <v>93.642920741300102</v>
      </c>
      <c r="E22" s="14">
        <v>1.2418627438886001</v>
      </c>
      <c r="F22" s="14">
        <v>90.698353771811</v>
      </c>
      <c r="G22" s="14">
        <v>95.699541187410901</v>
      </c>
      <c r="H22" s="14">
        <v>1.32616831476177</v>
      </c>
      <c r="I22" s="15">
        <v>404</v>
      </c>
      <c r="J22" s="15">
        <v>432</v>
      </c>
      <c r="K22" s="14">
        <v>1.1165852582692599</v>
      </c>
      <c r="L22" s="15">
        <v>386.893877382558</v>
      </c>
      <c r="M22" s="15">
        <v>130</v>
      </c>
      <c r="ZA22" s="9"/>
    </row>
    <row r="23" spans="2:677" x14ac:dyDescent="0.3">
      <c r="B23" s="18"/>
      <c r="C23" s="16" t="s">
        <v>266</v>
      </c>
      <c r="D23" s="14">
        <v>92.380550141289405</v>
      </c>
      <c r="E23" s="14">
        <v>1.2313350921405399</v>
      </c>
      <c r="F23" s="14">
        <v>89.561679094498601</v>
      </c>
      <c r="G23" s="14">
        <v>94.485059080712801</v>
      </c>
      <c r="H23" s="14">
        <v>1.3328943054109399</v>
      </c>
      <c r="I23" s="15">
        <v>380</v>
      </c>
      <c r="J23" s="15">
        <v>421</v>
      </c>
      <c r="K23" s="14">
        <v>0.90468553028971699</v>
      </c>
      <c r="L23" s="15">
        <v>421</v>
      </c>
      <c r="M23" s="15">
        <v>137</v>
      </c>
      <c r="ZA23" s="9"/>
    </row>
    <row r="24" spans="2:677" x14ac:dyDescent="0.3">
      <c r="B24" s="18"/>
      <c r="C24" s="16" t="s">
        <v>267</v>
      </c>
      <c r="D24" s="14">
        <v>84.611765440425103</v>
      </c>
      <c r="E24" s="14">
        <v>2.4075224543623799</v>
      </c>
      <c r="F24" s="14">
        <v>79.188917680033498</v>
      </c>
      <c r="G24" s="14">
        <v>88.821033747426796</v>
      </c>
      <c r="H24" s="14">
        <v>2.8453755122950399</v>
      </c>
      <c r="I24" s="15">
        <v>187</v>
      </c>
      <c r="J24" s="15">
        <v>222</v>
      </c>
      <c r="K24" s="14">
        <v>0.98381495062198399</v>
      </c>
      <c r="L24" s="15">
        <v>222</v>
      </c>
      <c r="M24" s="15">
        <v>74</v>
      </c>
      <c r="ZA24" s="9"/>
    </row>
    <row r="25" spans="2:677" x14ac:dyDescent="0.3">
      <c r="B25" s="18"/>
      <c r="C25" s="16" t="s">
        <v>268</v>
      </c>
      <c r="D25" s="14">
        <v>85.004037502280397</v>
      </c>
      <c r="E25" s="14">
        <v>2.3158380539126702</v>
      </c>
      <c r="F25" s="14">
        <v>79.801502882112302</v>
      </c>
      <c r="G25" s="14">
        <v>89.050417581922702</v>
      </c>
      <c r="H25" s="14">
        <v>2.7243859491386502</v>
      </c>
      <c r="I25" s="15">
        <v>198</v>
      </c>
      <c r="J25" s="15">
        <v>233</v>
      </c>
      <c r="K25" s="14">
        <v>0.97609133505659496</v>
      </c>
      <c r="L25" s="15">
        <v>233</v>
      </c>
      <c r="M25" s="15">
        <v>86</v>
      </c>
      <c r="ZA25" s="9"/>
    </row>
    <row r="26" spans="2:677" x14ac:dyDescent="0.3">
      <c r="B26" s="18"/>
      <c r="C26" s="16" t="s">
        <v>269</v>
      </c>
      <c r="D26" s="14">
        <v>94.471566873863594</v>
      </c>
      <c r="E26" s="14">
        <v>1.44588265334076</v>
      </c>
      <c r="F26" s="14">
        <v>90.798550935847501</v>
      </c>
      <c r="G26" s="14">
        <v>96.731179602275205</v>
      </c>
      <c r="H26" s="14">
        <v>1.5304950486015201</v>
      </c>
      <c r="I26" s="15">
        <v>291</v>
      </c>
      <c r="J26" s="15">
        <v>306</v>
      </c>
      <c r="K26" s="14">
        <v>1.22085125858579</v>
      </c>
      <c r="L26" s="15">
        <v>250.64478399642499</v>
      </c>
      <c r="M26" s="15">
        <v>97</v>
      </c>
      <c r="ZA26" s="9"/>
    </row>
    <row r="27" spans="2:677" x14ac:dyDescent="0.3">
      <c r="B27" s="18"/>
      <c r="C27" s="16" t="s">
        <v>270</v>
      </c>
      <c r="D27" s="14">
        <v>92.888306965219101</v>
      </c>
      <c r="E27" s="14">
        <v>1.46492774297029</v>
      </c>
      <c r="F27" s="14">
        <v>89.3925592619198</v>
      </c>
      <c r="G27" s="14">
        <v>95.292674972589893</v>
      </c>
      <c r="H27" s="14">
        <v>1.57708520139011</v>
      </c>
      <c r="I27" s="15">
        <v>390</v>
      </c>
      <c r="J27" s="15">
        <v>421</v>
      </c>
      <c r="K27" s="14">
        <v>1.36441865300436</v>
      </c>
      <c r="L27" s="15">
        <v>308.55632109176003</v>
      </c>
      <c r="M27" s="15">
        <v>142</v>
      </c>
      <c r="ZA27" s="9"/>
    </row>
    <row r="28" spans="2:677" x14ac:dyDescent="0.3">
      <c r="B28" s="18"/>
      <c r="C28" s="16" t="s">
        <v>271</v>
      </c>
      <c r="D28" s="14">
        <v>90.389665432616795</v>
      </c>
      <c r="E28" s="14">
        <v>2.5401019737842998</v>
      </c>
      <c r="F28" s="14">
        <v>83.989853071635594</v>
      </c>
      <c r="G28" s="14">
        <v>94.401765613290607</v>
      </c>
      <c r="H28" s="14">
        <v>2.8101685758289299</v>
      </c>
      <c r="I28" s="15">
        <v>162</v>
      </c>
      <c r="J28" s="15">
        <v>178</v>
      </c>
      <c r="K28" s="14">
        <v>1.3146746474186199</v>
      </c>
      <c r="L28" s="15">
        <v>135.39471560473501</v>
      </c>
      <c r="M28" s="15">
        <v>61</v>
      </c>
      <c r="ZA28" s="9"/>
    </row>
    <row r="29" spans="2:677" x14ac:dyDescent="0.3">
      <c r="B29" s="18"/>
      <c r="C29" s="16" t="s">
        <v>272</v>
      </c>
      <c r="D29" s="14">
        <v>92.803089721939202</v>
      </c>
      <c r="E29" s="14">
        <v>1.5054351985168899</v>
      </c>
      <c r="F29" s="14">
        <v>89.1790748627499</v>
      </c>
      <c r="G29" s="14">
        <v>95.277663043477901</v>
      </c>
      <c r="H29" s="14">
        <v>1.62218219568717</v>
      </c>
      <c r="I29" s="15">
        <v>273</v>
      </c>
      <c r="J29" s="15">
        <v>296</v>
      </c>
      <c r="K29" s="14">
        <v>1.00100817437788</v>
      </c>
      <c r="L29" s="15">
        <v>295.70188094014401</v>
      </c>
      <c r="M29" s="15">
        <v>90</v>
      </c>
      <c r="ZA29" s="9"/>
    </row>
    <row r="30" spans="2:677" x14ac:dyDescent="0.3">
      <c r="B30" s="18"/>
      <c r="C30" s="16" t="s">
        <v>273</v>
      </c>
      <c r="D30" s="14">
        <v>86.9279619885275</v>
      </c>
      <c r="E30" s="14">
        <v>2.5914923271546901</v>
      </c>
      <c r="F30" s="14">
        <v>80.852911246654102</v>
      </c>
      <c r="G30" s="14">
        <v>91.283304527739801</v>
      </c>
      <c r="H30" s="14">
        <v>2.9811953114657301</v>
      </c>
      <c r="I30" s="15">
        <v>231</v>
      </c>
      <c r="J30" s="15">
        <v>260</v>
      </c>
      <c r="K30" s="14">
        <v>1.5307237441291499</v>
      </c>
      <c r="L30" s="15">
        <v>169.854293432887</v>
      </c>
      <c r="M30" s="15">
        <v>75</v>
      </c>
      <c r="ZA30" s="9"/>
    </row>
    <row r="31" spans="2:677" x14ac:dyDescent="0.3">
      <c r="B31" s="18"/>
      <c r="C31" s="16" t="s">
        <v>274</v>
      </c>
      <c r="D31" s="14">
        <v>82.247779137429603</v>
      </c>
      <c r="E31" s="14">
        <v>1.6234085875548101</v>
      </c>
      <c r="F31" s="14">
        <v>78.825169154246495</v>
      </c>
      <c r="G31" s="14">
        <v>85.220896649580695</v>
      </c>
      <c r="H31" s="14">
        <v>1.9738023379843701</v>
      </c>
      <c r="I31" s="15">
        <v>611</v>
      </c>
      <c r="J31" s="15">
        <v>764</v>
      </c>
      <c r="K31" s="14">
        <v>1.37722007167175</v>
      </c>
      <c r="L31" s="15">
        <v>554.74068067611699</v>
      </c>
      <c r="M31" s="15">
        <v>276</v>
      </c>
      <c r="ZA31" s="9"/>
    </row>
    <row r="32" spans="2:677" x14ac:dyDescent="0.3">
      <c r="B32" s="18"/>
      <c r="C32" s="16" t="s">
        <v>275</v>
      </c>
      <c r="D32" s="14">
        <v>86.939267696963398</v>
      </c>
      <c r="E32" s="14">
        <v>1.9274280792927201</v>
      </c>
      <c r="F32" s="14">
        <v>82.641343097690495</v>
      </c>
      <c r="G32" s="14">
        <v>90.297975607872104</v>
      </c>
      <c r="H32" s="14">
        <v>2.21698218808443</v>
      </c>
      <c r="I32" s="15">
        <v>395</v>
      </c>
      <c r="J32" s="15">
        <v>455</v>
      </c>
      <c r="K32" s="14">
        <v>1.4853496910767401</v>
      </c>
      <c r="L32" s="15">
        <v>306.32517226981599</v>
      </c>
      <c r="M32" s="15">
        <v>153</v>
      </c>
      <c r="ZA32" s="9"/>
    </row>
    <row r="33" spans="2:677" x14ac:dyDescent="0.3">
      <c r="B33" s="18"/>
      <c r="C33" s="16" t="s">
        <v>276</v>
      </c>
      <c r="D33" s="14">
        <v>81.810918561187506</v>
      </c>
      <c r="E33" s="14">
        <v>3.30223502384113</v>
      </c>
      <c r="F33" s="14">
        <v>74.334406427022699</v>
      </c>
      <c r="G33" s="14">
        <v>87.476418259884696</v>
      </c>
      <c r="H33" s="14">
        <v>4.0364233551189601</v>
      </c>
      <c r="I33" s="15">
        <v>250</v>
      </c>
      <c r="J33" s="15">
        <v>298</v>
      </c>
      <c r="K33" s="14">
        <v>2.1764584043967998</v>
      </c>
      <c r="L33" s="15">
        <v>136.91968539255799</v>
      </c>
      <c r="M33" s="15">
        <v>99</v>
      </c>
      <c r="ZA33" s="9"/>
    </row>
    <row r="34" spans="2:677" x14ac:dyDescent="0.3">
      <c r="B34" s="18"/>
      <c r="C34" s="16" t="s">
        <v>277</v>
      </c>
      <c r="D34" s="14">
        <v>93.739871092159902</v>
      </c>
      <c r="E34" s="14">
        <v>1.39373679676058</v>
      </c>
      <c r="F34" s="14">
        <v>90.341309228934094</v>
      </c>
      <c r="G34" s="14">
        <v>95.995601404838396</v>
      </c>
      <c r="H34" s="14">
        <v>1.4868132210149301</v>
      </c>
      <c r="I34" s="15">
        <v>314</v>
      </c>
      <c r="J34" s="15">
        <v>335</v>
      </c>
      <c r="K34" s="14">
        <v>1.1056059596879699</v>
      </c>
      <c r="L34" s="15">
        <v>303.00126104109103</v>
      </c>
      <c r="M34" s="15">
        <v>104</v>
      </c>
      <c r="ZA34" s="9"/>
    </row>
    <row r="35" spans="2:677" x14ac:dyDescent="0.3">
      <c r="B35" s="18"/>
      <c r="C35" s="16" t="s">
        <v>278</v>
      </c>
      <c r="D35" s="14">
        <v>94.745452954026106</v>
      </c>
      <c r="E35" s="14">
        <v>1.549347790164</v>
      </c>
      <c r="F35" s="14">
        <v>90.641000899010606</v>
      </c>
      <c r="G35" s="14">
        <v>97.107315605443205</v>
      </c>
      <c r="H35" s="14">
        <v>1.6352740335895499</v>
      </c>
      <c r="I35" s="15">
        <v>207</v>
      </c>
      <c r="J35" s="15">
        <v>221</v>
      </c>
      <c r="K35" s="14">
        <v>1.06078373990027</v>
      </c>
      <c r="L35" s="15">
        <v>208.33652674651501</v>
      </c>
      <c r="M35" s="15">
        <v>63</v>
      </c>
      <c r="ZA35" s="9"/>
    </row>
    <row r="36" spans="2:677" x14ac:dyDescent="0.3">
      <c r="B36" s="18"/>
      <c r="C36" s="16" t="s">
        <v>279</v>
      </c>
      <c r="D36" s="14">
        <v>93.319690543203293</v>
      </c>
      <c r="E36" s="14">
        <v>1.39526950362803</v>
      </c>
      <c r="F36" s="14">
        <v>89.978844030501193</v>
      </c>
      <c r="G36" s="14">
        <v>95.601216486740796</v>
      </c>
      <c r="H36" s="14">
        <v>1.4951501612428499</v>
      </c>
      <c r="I36" s="15">
        <v>422</v>
      </c>
      <c r="J36" s="15">
        <v>452</v>
      </c>
      <c r="K36" s="14">
        <v>1.4083898118927101</v>
      </c>
      <c r="L36" s="15">
        <v>320.933875112718</v>
      </c>
      <c r="M36" s="15">
        <v>155</v>
      </c>
      <c r="ZA36" s="9"/>
    </row>
    <row r="37" spans="2:677" x14ac:dyDescent="0.3">
      <c r="B37" s="18"/>
      <c r="C37" s="16" t="s">
        <v>280</v>
      </c>
      <c r="D37" s="14">
        <v>97.029495572080407</v>
      </c>
      <c r="E37" s="14">
        <v>1.14083327114644</v>
      </c>
      <c r="F37" s="14">
        <v>93.694360560943096</v>
      </c>
      <c r="G37" s="14">
        <v>98.626493336409098</v>
      </c>
      <c r="H37" s="14">
        <v>1.1757592517823101</v>
      </c>
      <c r="I37" s="15">
        <v>250</v>
      </c>
      <c r="J37" s="15">
        <v>259</v>
      </c>
      <c r="K37" s="14">
        <v>1.16501115856866</v>
      </c>
      <c r="L37" s="15">
        <v>222.315467191068</v>
      </c>
      <c r="M37" s="15">
        <v>79</v>
      </c>
      <c r="ZA37" s="9"/>
    </row>
    <row r="38" spans="2:677" x14ac:dyDescent="0.3">
      <c r="B38" s="18" t="s">
        <v>296</v>
      </c>
      <c r="C38" s="16" t="s">
        <v>281</v>
      </c>
      <c r="D38" s="14">
        <v>92.385434243953299</v>
      </c>
      <c r="E38" s="14">
        <v>0.59540008774825703</v>
      </c>
      <c r="F38" s="14">
        <v>91.132050438795204</v>
      </c>
      <c r="G38" s="14">
        <v>93.474351708683102</v>
      </c>
      <c r="H38" s="14">
        <v>0.64447398296147096</v>
      </c>
      <c r="I38" s="15">
        <v>3662</v>
      </c>
      <c r="J38" s="15">
        <v>4019</v>
      </c>
      <c r="K38" s="14">
        <v>2.0247857474875999</v>
      </c>
      <c r="L38" s="15">
        <v>1984.9013679530599</v>
      </c>
      <c r="M38" s="15">
        <v>1241</v>
      </c>
      <c r="ZA38" s="9"/>
    </row>
    <row r="39" spans="2:677" x14ac:dyDescent="0.3">
      <c r="B39" s="18"/>
      <c r="C39" s="16" t="s">
        <v>282</v>
      </c>
      <c r="D39" s="14">
        <v>87.840351734868094</v>
      </c>
      <c r="E39" s="14">
        <v>0.74897692245914105</v>
      </c>
      <c r="F39" s="14">
        <v>86.292886796747993</v>
      </c>
      <c r="G39" s="14">
        <v>89.234909643222906</v>
      </c>
      <c r="H39" s="14">
        <v>0.85265701658368498</v>
      </c>
      <c r="I39" s="15">
        <v>3113</v>
      </c>
      <c r="J39" s="15">
        <v>3624</v>
      </c>
      <c r="K39" s="14">
        <v>1.9027867919352699</v>
      </c>
      <c r="L39" s="15">
        <v>1904.57491893463</v>
      </c>
      <c r="M39" s="15">
        <v>1196</v>
      </c>
      <c r="ZA39" s="9"/>
    </row>
    <row r="40" spans="2:677" x14ac:dyDescent="0.3">
      <c r="B40" s="18" t="s">
        <v>321</v>
      </c>
      <c r="C40" s="16" t="s">
        <v>314</v>
      </c>
      <c r="D40" s="14">
        <v>89.870892703383305</v>
      </c>
      <c r="E40" s="14">
        <v>0.69927877945859496</v>
      </c>
      <c r="F40" s="14">
        <v>88.415022348121298</v>
      </c>
      <c r="G40" s="14">
        <v>91.162093871670606</v>
      </c>
      <c r="H40" s="14">
        <v>0.77809261533269403</v>
      </c>
      <c r="I40" s="15">
        <v>3487</v>
      </c>
      <c r="J40" s="15">
        <v>3928</v>
      </c>
      <c r="K40" s="14">
        <v>2.1094603783901</v>
      </c>
      <c r="L40" s="15">
        <v>1862.0875936990899</v>
      </c>
      <c r="M40" s="15">
        <v>2003</v>
      </c>
      <c r="ZA40" s="9"/>
    </row>
    <row r="41" spans="2:677" x14ac:dyDescent="0.3">
      <c r="B41" s="18"/>
      <c r="C41" s="16" t="s">
        <v>315</v>
      </c>
      <c r="D41" s="14">
        <v>89.970737684493301</v>
      </c>
      <c r="E41" s="14">
        <v>0.663476452654156</v>
      </c>
      <c r="F41" s="14">
        <v>88.592721565314605</v>
      </c>
      <c r="G41" s="14">
        <v>91.198824890728005</v>
      </c>
      <c r="H41" s="14">
        <v>0.73743582605804103</v>
      </c>
      <c r="I41" s="15">
        <v>3288</v>
      </c>
      <c r="J41" s="15">
        <v>3715</v>
      </c>
      <c r="K41" s="14">
        <v>1.8118517335103299</v>
      </c>
      <c r="L41" s="15">
        <v>2050.3885231284698</v>
      </c>
      <c r="M41" s="15">
        <v>1986</v>
      </c>
      <c r="ZA41" s="9"/>
    </row>
    <row r="42" spans="2:677" x14ac:dyDescent="0.3">
      <c r="B42" s="18" t="s">
        <v>322</v>
      </c>
      <c r="C42" s="16" t="s">
        <v>316</v>
      </c>
      <c r="D42" s="14">
        <v>86.264479844978794</v>
      </c>
      <c r="E42" s="14">
        <v>1.50575293309711</v>
      </c>
      <c r="F42" s="14">
        <v>83.031888424803796</v>
      </c>
      <c r="G42" s="14">
        <v>88.963090743126997</v>
      </c>
      <c r="H42" s="14">
        <v>1.7455074624028599</v>
      </c>
      <c r="I42" s="15">
        <v>820</v>
      </c>
      <c r="J42" s="15">
        <v>937</v>
      </c>
      <c r="K42" s="14">
        <v>1.79104364021921</v>
      </c>
      <c r="L42" s="15">
        <v>523.15866512628202</v>
      </c>
      <c r="M42" s="15">
        <v>377</v>
      </c>
      <c r="ZA42" s="9"/>
    </row>
    <row r="43" spans="2:677" x14ac:dyDescent="0.3">
      <c r="B43" s="18"/>
      <c r="C43" s="16" t="s">
        <v>317</v>
      </c>
      <c r="D43" s="14">
        <v>92.3030251274146</v>
      </c>
      <c r="E43" s="14">
        <v>2.3746147109625602</v>
      </c>
      <c r="F43" s="14">
        <v>86.134630382096901</v>
      </c>
      <c r="G43" s="14">
        <v>95.859162008854199</v>
      </c>
      <c r="H43" s="14">
        <v>2.57262934522964</v>
      </c>
      <c r="I43" s="15">
        <v>273</v>
      </c>
      <c r="J43" s="15">
        <v>298</v>
      </c>
      <c r="K43" s="14">
        <v>2.3572560210714699</v>
      </c>
      <c r="L43" s="15">
        <v>126.41817322182401</v>
      </c>
      <c r="M43" s="15">
        <v>135</v>
      </c>
      <c r="ZA43" s="9"/>
    </row>
    <row r="44" spans="2:677" x14ac:dyDescent="0.3">
      <c r="B44" s="18"/>
      <c r="C44" s="16" t="s">
        <v>318</v>
      </c>
      <c r="D44" s="14">
        <v>94.107838295892805</v>
      </c>
      <c r="E44" s="14">
        <v>1.9540725631212601</v>
      </c>
      <c r="F44" s="14">
        <v>88.858664241114695</v>
      </c>
      <c r="G44" s="14">
        <v>96.968274310267503</v>
      </c>
      <c r="H44" s="14">
        <v>2.0764184987198302</v>
      </c>
      <c r="I44" s="15">
        <v>211</v>
      </c>
      <c r="J44" s="15">
        <v>223</v>
      </c>
      <c r="K44" s="14">
        <v>1.5287409309386399</v>
      </c>
      <c r="L44" s="15">
        <v>145.871674844919</v>
      </c>
      <c r="M44" s="15">
        <v>112</v>
      </c>
      <c r="ZA44" s="9"/>
    </row>
    <row r="45" spans="2:677" x14ac:dyDescent="0.3">
      <c r="B45" s="18"/>
      <c r="C45" s="16" t="s">
        <v>319</v>
      </c>
      <c r="D45" s="14">
        <v>89.866368192911494</v>
      </c>
      <c r="E45" s="14">
        <v>0.54289877334566505</v>
      </c>
      <c r="F45" s="14">
        <v>88.751098782261295</v>
      </c>
      <c r="G45" s="14">
        <v>90.882423898722394</v>
      </c>
      <c r="H45" s="14">
        <v>0.60411785216495195</v>
      </c>
      <c r="I45" s="15">
        <v>5364</v>
      </c>
      <c r="J45" s="15">
        <v>6062</v>
      </c>
      <c r="K45" s="14">
        <v>1.9616417381735101</v>
      </c>
      <c r="L45" s="15">
        <v>3090.2686673277799</v>
      </c>
      <c r="M45" s="15">
        <v>2287</v>
      </c>
      <c r="ZA45" s="9"/>
    </row>
    <row r="46" spans="2:677" x14ac:dyDescent="0.3">
      <c r="B46" s="18"/>
      <c r="C46" s="16" t="s">
        <v>320</v>
      </c>
      <c r="D46" s="14">
        <v>88.9724914795205</v>
      </c>
      <c r="E46" s="14">
        <v>4.1478717502632803</v>
      </c>
      <c r="F46" s="14">
        <v>77.806029276338606</v>
      </c>
      <c r="G46" s="14">
        <v>94.889764530848694</v>
      </c>
      <c r="H46" s="14">
        <v>4.6619709994498999</v>
      </c>
      <c r="I46" s="15">
        <v>107</v>
      </c>
      <c r="J46" s="15">
        <v>123</v>
      </c>
      <c r="K46" s="14">
        <v>2.1393277079210602</v>
      </c>
      <c r="L46" s="15">
        <v>57.494697770977801</v>
      </c>
      <c r="M46" s="15">
        <v>59</v>
      </c>
      <c r="ZA46" s="9"/>
    </row>
    <row r="47" spans="2:677" x14ac:dyDescent="0.3">
      <c r="B47" s="18" t="s">
        <v>298</v>
      </c>
      <c r="C47" s="16" t="s">
        <v>283</v>
      </c>
      <c r="D47" s="14">
        <v>90.873583308463495</v>
      </c>
      <c r="E47" s="14">
        <v>1.0557932693743599</v>
      </c>
      <c r="F47" s="14">
        <v>88.580514180518406</v>
      </c>
      <c r="G47" s="14">
        <v>92.743915133109198</v>
      </c>
      <c r="H47" s="14">
        <v>1.1618263866524801</v>
      </c>
      <c r="I47" s="15">
        <v>1497</v>
      </c>
      <c r="J47" s="15">
        <v>1662</v>
      </c>
      <c r="K47" s="14">
        <v>2.23248970823047</v>
      </c>
      <c r="L47" s="15">
        <v>744.46031884166996</v>
      </c>
      <c r="M47" s="15">
        <v>948</v>
      </c>
      <c r="ZA47" s="9"/>
    </row>
    <row r="48" spans="2:677" x14ac:dyDescent="0.3">
      <c r="B48" s="18"/>
      <c r="C48" s="16" t="s">
        <v>284</v>
      </c>
      <c r="D48" s="14">
        <v>91.428993196957606</v>
      </c>
      <c r="E48" s="14">
        <v>0.98577515936119298</v>
      </c>
      <c r="F48" s="14">
        <v>89.287461663029504</v>
      </c>
      <c r="G48" s="14">
        <v>93.175137081902307</v>
      </c>
      <c r="H48" s="14">
        <v>1.07818660677759</v>
      </c>
      <c r="I48" s="15">
        <v>1304</v>
      </c>
      <c r="J48" s="15">
        <v>1440</v>
      </c>
      <c r="K48" s="14">
        <v>1.78443509881694</v>
      </c>
      <c r="L48" s="15">
        <v>806.97807443638806</v>
      </c>
      <c r="M48" s="15">
        <v>952</v>
      </c>
      <c r="ZA48" s="9"/>
    </row>
    <row r="49" spans="2:677" x14ac:dyDescent="0.3">
      <c r="B49" s="18"/>
      <c r="C49" s="16" t="s">
        <v>285</v>
      </c>
      <c r="D49" s="14">
        <v>91.244822404817398</v>
      </c>
      <c r="E49" s="14">
        <v>1.12378621920899</v>
      </c>
      <c r="F49" s="14">
        <v>88.775419647951097</v>
      </c>
      <c r="G49" s="14">
        <v>93.212494264051898</v>
      </c>
      <c r="H49" s="14">
        <v>1.23161642446209</v>
      </c>
      <c r="I49" s="15">
        <v>1302</v>
      </c>
      <c r="J49" s="15">
        <v>1428</v>
      </c>
      <c r="K49" s="14">
        <v>2.2558914049108498</v>
      </c>
      <c r="L49" s="15">
        <v>633.00919401146098</v>
      </c>
      <c r="M49" s="15">
        <v>961</v>
      </c>
      <c r="ZA49" s="9"/>
    </row>
    <row r="50" spans="2:677" x14ac:dyDescent="0.3">
      <c r="B50" s="18"/>
      <c r="C50" s="16" t="s">
        <v>286</v>
      </c>
      <c r="D50" s="14">
        <v>91.468056064686905</v>
      </c>
      <c r="E50" s="14">
        <v>0.99267294301367703</v>
      </c>
      <c r="F50" s="14">
        <v>89.309026192695498</v>
      </c>
      <c r="G50" s="14">
        <v>93.224152549079605</v>
      </c>
      <c r="H50" s="14">
        <v>1.08526734438485</v>
      </c>
      <c r="I50" s="15">
        <v>1282</v>
      </c>
      <c r="J50" s="15">
        <v>1422</v>
      </c>
      <c r="K50" s="14">
        <v>1.79427502617419</v>
      </c>
      <c r="L50" s="15">
        <v>792.52064441426899</v>
      </c>
      <c r="M50" s="15">
        <v>928</v>
      </c>
      <c r="ZA50" s="9"/>
    </row>
    <row r="51" spans="2:677" x14ac:dyDescent="0.3">
      <c r="B51" s="18"/>
      <c r="C51" s="16" t="s">
        <v>287</v>
      </c>
      <c r="D51" s="14">
        <v>84.282336952470303</v>
      </c>
      <c r="E51" s="14">
        <v>1.2522343589045499</v>
      </c>
      <c r="F51" s="14">
        <v>81.667747018360302</v>
      </c>
      <c r="G51" s="14">
        <v>86.585280087399894</v>
      </c>
      <c r="H51" s="14">
        <v>1.4857613162894701</v>
      </c>
      <c r="I51" s="15">
        <v>1360</v>
      </c>
      <c r="J51" s="15">
        <v>1653</v>
      </c>
      <c r="K51" s="14">
        <v>1.9554950967813201</v>
      </c>
      <c r="L51" s="15">
        <v>845.310224873886</v>
      </c>
      <c r="M51" s="15">
        <v>998</v>
      </c>
      <c r="ZA51" s="9"/>
    </row>
    <row r="52" spans="2:677" x14ac:dyDescent="0.3">
      <c r="B52" s="18" t="s">
        <v>297</v>
      </c>
      <c r="C52" s="16" t="s">
        <v>288</v>
      </c>
      <c r="D52" s="14">
        <v>89.203710389364105</v>
      </c>
      <c r="E52" s="14">
        <v>0.62038116112063202</v>
      </c>
      <c r="F52" s="14">
        <v>87.925632893523499</v>
      </c>
      <c r="G52" s="14">
        <v>90.361333127224995</v>
      </c>
      <c r="H52" s="14">
        <v>0.69546564645432196</v>
      </c>
      <c r="I52" s="15">
        <v>4252</v>
      </c>
      <c r="J52" s="15">
        <v>4846</v>
      </c>
      <c r="K52" s="14">
        <v>1.9362148155125201</v>
      </c>
      <c r="L52" s="15">
        <v>2502.8214644237501</v>
      </c>
      <c r="M52" s="15">
        <v>2130</v>
      </c>
      <c r="ZA52" s="9"/>
    </row>
    <row r="53" spans="2:677" x14ac:dyDescent="0.3">
      <c r="B53" s="18"/>
      <c r="C53" s="16" t="s">
        <v>289</v>
      </c>
      <c r="D53" s="14">
        <v>91.278669632763396</v>
      </c>
      <c r="E53" s="14">
        <v>0.76897120104876904</v>
      </c>
      <c r="F53" s="14">
        <v>89.647994279211602</v>
      </c>
      <c r="G53" s="14">
        <v>92.673469386685397</v>
      </c>
      <c r="H53" s="14">
        <v>0.84244348010606396</v>
      </c>
      <c r="I53" s="15">
        <v>2493</v>
      </c>
      <c r="J53" s="15">
        <v>2759</v>
      </c>
      <c r="K53" s="14">
        <v>2.0486245829207799</v>
      </c>
      <c r="L53" s="15">
        <v>1346.7572453252601</v>
      </c>
      <c r="M53" s="15">
        <v>1447</v>
      </c>
      <c r="ZA53" s="9"/>
    </row>
    <row r="54" spans="2:677" x14ac:dyDescent="0.3">
      <c r="B54" s="18" t="s">
        <v>291</v>
      </c>
      <c r="C54" s="16" t="s">
        <v>290</v>
      </c>
      <c r="D54" s="14">
        <v>88.302939752879396</v>
      </c>
      <c r="E54" s="14">
        <v>0.64066690913477997</v>
      </c>
      <c r="F54" s="14">
        <v>86.986947432820003</v>
      </c>
      <c r="G54" s="14">
        <v>89.501908971891595</v>
      </c>
      <c r="H54" s="14">
        <v>0.72553293347619197</v>
      </c>
      <c r="I54" s="15">
        <v>4191</v>
      </c>
      <c r="J54" s="15">
        <v>4791</v>
      </c>
      <c r="K54" s="14">
        <v>1.90347952817092</v>
      </c>
      <c r="L54" s="15">
        <v>2516.9695439822899</v>
      </c>
      <c r="M54" s="15">
        <v>2044</v>
      </c>
      <c r="ZA54" s="9"/>
    </row>
    <row r="55" spans="2:677" x14ac:dyDescent="0.3">
      <c r="B55" s="18"/>
      <c r="C55" s="16" t="s">
        <v>291</v>
      </c>
      <c r="D55" s="14">
        <v>92.170429997030695</v>
      </c>
      <c r="E55" s="14">
        <v>0.70841375578105903</v>
      </c>
      <c r="F55" s="14">
        <v>90.663420855554804</v>
      </c>
      <c r="G55" s="14">
        <v>93.451762665544095</v>
      </c>
      <c r="H55" s="14">
        <v>0.76859113687967096</v>
      </c>
      <c r="I55" s="15">
        <v>2584</v>
      </c>
      <c r="J55" s="15">
        <v>2852</v>
      </c>
      <c r="K55" s="14">
        <v>1.98262995498551</v>
      </c>
      <c r="L55" s="15">
        <v>1438.49334709605</v>
      </c>
      <c r="M55" s="15">
        <v>1381</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43" priority="1">
      <formula>ZA9 = 3</formula>
    </cfRule>
    <cfRule type="expression" dxfId="242" priority="48">
      <formula>I9 = J9</formula>
    </cfRule>
    <cfRule type="expression" dxfId="241" priority="95">
      <formula>ZA9 = 2</formula>
    </cfRule>
    <cfRule type="expression" dxfId="240" priority="142">
      <formula>ZA9 = 1</formula>
    </cfRule>
  </conditionalFormatting>
  <pageMargins left="0.7" right="0.7" top="0.75" bottom="0.75" header="0.3" footer="0.3"/>
  <pageSetup paperSize="9" orientation="portrait" horizontalDpi="300" verticalDpi="30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113</v>
      </c>
      <c r="M2" s="12" t="str">
        <f>HYPERLINK("#'INDICE'!A1", "Índice")</f>
        <v>Índice</v>
      </c>
    </row>
    <row r="3" spans="2:677" x14ac:dyDescent="0.3">
      <c r="B3" s="10" t="s">
        <v>7</v>
      </c>
      <c r="C3" s="11" t="s">
        <v>112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98.551057420925105</v>
      </c>
      <c r="E9" s="14">
        <v>0.177010157508038</v>
      </c>
      <c r="F9" s="14">
        <v>98.159708003779599</v>
      </c>
      <c r="G9" s="14">
        <v>98.860150376423405</v>
      </c>
      <c r="H9" s="14">
        <v>0.17961264154884099</v>
      </c>
      <c r="I9" s="15">
        <v>7795</v>
      </c>
      <c r="J9" s="15">
        <v>7959</v>
      </c>
      <c r="K9" s="14">
        <v>1.74617533102462</v>
      </c>
      <c r="L9" s="15">
        <v>4557.9615394805996</v>
      </c>
      <c r="M9" s="15">
        <v>2555</v>
      </c>
      <c r="ZA9" s="9"/>
    </row>
    <row r="10" spans="2:677" x14ac:dyDescent="0.3">
      <c r="B10" s="18" t="s">
        <v>293</v>
      </c>
      <c r="C10" s="16" t="s">
        <v>253</v>
      </c>
      <c r="D10" s="14">
        <v>99.414873480620599</v>
      </c>
      <c r="E10" s="14">
        <v>0.18298658739575099</v>
      </c>
      <c r="F10" s="14">
        <v>98.920949998788899</v>
      </c>
      <c r="G10" s="14">
        <v>99.683432353293895</v>
      </c>
      <c r="H10" s="14">
        <v>0.18406359228674399</v>
      </c>
      <c r="I10" s="15">
        <v>4710</v>
      </c>
      <c r="J10" s="15">
        <v>4738</v>
      </c>
      <c r="K10" s="14">
        <v>2.7267214277502498</v>
      </c>
      <c r="L10" s="15">
        <v>1737.61791423967</v>
      </c>
      <c r="M10" s="15">
        <v>1596</v>
      </c>
      <c r="ZA10" s="9"/>
    </row>
    <row r="11" spans="2:677" x14ac:dyDescent="0.3">
      <c r="B11" s="18"/>
      <c r="C11" s="16" t="s">
        <v>254</v>
      </c>
      <c r="D11" s="14">
        <v>97.0386984463495</v>
      </c>
      <c r="E11" s="14">
        <v>0.365335787988466</v>
      </c>
      <c r="F11" s="14">
        <v>96.231199490513603</v>
      </c>
      <c r="G11" s="14">
        <v>97.677359453908196</v>
      </c>
      <c r="H11" s="14">
        <v>0.37648463328313497</v>
      </c>
      <c r="I11" s="15">
        <v>3085</v>
      </c>
      <c r="J11" s="15">
        <v>3221</v>
      </c>
      <c r="K11" s="14">
        <v>1.4955905391978399</v>
      </c>
      <c r="L11" s="15">
        <v>2153.6643323028702</v>
      </c>
      <c r="M11" s="15">
        <v>959</v>
      </c>
      <c r="ZA11" s="9"/>
    </row>
    <row r="12" spans="2:677" x14ac:dyDescent="0.3">
      <c r="B12" s="18" t="s">
        <v>294</v>
      </c>
      <c r="C12" s="16" t="s">
        <v>255</v>
      </c>
      <c r="D12" s="14">
        <v>98.9455529391646</v>
      </c>
      <c r="E12" s="14">
        <v>0.21218909084863299</v>
      </c>
      <c r="F12" s="14">
        <v>98.436661990446098</v>
      </c>
      <c r="G12" s="14">
        <v>99.289986762872999</v>
      </c>
      <c r="H12" s="14">
        <v>0.21445035632788301</v>
      </c>
      <c r="I12" s="15">
        <v>3833</v>
      </c>
      <c r="J12" s="15">
        <v>3877</v>
      </c>
      <c r="K12" s="14">
        <v>1.6726643932777501</v>
      </c>
      <c r="L12" s="15">
        <v>2317.8588697058499</v>
      </c>
      <c r="M12" s="15">
        <v>1297</v>
      </c>
      <c r="ZA12" s="9"/>
    </row>
    <row r="13" spans="2:677" x14ac:dyDescent="0.3">
      <c r="B13" s="18"/>
      <c r="C13" s="16" t="s">
        <v>256</v>
      </c>
      <c r="D13" s="14">
        <v>99.430940227905893</v>
      </c>
      <c r="E13" s="14">
        <v>0.21564405863910699</v>
      </c>
      <c r="F13" s="14">
        <v>98.805136448025394</v>
      </c>
      <c r="G13" s="14">
        <v>99.7298784846746</v>
      </c>
      <c r="H13" s="14">
        <v>0.216878225374142</v>
      </c>
      <c r="I13" s="15">
        <v>2405</v>
      </c>
      <c r="J13" s="15">
        <v>2421</v>
      </c>
      <c r="K13" s="14">
        <v>1.9888907521754999</v>
      </c>
      <c r="L13" s="15">
        <v>1217.26142944345</v>
      </c>
      <c r="M13" s="15">
        <v>763</v>
      </c>
      <c r="ZA13" s="9"/>
    </row>
    <row r="14" spans="2:677" x14ac:dyDescent="0.3">
      <c r="B14" s="18"/>
      <c r="C14" s="16" t="s">
        <v>257</v>
      </c>
      <c r="D14" s="14">
        <v>90.281483710504602</v>
      </c>
      <c r="E14" s="14">
        <v>1.2934975754754401</v>
      </c>
      <c r="F14" s="14">
        <v>87.427220110495597</v>
      </c>
      <c r="G14" s="14">
        <v>92.543042166414097</v>
      </c>
      <c r="H14" s="14">
        <v>1.43273849998207</v>
      </c>
      <c r="I14" s="15">
        <v>1557</v>
      </c>
      <c r="J14" s="15">
        <v>1661</v>
      </c>
      <c r="K14" s="14">
        <v>3.1654880005447699</v>
      </c>
      <c r="L14" s="15">
        <v>524.72162261052495</v>
      </c>
      <c r="M14" s="15">
        <v>495</v>
      </c>
      <c r="ZA14" s="9"/>
    </row>
    <row r="15" spans="2:677" x14ac:dyDescent="0.3">
      <c r="B15" s="18" t="s">
        <v>295</v>
      </c>
      <c r="C15" s="16" t="s">
        <v>258</v>
      </c>
      <c r="D15" s="14">
        <v>99.770289253177694</v>
      </c>
      <c r="E15" s="14">
        <v>0.231187667871808</v>
      </c>
      <c r="F15" s="14">
        <v>98.335424664109894</v>
      </c>
      <c r="G15" s="14">
        <v>99.968693773383393</v>
      </c>
      <c r="H15" s="14">
        <v>0.23171995350754701</v>
      </c>
      <c r="I15" s="15">
        <v>376</v>
      </c>
      <c r="J15" s="15">
        <v>377</v>
      </c>
      <c r="K15" s="14">
        <v>0.87686887678868497</v>
      </c>
      <c r="L15" s="15">
        <v>377</v>
      </c>
      <c r="M15" s="15">
        <v>124</v>
      </c>
      <c r="ZA15" s="9"/>
    </row>
    <row r="16" spans="2:677" x14ac:dyDescent="0.3">
      <c r="B16" s="18"/>
      <c r="C16" s="16" t="s">
        <v>259</v>
      </c>
      <c r="D16" s="14">
        <v>97.190824849645907</v>
      </c>
      <c r="E16" s="14">
        <v>1.02459034756969</v>
      </c>
      <c r="F16" s="14">
        <v>94.264529353270305</v>
      </c>
      <c r="G16" s="14">
        <v>98.645547344173707</v>
      </c>
      <c r="H16" s="14">
        <v>1.0542048070429799</v>
      </c>
      <c r="I16" s="15">
        <v>288</v>
      </c>
      <c r="J16" s="15">
        <v>296</v>
      </c>
      <c r="K16" s="14">
        <v>1.13427523561042</v>
      </c>
      <c r="L16" s="15">
        <v>260.95958961909798</v>
      </c>
      <c r="M16" s="15">
        <v>99</v>
      </c>
      <c r="ZA16" s="9"/>
    </row>
    <row r="17" spans="2:677" x14ac:dyDescent="0.3">
      <c r="B17" s="18"/>
      <c r="C17" s="16" t="s">
        <v>260</v>
      </c>
      <c r="D17" s="14">
        <v>97.930282970073307</v>
      </c>
      <c r="E17" s="14">
        <v>0.92865842963033596</v>
      </c>
      <c r="F17" s="14">
        <v>95.0171862081868</v>
      </c>
      <c r="G17" s="14">
        <v>99.155437160905095</v>
      </c>
      <c r="H17" s="14">
        <v>0.94828525096177596</v>
      </c>
      <c r="I17" s="15">
        <v>299</v>
      </c>
      <c r="J17" s="15">
        <v>304</v>
      </c>
      <c r="K17" s="14">
        <v>1.2892188823075501</v>
      </c>
      <c r="L17" s="15">
        <v>235.801696804096</v>
      </c>
      <c r="M17" s="15">
        <v>99</v>
      </c>
      <c r="ZA17" s="9"/>
    </row>
    <row r="18" spans="2:677" x14ac:dyDescent="0.3">
      <c r="B18" s="18"/>
      <c r="C18" s="16" t="s">
        <v>261</v>
      </c>
      <c r="D18" s="14">
        <v>99.999999999716493</v>
      </c>
      <c r="E18" s="14">
        <v>0</v>
      </c>
      <c r="F18" s="14">
        <v>99.999999999670493</v>
      </c>
      <c r="G18" s="14">
        <v>99.999999999756</v>
      </c>
      <c r="H18" s="14">
        <v>0</v>
      </c>
      <c r="I18" s="15">
        <v>215</v>
      </c>
      <c r="J18" s="15">
        <v>215</v>
      </c>
      <c r="K18" s="14"/>
      <c r="L18" s="15"/>
      <c r="M18" s="15">
        <v>75</v>
      </c>
      <c r="ZA18" s="9"/>
    </row>
    <row r="19" spans="2:677" x14ac:dyDescent="0.3">
      <c r="B19" s="18"/>
      <c r="C19" s="16" t="s">
        <v>262</v>
      </c>
      <c r="D19" s="14">
        <v>98.938585745883699</v>
      </c>
      <c r="E19" s="14">
        <v>0.72483475232166505</v>
      </c>
      <c r="F19" s="14">
        <v>95.917683200176199</v>
      </c>
      <c r="G19" s="14">
        <v>99.730314498193906</v>
      </c>
      <c r="H19" s="14">
        <v>0.73261078764896503</v>
      </c>
      <c r="I19" s="15">
        <v>202</v>
      </c>
      <c r="J19" s="15">
        <v>205</v>
      </c>
      <c r="K19" s="14">
        <v>1.02060471093556</v>
      </c>
      <c r="L19" s="15">
        <v>200.86131075378199</v>
      </c>
      <c r="M19" s="15">
        <v>62</v>
      </c>
      <c r="ZA19" s="9"/>
    </row>
    <row r="20" spans="2:677" x14ac:dyDescent="0.3">
      <c r="B20" s="18"/>
      <c r="C20" s="16" t="s">
        <v>263</v>
      </c>
      <c r="D20" s="14">
        <v>97.711405944744499</v>
      </c>
      <c r="E20" s="14">
        <v>1.3081294380294199</v>
      </c>
      <c r="F20" s="14">
        <v>93.045173395817997</v>
      </c>
      <c r="G20" s="14">
        <v>99.271417438602697</v>
      </c>
      <c r="H20" s="14">
        <v>1.33876841232759</v>
      </c>
      <c r="I20" s="15">
        <v>301</v>
      </c>
      <c r="J20" s="15">
        <v>306</v>
      </c>
      <c r="K20" s="14">
        <v>2.3339269016522302</v>
      </c>
      <c r="L20" s="15">
        <v>131.10950466502501</v>
      </c>
      <c r="M20" s="15">
        <v>94</v>
      </c>
      <c r="ZA20" s="9"/>
    </row>
    <row r="21" spans="2:677" x14ac:dyDescent="0.3">
      <c r="B21" s="18"/>
      <c r="C21" s="16" t="s">
        <v>264</v>
      </c>
      <c r="D21" s="14">
        <v>99.856817451924897</v>
      </c>
      <c r="E21" s="14">
        <v>0.14379935649318501</v>
      </c>
      <c r="F21" s="14">
        <v>98.967715765490198</v>
      </c>
      <c r="G21" s="14">
        <v>99.980292415957393</v>
      </c>
      <c r="H21" s="14">
        <v>0.144005547305186</v>
      </c>
      <c r="I21" s="15">
        <v>531</v>
      </c>
      <c r="J21" s="15">
        <v>532</v>
      </c>
      <c r="K21" s="14">
        <v>0.76796353475553103</v>
      </c>
      <c r="L21" s="15">
        <v>532</v>
      </c>
      <c r="M21" s="15">
        <v>175</v>
      </c>
      <c r="ZA21" s="9"/>
    </row>
    <row r="22" spans="2:677" x14ac:dyDescent="0.3">
      <c r="B22" s="18"/>
      <c r="C22" s="16" t="s">
        <v>265</v>
      </c>
      <c r="D22" s="14">
        <v>97.856496175570001</v>
      </c>
      <c r="E22" s="14">
        <v>0.83617775575695497</v>
      </c>
      <c r="F22" s="14">
        <v>95.4028246257284</v>
      </c>
      <c r="G22" s="14">
        <v>99.014092039165405</v>
      </c>
      <c r="H22" s="14">
        <v>0.85449386442032504</v>
      </c>
      <c r="I22" s="15">
        <v>442</v>
      </c>
      <c r="J22" s="15">
        <v>450</v>
      </c>
      <c r="K22" s="14">
        <v>1.49668235156396</v>
      </c>
      <c r="L22" s="15">
        <v>300.66500051248101</v>
      </c>
      <c r="M22" s="15">
        <v>130</v>
      </c>
      <c r="ZA22" s="9"/>
    </row>
    <row r="23" spans="2:677" x14ac:dyDescent="0.3">
      <c r="B23" s="18"/>
      <c r="C23" s="16" t="s">
        <v>266</v>
      </c>
      <c r="D23" s="14">
        <v>99.436369154321099</v>
      </c>
      <c r="E23" s="14">
        <v>0.41741592505394898</v>
      </c>
      <c r="F23" s="14">
        <v>97.589078965890906</v>
      </c>
      <c r="G23" s="14">
        <v>99.870116859663597</v>
      </c>
      <c r="H23" s="14">
        <v>0.41978194558385101</v>
      </c>
      <c r="I23" s="15">
        <v>428</v>
      </c>
      <c r="J23" s="15">
        <v>430</v>
      </c>
      <c r="K23" s="14">
        <v>1.3336912739251501</v>
      </c>
      <c r="L23" s="15">
        <v>322.413446355151</v>
      </c>
      <c r="M23" s="15">
        <v>137</v>
      </c>
      <c r="ZA23" s="9"/>
    </row>
    <row r="24" spans="2:677" x14ac:dyDescent="0.3">
      <c r="B24" s="18"/>
      <c r="C24" s="16" t="s">
        <v>267</v>
      </c>
      <c r="D24" s="14">
        <v>98.864357567627806</v>
      </c>
      <c r="E24" s="14">
        <v>0.82695073410276898</v>
      </c>
      <c r="F24" s="14">
        <v>95.258339734724203</v>
      </c>
      <c r="G24" s="14">
        <v>99.735621218778306</v>
      </c>
      <c r="H24" s="14">
        <v>0.83644981310589805</v>
      </c>
      <c r="I24" s="15">
        <v>224</v>
      </c>
      <c r="J24" s="15">
        <v>226</v>
      </c>
      <c r="K24" s="14">
        <v>1.37044128183812</v>
      </c>
      <c r="L24" s="15">
        <v>164.91038543210999</v>
      </c>
      <c r="M24" s="15">
        <v>74</v>
      </c>
      <c r="ZA24" s="9"/>
    </row>
    <row r="25" spans="2:677" x14ac:dyDescent="0.3">
      <c r="B25" s="18"/>
      <c r="C25" s="16" t="s">
        <v>268</v>
      </c>
      <c r="D25" s="14">
        <v>96.127976649618603</v>
      </c>
      <c r="E25" s="14">
        <v>1.3186081837424899</v>
      </c>
      <c r="F25" s="14">
        <v>92.469981646114505</v>
      </c>
      <c r="G25" s="14">
        <v>98.046501105849401</v>
      </c>
      <c r="H25" s="14">
        <v>1.37172156296262</v>
      </c>
      <c r="I25" s="15">
        <v>234</v>
      </c>
      <c r="J25" s="15">
        <v>247</v>
      </c>
      <c r="K25" s="14">
        <v>1.1491556902048501</v>
      </c>
      <c r="L25" s="15">
        <v>214.940414171355</v>
      </c>
      <c r="M25" s="15">
        <v>86</v>
      </c>
      <c r="ZA25" s="9"/>
    </row>
    <row r="26" spans="2:677" x14ac:dyDescent="0.3">
      <c r="B26" s="18"/>
      <c r="C26" s="16" t="s">
        <v>269</v>
      </c>
      <c r="D26" s="14">
        <v>99.768936840381897</v>
      </c>
      <c r="E26" s="14">
        <v>0.23160132709427</v>
      </c>
      <c r="F26" s="14">
        <v>98.3295008611355</v>
      </c>
      <c r="G26" s="14">
        <v>99.968437513512598</v>
      </c>
      <c r="H26" s="14">
        <v>0.23213771182588</v>
      </c>
      <c r="I26" s="15">
        <v>313</v>
      </c>
      <c r="J26" s="15">
        <v>314</v>
      </c>
      <c r="K26" s="14">
        <v>0.72828333576503401</v>
      </c>
      <c r="L26" s="15">
        <v>314</v>
      </c>
      <c r="M26" s="15">
        <v>98</v>
      </c>
      <c r="ZA26" s="9"/>
    </row>
    <row r="27" spans="2:677" x14ac:dyDescent="0.3">
      <c r="B27" s="18"/>
      <c r="C27" s="16" t="s">
        <v>270</v>
      </c>
      <c r="D27" s="14">
        <v>99.944778277935598</v>
      </c>
      <c r="E27" s="14">
        <v>5.5549484074311102E-2</v>
      </c>
      <c r="F27" s="14">
        <v>99.597935987119499</v>
      </c>
      <c r="G27" s="14">
        <v>99.9924382560434</v>
      </c>
      <c r="H27" s="14">
        <v>5.5580176404848303E-2</v>
      </c>
      <c r="I27" s="15">
        <v>427</v>
      </c>
      <c r="J27" s="15">
        <v>428</v>
      </c>
      <c r="K27" s="14">
        <v>0.23873598173048699</v>
      </c>
      <c r="L27" s="15">
        <v>428</v>
      </c>
      <c r="M27" s="15">
        <v>144</v>
      </c>
      <c r="ZA27" s="9"/>
    </row>
    <row r="28" spans="2:677" x14ac:dyDescent="0.3">
      <c r="B28" s="18"/>
      <c r="C28" s="16" t="s">
        <v>271</v>
      </c>
      <c r="D28" s="14">
        <v>86.634833614538195</v>
      </c>
      <c r="E28" s="14">
        <v>3.8470254422800201</v>
      </c>
      <c r="F28" s="14">
        <v>76.9537602021189</v>
      </c>
      <c r="G28" s="14">
        <v>92.638207684056894</v>
      </c>
      <c r="H28" s="14">
        <v>4.44050652812063</v>
      </c>
      <c r="I28" s="15">
        <v>177</v>
      </c>
      <c r="J28" s="15">
        <v>194</v>
      </c>
      <c r="K28" s="14">
        <v>2.4668373234136798</v>
      </c>
      <c r="L28" s="15">
        <v>78.6432077051345</v>
      </c>
      <c r="M28" s="15">
        <v>62</v>
      </c>
      <c r="ZA28" s="9"/>
    </row>
    <row r="29" spans="2:677" x14ac:dyDescent="0.3">
      <c r="B29" s="18"/>
      <c r="C29" s="16" t="s">
        <v>272</v>
      </c>
      <c r="D29" s="14">
        <v>90.587479766075802</v>
      </c>
      <c r="E29" s="14">
        <v>2.4753095924506101</v>
      </c>
      <c r="F29" s="14">
        <v>84.392187917185794</v>
      </c>
      <c r="G29" s="14">
        <v>94.484363324035698</v>
      </c>
      <c r="H29" s="14">
        <v>2.73250740482306</v>
      </c>
      <c r="I29" s="15">
        <v>286</v>
      </c>
      <c r="J29" s="15">
        <v>306</v>
      </c>
      <c r="K29" s="14">
        <v>2.1917185923365698</v>
      </c>
      <c r="L29" s="15">
        <v>139.61646402505301</v>
      </c>
      <c r="M29" s="15">
        <v>90</v>
      </c>
      <c r="ZA29" s="9"/>
    </row>
    <row r="30" spans="2:677" x14ac:dyDescent="0.3">
      <c r="B30" s="18"/>
      <c r="C30" s="16" t="s">
        <v>273</v>
      </c>
      <c r="D30" s="14">
        <v>88.588501558006001</v>
      </c>
      <c r="E30" s="14">
        <v>3.16077885499302</v>
      </c>
      <c r="F30" s="14">
        <v>80.640105342265002</v>
      </c>
      <c r="G30" s="14">
        <v>93.535217808328099</v>
      </c>
      <c r="H30" s="14">
        <v>3.5679335347188399</v>
      </c>
      <c r="I30" s="15">
        <v>241</v>
      </c>
      <c r="J30" s="15">
        <v>263</v>
      </c>
      <c r="K30" s="14">
        <v>2.58922315914882</v>
      </c>
      <c r="L30" s="15">
        <v>101.574867763217</v>
      </c>
      <c r="M30" s="15">
        <v>75</v>
      </c>
      <c r="ZA30" s="9"/>
    </row>
    <row r="31" spans="2:677" x14ac:dyDescent="0.3">
      <c r="B31" s="18"/>
      <c r="C31" s="16" t="s">
        <v>274</v>
      </c>
      <c r="D31" s="14">
        <v>99.286983330069305</v>
      </c>
      <c r="E31" s="14">
        <v>0.362437879684891</v>
      </c>
      <c r="F31" s="14">
        <v>98.071115079113696</v>
      </c>
      <c r="G31" s="14">
        <v>99.738475574168106</v>
      </c>
      <c r="H31" s="14">
        <v>0.36504068058952299</v>
      </c>
      <c r="I31" s="15">
        <v>770</v>
      </c>
      <c r="J31" s="15">
        <v>775</v>
      </c>
      <c r="K31" s="14">
        <v>1.4362039836270699</v>
      </c>
      <c r="L31" s="15">
        <v>539.61694079330698</v>
      </c>
      <c r="M31" s="15">
        <v>276</v>
      </c>
      <c r="ZA31" s="9"/>
    </row>
    <row r="32" spans="2:677" x14ac:dyDescent="0.3">
      <c r="B32" s="18"/>
      <c r="C32" s="16" t="s">
        <v>275</v>
      </c>
      <c r="D32" s="14">
        <v>99.744032716628695</v>
      </c>
      <c r="E32" s="14">
        <v>0.19050884622048</v>
      </c>
      <c r="F32" s="14">
        <v>98.892454822560595</v>
      </c>
      <c r="G32" s="14">
        <v>99.941231923274898</v>
      </c>
      <c r="H32" s="14">
        <v>0.19099773794159</v>
      </c>
      <c r="I32" s="15">
        <v>462</v>
      </c>
      <c r="J32" s="15">
        <v>464</v>
      </c>
      <c r="K32" s="14">
        <v>0.65817276865837704</v>
      </c>
      <c r="L32" s="15">
        <v>464</v>
      </c>
      <c r="M32" s="15">
        <v>153</v>
      </c>
      <c r="ZA32" s="9"/>
    </row>
    <row r="33" spans="2:677" x14ac:dyDescent="0.3">
      <c r="B33" s="18"/>
      <c r="C33" s="16" t="s">
        <v>276</v>
      </c>
      <c r="D33" s="14">
        <v>96.199757058886703</v>
      </c>
      <c r="E33" s="14">
        <v>1.44522820955996</v>
      </c>
      <c r="F33" s="14">
        <v>92.035955332976499</v>
      </c>
      <c r="G33" s="14">
        <v>98.228520176151903</v>
      </c>
      <c r="H33" s="14">
        <v>1.50232002007583</v>
      </c>
      <c r="I33" s="15">
        <v>321</v>
      </c>
      <c r="J33" s="15">
        <v>332</v>
      </c>
      <c r="K33" s="14">
        <v>1.8911044541967299</v>
      </c>
      <c r="L33" s="15">
        <v>175.55878484830799</v>
      </c>
      <c r="M33" s="15">
        <v>100</v>
      </c>
      <c r="ZA33" s="9"/>
    </row>
    <row r="34" spans="2:677" x14ac:dyDescent="0.3">
      <c r="B34" s="18"/>
      <c r="C34" s="16" t="s">
        <v>277</v>
      </c>
      <c r="D34" s="14">
        <v>94.246833844603898</v>
      </c>
      <c r="E34" s="14">
        <v>2.2227380225519999</v>
      </c>
      <c r="F34" s="14">
        <v>87.909990446333694</v>
      </c>
      <c r="G34" s="14">
        <v>97.361961089330194</v>
      </c>
      <c r="H34" s="14">
        <v>2.3584219563459299</v>
      </c>
      <c r="I34" s="15">
        <v>328</v>
      </c>
      <c r="J34" s="15">
        <v>339</v>
      </c>
      <c r="K34" s="14">
        <v>3.0797791283507401</v>
      </c>
      <c r="L34" s="15">
        <v>110.072828560774</v>
      </c>
      <c r="M34" s="15">
        <v>105</v>
      </c>
      <c r="ZA34" s="9"/>
    </row>
    <row r="35" spans="2:677" x14ac:dyDescent="0.3">
      <c r="B35" s="18"/>
      <c r="C35" s="16" t="s">
        <v>278</v>
      </c>
      <c r="D35" s="14">
        <v>88.120859672466196</v>
      </c>
      <c r="E35" s="14">
        <v>3.2463465787702299</v>
      </c>
      <c r="F35" s="14">
        <v>79.972411446661994</v>
      </c>
      <c r="G35" s="14">
        <v>93.234487603980298</v>
      </c>
      <c r="H35" s="14">
        <v>3.6839706181220602</v>
      </c>
      <c r="I35" s="15">
        <v>204</v>
      </c>
      <c r="J35" s="15">
        <v>227</v>
      </c>
      <c r="K35" s="14">
        <v>2.2752779988190799</v>
      </c>
      <c r="L35" s="15">
        <v>99.768028398207903</v>
      </c>
      <c r="M35" s="15">
        <v>63</v>
      </c>
      <c r="ZA35" s="9"/>
    </row>
    <row r="36" spans="2:677" x14ac:dyDescent="0.3">
      <c r="B36" s="18"/>
      <c r="C36" s="16" t="s">
        <v>279</v>
      </c>
      <c r="D36" s="14">
        <v>99.999999999725105</v>
      </c>
      <c r="E36" s="14">
        <v>0</v>
      </c>
      <c r="F36" s="14">
        <v>99.9999999996936</v>
      </c>
      <c r="G36" s="14">
        <v>99.999999999753399</v>
      </c>
      <c r="H36" s="14">
        <v>0</v>
      </c>
      <c r="I36" s="15">
        <v>462</v>
      </c>
      <c r="J36" s="15">
        <v>462</v>
      </c>
      <c r="K36" s="14"/>
      <c r="L36" s="15"/>
      <c r="M36" s="15">
        <v>155</v>
      </c>
      <c r="ZA36" s="9"/>
    </row>
    <row r="37" spans="2:677" x14ac:dyDescent="0.3">
      <c r="B37" s="18"/>
      <c r="C37" s="16" t="s">
        <v>280</v>
      </c>
      <c r="D37" s="14">
        <v>99.253641320184897</v>
      </c>
      <c r="E37" s="14">
        <v>0.54873002643838598</v>
      </c>
      <c r="F37" s="14">
        <v>96.820429145925203</v>
      </c>
      <c r="G37" s="14">
        <v>99.828108810105803</v>
      </c>
      <c r="H37" s="14">
        <v>0.55285631755133702</v>
      </c>
      <c r="I37" s="15">
        <v>264</v>
      </c>
      <c r="J37" s="15">
        <v>267</v>
      </c>
      <c r="K37" s="14">
        <v>1.0811975514274299</v>
      </c>
      <c r="L37" s="15">
        <v>246.94839499728701</v>
      </c>
      <c r="M37" s="15">
        <v>79</v>
      </c>
      <c r="ZA37" s="9"/>
    </row>
    <row r="38" spans="2:677" x14ac:dyDescent="0.3">
      <c r="B38" s="18" t="s">
        <v>296</v>
      </c>
      <c r="C38" s="16" t="s">
        <v>281</v>
      </c>
      <c r="D38" s="14">
        <v>97.405695087471798</v>
      </c>
      <c r="E38" s="14">
        <v>0.31683988637107902</v>
      </c>
      <c r="F38" s="14">
        <v>96.706063386281699</v>
      </c>
      <c r="G38" s="14">
        <v>97.959860053208004</v>
      </c>
      <c r="H38" s="14">
        <v>0.32527860520532398</v>
      </c>
      <c r="I38" s="15">
        <v>4049</v>
      </c>
      <c r="J38" s="15">
        <v>4192</v>
      </c>
      <c r="K38" s="14">
        <v>1.66491471108644</v>
      </c>
      <c r="L38" s="15">
        <v>2517.8466933387299</v>
      </c>
      <c r="M38" s="15">
        <v>1249</v>
      </c>
      <c r="ZA38" s="9"/>
    </row>
    <row r="39" spans="2:677" x14ac:dyDescent="0.3">
      <c r="B39" s="18"/>
      <c r="C39" s="16" t="s">
        <v>282</v>
      </c>
      <c r="D39" s="14">
        <v>99.524092746355194</v>
      </c>
      <c r="E39" s="14">
        <v>0.188870985239907</v>
      </c>
      <c r="F39" s="14">
        <v>98.965276635669397</v>
      </c>
      <c r="G39" s="14">
        <v>99.781778256817802</v>
      </c>
      <c r="H39" s="14">
        <v>0.189774134109676</v>
      </c>
      <c r="I39" s="15">
        <v>3746</v>
      </c>
      <c r="J39" s="15">
        <v>3767</v>
      </c>
      <c r="K39" s="14">
        <v>2.8363528401372702</v>
      </c>
      <c r="L39" s="15">
        <v>1328.1140296415599</v>
      </c>
      <c r="M39" s="15">
        <v>1207</v>
      </c>
      <c r="ZA39" s="9"/>
    </row>
    <row r="40" spans="2:677" x14ac:dyDescent="0.3">
      <c r="B40" s="18" t="s">
        <v>321</v>
      </c>
      <c r="C40" s="16" t="s">
        <v>314</v>
      </c>
      <c r="D40" s="14">
        <v>98.596097412725996</v>
      </c>
      <c r="E40" s="14">
        <v>0.206334438181102</v>
      </c>
      <c r="F40" s="14">
        <v>98.128395645039006</v>
      </c>
      <c r="G40" s="14">
        <v>98.948176320055396</v>
      </c>
      <c r="H40" s="14">
        <v>0.209272419087117</v>
      </c>
      <c r="I40" s="15">
        <v>3992</v>
      </c>
      <c r="J40" s="15">
        <v>4076</v>
      </c>
      <c r="K40" s="14">
        <v>1.25335573634538</v>
      </c>
      <c r="L40" s="15">
        <v>3252.0695296652898</v>
      </c>
      <c r="M40" s="15">
        <v>2049</v>
      </c>
      <c r="ZA40" s="9"/>
    </row>
    <row r="41" spans="2:677" x14ac:dyDescent="0.3">
      <c r="B41" s="18"/>
      <c r="C41" s="16" t="s">
        <v>315</v>
      </c>
      <c r="D41" s="14">
        <v>98.503462567239595</v>
      </c>
      <c r="E41" s="14">
        <v>0.27942775453500801</v>
      </c>
      <c r="F41" s="14">
        <v>97.844274597134799</v>
      </c>
      <c r="G41" s="14">
        <v>98.963216787506298</v>
      </c>
      <c r="H41" s="14">
        <v>0.28367302757937801</v>
      </c>
      <c r="I41" s="15">
        <v>3803</v>
      </c>
      <c r="J41" s="15">
        <v>3883</v>
      </c>
      <c r="K41" s="14">
        <v>2.0561534908421502</v>
      </c>
      <c r="L41" s="15">
        <v>1888.4776925917199</v>
      </c>
      <c r="M41" s="15">
        <v>2039</v>
      </c>
      <c r="ZA41" s="9"/>
    </row>
    <row r="42" spans="2:677" x14ac:dyDescent="0.3">
      <c r="B42" s="18" t="s">
        <v>322</v>
      </c>
      <c r="C42" s="16" t="s">
        <v>316</v>
      </c>
      <c r="D42" s="14">
        <v>90.283266457802995</v>
      </c>
      <c r="E42" s="14">
        <v>1.2666123786551999</v>
      </c>
      <c r="F42" s="14">
        <v>87.496398364261793</v>
      </c>
      <c r="G42" s="14">
        <v>92.5022108954809</v>
      </c>
      <c r="H42" s="14">
        <v>1.40293149367518</v>
      </c>
      <c r="I42" s="15">
        <v>880</v>
      </c>
      <c r="J42" s="15">
        <v>984</v>
      </c>
      <c r="K42" s="14">
        <v>1.7976842721261701</v>
      </c>
      <c r="L42" s="15">
        <v>547.370867764335</v>
      </c>
      <c r="M42" s="15">
        <v>390</v>
      </c>
      <c r="ZA42" s="9"/>
    </row>
    <row r="43" spans="2:677" x14ac:dyDescent="0.3">
      <c r="B43" s="18"/>
      <c r="C43" s="16" t="s">
        <v>317</v>
      </c>
      <c r="D43" s="14">
        <v>97.985387434176303</v>
      </c>
      <c r="E43" s="14">
        <v>0.71023218029699697</v>
      </c>
      <c r="F43" s="14">
        <v>95.993572250007901</v>
      </c>
      <c r="G43" s="14">
        <v>98.997305435312896</v>
      </c>
      <c r="H43" s="14">
        <v>0.72483479312066801</v>
      </c>
      <c r="I43" s="15">
        <v>300</v>
      </c>
      <c r="J43" s="15">
        <v>309</v>
      </c>
      <c r="K43" s="14">
        <v>0.78704317418868797</v>
      </c>
      <c r="L43" s="15">
        <v>309</v>
      </c>
      <c r="M43" s="15">
        <v>138</v>
      </c>
      <c r="ZA43" s="9"/>
    </row>
    <row r="44" spans="2:677" x14ac:dyDescent="0.3">
      <c r="B44" s="18"/>
      <c r="C44" s="16" t="s">
        <v>318</v>
      </c>
      <c r="D44" s="14">
        <v>99.492082952848193</v>
      </c>
      <c r="E44" s="14">
        <v>0.36228297062512799</v>
      </c>
      <c r="F44" s="14">
        <v>97.946331941164999</v>
      </c>
      <c r="G44" s="14">
        <v>99.875855646022799</v>
      </c>
      <c r="H44" s="14">
        <v>0.36413246147115302</v>
      </c>
      <c r="I44" s="15">
        <v>225</v>
      </c>
      <c r="J44" s="15">
        <v>227</v>
      </c>
      <c r="K44" s="14">
        <v>0.58697954462579505</v>
      </c>
      <c r="L44" s="15">
        <v>227</v>
      </c>
      <c r="M44" s="15">
        <v>113</v>
      </c>
      <c r="ZA44" s="9"/>
    </row>
    <row r="45" spans="2:677" x14ac:dyDescent="0.3">
      <c r="B45" s="18"/>
      <c r="C45" s="16" t="s">
        <v>319</v>
      </c>
      <c r="D45" s="14">
        <v>99.368062846388</v>
      </c>
      <c r="E45" s="14">
        <v>0.162541625765004</v>
      </c>
      <c r="F45" s="14">
        <v>98.954562266660304</v>
      </c>
      <c r="G45" s="14">
        <v>99.618642403159299</v>
      </c>
      <c r="H45" s="14">
        <v>0.16357531897977701</v>
      </c>
      <c r="I45" s="15">
        <v>6263</v>
      </c>
      <c r="J45" s="15">
        <v>6309</v>
      </c>
      <c r="K45" s="14">
        <v>2.6539954675033801</v>
      </c>
      <c r="L45" s="15">
        <v>2377.1706007979301</v>
      </c>
      <c r="M45" s="15">
        <v>2310</v>
      </c>
      <c r="ZA45" s="9"/>
    </row>
    <row r="46" spans="2:677" x14ac:dyDescent="0.3">
      <c r="B46" s="18"/>
      <c r="C46" s="16" t="s">
        <v>320</v>
      </c>
      <c r="D46" s="14">
        <v>99.302429500893993</v>
      </c>
      <c r="E46" s="14">
        <v>0.424983318860848</v>
      </c>
      <c r="F46" s="14">
        <v>97.699301800928097</v>
      </c>
      <c r="G46" s="14">
        <v>99.790887902747301</v>
      </c>
      <c r="H46" s="14">
        <v>0.42796870227331402</v>
      </c>
      <c r="I46" s="15">
        <v>127</v>
      </c>
      <c r="J46" s="15">
        <v>130</v>
      </c>
      <c r="K46" s="14">
        <v>0.33634540567521798</v>
      </c>
      <c r="L46" s="15">
        <v>130</v>
      </c>
      <c r="M46" s="15">
        <v>62</v>
      </c>
      <c r="ZA46" s="9"/>
    </row>
    <row r="47" spans="2:677" x14ac:dyDescent="0.3">
      <c r="B47" s="18" t="s">
        <v>298</v>
      </c>
      <c r="C47" s="16" t="s">
        <v>283</v>
      </c>
      <c r="D47" s="14">
        <v>96.035885584898907</v>
      </c>
      <c r="E47" s="14">
        <v>0.54738209232818802</v>
      </c>
      <c r="F47" s="14">
        <v>94.811311270810293</v>
      </c>
      <c r="G47" s="14">
        <v>96.980653792972603</v>
      </c>
      <c r="H47" s="14">
        <v>0.56997661758872797</v>
      </c>
      <c r="I47" s="15">
        <v>1625</v>
      </c>
      <c r="J47" s="15">
        <v>1728</v>
      </c>
      <c r="K47" s="14">
        <v>1.35923259870061</v>
      </c>
      <c r="L47" s="15">
        <v>1271.30558938325</v>
      </c>
      <c r="M47" s="15">
        <v>977</v>
      </c>
      <c r="ZA47" s="9"/>
    </row>
    <row r="48" spans="2:677" x14ac:dyDescent="0.3">
      <c r="B48" s="18"/>
      <c r="C48" s="16" t="s">
        <v>284</v>
      </c>
      <c r="D48" s="14">
        <v>98.242182299506595</v>
      </c>
      <c r="E48" s="14">
        <v>0.56622029069023805</v>
      </c>
      <c r="F48" s="14">
        <v>96.708210165341299</v>
      </c>
      <c r="G48" s="14">
        <v>99.068211740533101</v>
      </c>
      <c r="H48" s="14">
        <v>0.57635149936310204</v>
      </c>
      <c r="I48" s="15">
        <v>1462</v>
      </c>
      <c r="J48" s="15">
        <v>1491</v>
      </c>
      <c r="K48" s="14">
        <v>2.7662109383347699</v>
      </c>
      <c r="L48" s="15">
        <v>539.00444804746803</v>
      </c>
      <c r="M48" s="15">
        <v>982</v>
      </c>
      <c r="ZA48" s="9"/>
    </row>
    <row r="49" spans="2:677" x14ac:dyDescent="0.3">
      <c r="B49" s="18"/>
      <c r="C49" s="16" t="s">
        <v>285</v>
      </c>
      <c r="D49" s="14">
        <v>99.275103255974003</v>
      </c>
      <c r="E49" s="14">
        <v>0.200732366141218</v>
      </c>
      <c r="F49" s="14">
        <v>98.753832480335404</v>
      </c>
      <c r="G49" s="14">
        <v>99.579255922533505</v>
      </c>
      <c r="H49" s="14">
        <v>0.202198093537755</v>
      </c>
      <c r="I49" s="15">
        <v>1477</v>
      </c>
      <c r="J49" s="15">
        <v>1497</v>
      </c>
      <c r="K49" s="14">
        <v>0.83762553040865895</v>
      </c>
      <c r="L49" s="15">
        <v>1497</v>
      </c>
      <c r="M49" s="15">
        <v>1003</v>
      </c>
      <c r="ZA49" s="9"/>
    </row>
    <row r="50" spans="2:677" x14ac:dyDescent="0.3">
      <c r="B50" s="18"/>
      <c r="C50" s="16" t="s">
        <v>286</v>
      </c>
      <c r="D50" s="14">
        <v>99.538600271302997</v>
      </c>
      <c r="E50" s="14">
        <v>0.235677299230342</v>
      </c>
      <c r="F50" s="14">
        <v>98.747739957477805</v>
      </c>
      <c r="G50" s="14">
        <v>99.830851158985595</v>
      </c>
      <c r="H50" s="14">
        <v>0.236769754234014</v>
      </c>
      <c r="I50" s="15">
        <v>1469</v>
      </c>
      <c r="J50" s="15">
        <v>1476</v>
      </c>
      <c r="K50" s="14">
        <v>1.7838513506059099</v>
      </c>
      <c r="L50" s="15">
        <v>827.42320401229597</v>
      </c>
      <c r="M50" s="15">
        <v>958</v>
      </c>
      <c r="ZA50" s="9"/>
    </row>
    <row r="51" spans="2:677" x14ac:dyDescent="0.3">
      <c r="B51" s="18"/>
      <c r="C51" s="16" t="s">
        <v>287</v>
      </c>
      <c r="D51" s="14">
        <v>99.864625509297397</v>
      </c>
      <c r="E51" s="14">
        <v>6.7108408969430905E-2</v>
      </c>
      <c r="F51" s="14">
        <v>99.642420688929306</v>
      </c>
      <c r="G51" s="14">
        <v>99.948820048058295</v>
      </c>
      <c r="H51" s="14">
        <v>6.7199379787573704E-2</v>
      </c>
      <c r="I51" s="15">
        <v>1722</v>
      </c>
      <c r="J51" s="15">
        <v>1727</v>
      </c>
      <c r="K51" s="14">
        <v>0.57497129436452499</v>
      </c>
      <c r="L51" s="15">
        <v>1727</v>
      </c>
      <c r="M51" s="15">
        <v>1033</v>
      </c>
      <c r="ZA51" s="9"/>
    </row>
    <row r="52" spans="2:677" x14ac:dyDescent="0.3">
      <c r="B52" s="18" t="s">
        <v>297</v>
      </c>
      <c r="C52" s="16" t="s">
        <v>288</v>
      </c>
      <c r="D52" s="14">
        <v>99.386212579841398</v>
      </c>
      <c r="E52" s="14">
        <v>0.17787085473578901</v>
      </c>
      <c r="F52" s="14">
        <v>98.917877757283804</v>
      </c>
      <c r="G52" s="14">
        <v>99.652567338841706</v>
      </c>
      <c r="H52" s="14">
        <v>0.178969346067894</v>
      </c>
      <c r="I52" s="15">
        <v>5019</v>
      </c>
      <c r="J52" s="15">
        <v>5058</v>
      </c>
      <c r="K52" s="14">
        <v>2.6227592256221399</v>
      </c>
      <c r="L52" s="15">
        <v>1928.50336797508</v>
      </c>
      <c r="M52" s="15">
        <v>2170</v>
      </c>
      <c r="ZA52" s="9"/>
    </row>
    <row r="53" spans="2:677" x14ac:dyDescent="0.3">
      <c r="B53" s="18"/>
      <c r="C53" s="16" t="s">
        <v>289</v>
      </c>
      <c r="D53" s="14">
        <v>97.0807006621759</v>
      </c>
      <c r="E53" s="14">
        <v>0.36775401548800202</v>
      </c>
      <c r="F53" s="14">
        <v>96.266313966932302</v>
      </c>
      <c r="G53" s="14">
        <v>97.721658452273601</v>
      </c>
      <c r="H53" s="14">
        <v>0.37881269189405897</v>
      </c>
      <c r="I53" s="15">
        <v>2736</v>
      </c>
      <c r="J53" s="15">
        <v>2861</v>
      </c>
      <c r="K53" s="14">
        <v>1.3648010538876001</v>
      </c>
      <c r="L53" s="15">
        <v>2096.27622417972</v>
      </c>
      <c r="M53" s="15">
        <v>1480</v>
      </c>
      <c r="ZA53" s="9"/>
    </row>
    <row r="54" spans="2:677" x14ac:dyDescent="0.3">
      <c r="B54" s="18" t="s">
        <v>291</v>
      </c>
      <c r="C54" s="16" t="s">
        <v>290</v>
      </c>
      <c r="D54" s="14">
        <v>99.415074695502298</v>
      </c>
      <c r="E54" s="14">
        <v>0.14837497174515299</v>
      </c>
      <c r="F54" s="14">
        <v>99.038937184189194</v>
      </c>
      <c r="G54" s="14">
        <v>99.644529152683205</v>
      </c>
      <c r="H54" s="14">
        <v>0.14924796083452099</v>
      </c>
      <c r="I54" s="15">
        <v>4950</v>
      </c>
      <c r="J54" s="15">
        <v>4985</v>
      </c>
      <c r="K54" s="14">
        <v>1.8868905106249501</v>
      </c>
      <c r="L54" s="15">
        <v>2641.9126981294398</v>
      </c>
      <c r="M54" s="15">
        <v>2078</v>
      </c>
      <c r="ZA54" s="9"/>
    </row>
    <row r="55" spans="2:677" x14ac:dyDescent="0.3">
      <c r="B55" s="18"/>
      <c r="C55" s="16" t="s">
        <v>291</v>
      </c>
      <c r="D55" s="14">
        <v>97.367530211274598</v>
      </c>
      <c r="E55" s="14">
        <v>0.36175373771059499</v>
      </c>
      <c r="F55" s="14">
        <v>96.556970217053902</v>
      </c>
      <c r="G55" s="14">
        <v>97.991237572663394</v>
      </c>
      <c r="H55" s="14">
        <v>0.37153426499125197</v>
      </c>
      <c r="I55" s="15">
        <v>2845</v>
      </c>
      <c r="J55" s="15">
        <v>2974</v>
      </c>
      <c r="K55" s="14">
        <v>1.51790088271924</v>
      </c>
      <c r="L55" s="15">
        <v>1959.2847160561801</v>
      </c>
      <c r="M55" s="15">
        <v>1420</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347</v>
      </c>
      <c r="C63" s="7"/>
      <c r="D63" s="7"/>
    </row>
    <row r="64" spans="2:677" x14ac:dyDescent="0.3">
      <c r="B64" s="7" t="s">
        <v>348</v>
      </c>
      <c r="C64" s="7"/>
      <c r="D64" s="7"/>
    </row>
    <row r="65" spans="2:9" x14ac:dyDescent="0.3">
      <c r="B65" s="7" t="s">
        <v>307</v>
      </c>
      <c r="C65" s="7"/>
      <c r="D65" s="7"/>
    </row>
    <row r="66" spans="2:9" x14ac:dyDescent="0.3">
      <c r="B66" s="7" t="s">
        <v>9</v>
      </c>
      <c r="C66" s="8" t="str">
        <f>HYPERLINK("https://www.cdc.gov/nchs/data/series/sr_02/sr02_175.pdf", "Link to Vital and Health Statistics")</f>
        <v>Link to Vital and Health Statistics</v>
      </c>
      <c r="D66" s="7"/>
    </row>
    <row r="67" spans="2:9" x14ac:dyDescent="0.3">
      <c r="B67" s="7" t="s">
        <v>308</v>
      </c>
      <c r="C67" s="7"/>
      <c r="D67" s="7"/>
    </row>
    <row r="68" spans="2:9" x14ac:dyDescent="0.3">
      <c r="B68" s="7" t="s">
        <v>309</v>
      </c>
      <c r="C68" s="7"/>
      <c r="D68" s="7"/>
    </row>
    <row r="69" spans="2:9" x14ac:dyDescent="0.3">
      <c r="B69" s="7"/>
      <c r="C69" s="7"/>
      <c r="D69" s="7"/>
    </row>
    <row r="70" spans="2:9" ht="90" customHeight="1" x14ac:dyDescent="0.3">
      <c r="B70" s="19" t="s">
        <v>346</v>
      </c>
      <c r="C70" s="20"/>
      <c r="D70" s="20"/>
      <c r="E70" s="21"/>
      <c r="F70" s="21"/>
      <c r="G70" s="21"/>
      <c r="H70" s="21"/>
      <c r="I70" s="21"/>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70:I70"/>
    <mergeCell ref="B38:B39"/>
    <mergeCell ref="B40:B41"/>
    <mergeCell ref="B42:B46"/>
    <mergeCell ref="B52:B53"/>
    <mergeCell ref="B54:B55"/>
    <mergeCell ref="B47:B51"/>
  </mergeCells>
  <conditionalFormatting sqref="D9:D55">
    <cfRule type="expression" dxfId="239" priority="1">
      <formula>ZA9 = 3</formula>
    </cfRule>
    <cfRule type="expression" dxfId="238" priority="48">
      <formula>I9 = J9</formula>
    </cfRule>
    <cfRule type="expression" dxfId="237" priority="95">
      <formula>ZA9 = 2</formula>
    </cfRule>
    <cfRule type="expression" dxfId="236" priority="142">
      <formula>ZA9 = 1</formula>
    </cfRule>
  </conditionalFormatting>
  <pageMargins left="0.7" right="0.7" top="0.75" bottom="0.75" header="0.3" footer="0.3"/>
  <pageSetup paperSize="9" orientation="portrait" horizontalDpi="300" verticalDpi="30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ZA14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115</v>
      </c>
      <c r="L2" s="12" t="str">
        <f>HYPERLINK("#'INDICE'!A1", "Índice")</f>
        <v>Índice</v>
      </c>
    </row>
    <row r="3" spans="2:677" x14ac:dyDescent="0.3">
      <c r="B3" s="10" t="s">
        <v>7</v>
      </c>
      <c r="C3" s="11" t="s">
        <v>114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342</v>
      </c>
      <c r="J8" s="13" t="s">
        <v>249</v>
      </c>
      <c r="K8" s="13" t="s">
        <v>250</v>
      </c>
      <c r="L8" s="13" t="s">
        <v>251</v>
      </c>
      <c r="ZA8" s="9" t="s">
        <v>300</v>
      </c>
    </row>
    <row r="9" spans="2:677" x14ac:dyDescent="0.3">
      <c r="B9" s="18" t="s">
        <v>292</v>
      </c>
      <c r="C9" s="18" t="s">
        <v>252</v>
      </c>
      <c r="D9" s="14">
        <v>7.2882708317754199</v>
      </c>
      <c r="E9" s="14">
        <v>3.4049211589035899E-2</v>
      </c>
      <c r="F9" s="14">
        <v>7.2215054729301196</v>
      </c>
      <c r="G9" s="14">
        <v>7.35503619062073</v>
      </c>
      <c r="H9" s="14">
        <v>0.46717818773402398</v>
      </c>
      <c r="I9" s="15">
        <v>21016</v>
      </c>
      <c r="J9" s="14">
        <v>3.3595924163934798</v>
      </c>
      <c r="K9" s="15">
        <v>6255.5207284819098</v>
      </c>
      <c r="L9" s="15">
        <v>2682</v>
      </c>
      <c r="ZA9" s="9"/>
    </row>
    <row r="10" spans="2:677" x14ac:dyDescent="0.3">
      <c r="B10" s="18" t="s">
        <v>293</v>
      </c>
      <c r="C10" s="16" t="s">
        <v>253</v>
      </c>
      <c r="D10" s="14">
        <v>7.4258628376827396</v>
      </c>
      <c r="E10" s="14">
        <v>4.2770120810249203E-2</v>
      </c>
      <c r="F10" s="14">
        <v>7.34199709364675</v>
      </c>
      <c r="G10" s="14">
        <v>7.5097285817187398</v>
      </c>
      <c r="H10" s="14">
        <v>0.57596163227269703</v>
      </c>
      <c r="I10" s="15">
        <v>12912</v>
      </c>
      <c r="J10" s="14">
        <v>3.2130690091464098</v>
      </c>
      <c r="K10" s="15">
        <v>4018.5878246761499</v>
      </c>
      <c r="L10" s="15">
        <v>1690</v>
      </c>
      <c r="ZA10" s="9"/>
    </row>
    <row r="11" spans="2:677" x14ac:dyDescent="0.3">
      <c r="B11" s="18"/>
      <c r="C11" s="16" t="s">
        <v>254</v>
      </c>
      <c r="D11" s="14">
        <v>7.0333800001584397</v>
      </c>
      <c r="E11" s="14">
        <v>5.7491945320993998E-2</v>
      </c>
      <c r="F11" s="14">
        <v>6.9206469828304602</v>
      </c>
      <c r="G11" s="14">
        <v>7.14611301748642</v>
      </c>
      <c r="H11" s="14">
        <v>0.81741559989221202</v>
      </c>
      <c r="I11" s="15">
        <v>8104</v>
      </c>
      <c r="J11" s="14">
        <v>3.8429897494288601</v>
      </c>
      <c r="K11" s="15">
        <v>2108.7748155467798</v>
      </c>
      <c r="L11" s="15">
        <v>992</v>
      </c>
      <c r="ZA11" s="9"/>
    </row>
    <row r="12" spans="2:677" x14ac:dyDescent="0.3">
      <c r="B12" s="18" t="s">
        <v>294</v>
      </c>
      <c r="C12" s="16" t="s">
        <v>255</v>
      </c>
      <c r="D12" s="14">
        <v>7.5545521577128998</v>
      </c>
      <c r="E12" s="14">
        <v>4.3541217247449297E-2</v>
      </c>
      <c r="F12" s="14">
        <v>7.4691744100817798</v>
      </c>
      <c r="G12" s="14">
        <v>7.6399299053440197</v>
      </c>
      <c r="H12" s="14">
        <v>0.57635735829814105</v>
      </c>
      <c r="I12" s="15">
        <v>10508</v>
      </c>
      <c r="J12" s="14">
        <v>2.2170603877246502</v>
      </c>
      <c r="K12" s="15">
        <v>4739.6092854215303</v>
      </c>
      <c r="L12" s="15">
        <v>1374</v>
      </c>
      <c r="ZA12" s="9"/>
    </row>
    <row r="13" spans="2:677" x14ac:dyDescent="0.3">
      <c r="B13" s="18"/>
      <c r="C13" s="16" t="s">
        <v>256</v>
      </c>
      <c r="D13" s="14">
        <v>7.1783507292857998</v>
      </c>
      <c r="E13" s="14">
        <v>5.4508274075821803E-2</v>
      </c>
      <c r="F13" s="14">
        <v>7.0714682404154097</v>
      </c>
      <c r="G13" s="14">
        <v>7.2852332181561801</v>
      </c>
      <c r="H13" s="14">
        <v>0.75934258622168205</v>
      </c>
      <c r="I13" s="15">
        <v>6331</v>
      </c>
      <c r="J13" s="14">
        <v>3.2693456679901001</v>
      </c>
      <c r="K13" s="15">
        <v>1936.4731181490899</v>
      </c>
      <c r="L13" s="15">
        <v>794</v>
      </c>
      <c r="ZA13" s="9"/>
    </row>
    <row r="14" spans="2:677" x14ac:dyDescent="0.3">
      <c r="B14" s="18"/>
      <c r="C14" s="16" t="s">
        <v>257</v>
      </c>
      <c r="D14" s="14">
        <v>6.66012936529388</v>
      </c>
      <c r="E14" s="14">
        <v>5.9993211168129397E-2</v>
      </c>
      <c r="F14" s="14">
        <v>6.54249174359893</v>
      </c>
      <c r="G14" s="14">
        <v>6.7777669869888397</v>
      </c>
      <c r="H14" s="14">
        <v>0.90078146951252402</v>
      </c>
      <c r="I14" s="15">
        <v>4177</v>
      </c>
      <c r="J14" s="14">
        <v>1.8423473011748299</v>
      </c>
      <c r="K14" s="15">
        <v>2267.2163914677699</v>
      </c>
      <c r="L14" s="15">
        <v>514</v>
      </c>
      <c r="ZA14" s="9"/>
    </row>
    <row r="15" spans="2:677" x14ac:dyDescent="0.3">
      <c r="B15" s="18" t="s">
        <v>295</v>
      </c>
      <c r="C15" s="16" t="s">
        <v>258</v>
      </c>
      <c r="D15" s="14">
        <v>7.7560483839171699</v>
      </c>
      <c r="E15" s="14">
        <v>0.10292987244382799</v>
      </c>
      <c r="F15" s="14">
        <v>7.5542184574989397</v>
      </c>
      <c r="G15" s="14">
        <v>7.9578783103354001</v>
      </c>
      <c r="H15" s="14">
        <v>1.3270916754111799</v>
      </c>
      <c r="I15" s="15">
        <v>1002</v>
      </c>
      <c r="J15" s="14">
        <v>1.2608742549276499</v>
      </c>
      <c r="K15" s="15">
        <v>794.68669939453503</v>
      </c>
      <c r="L15" s="15">
        <v>135</v>
      </c>
      <c r="ZA15" s="9"/>
    </row>
    <row r="16" spans="2:677" x14ac:dyDescent="0.3">
      <c r="B16" s="18"/>
      <c r="C16" s="16" t="s">
        <v>259</v>
      </c>
      <c r="D16" s="14">
        <v>6.8516996030970798</v>
      </c>
      <c r="E16" s="14">
        <v>0.112552367858593</v>
      </c>
      <c r="F16" s="14">
        <v>6.6310014171987701</v>
      </c>
      <c r="G16" s="14">
        <v>7.0723977889953904</v>
      </c>
      <c r="H16" s="14">
        <v>1.64269268033463</v>
      </c>
      <c r="I16" s="15">
        <v>798</v>
      </c>
      <c r="J16" s="14">
        <v>1.56984434602608</v>
      </c>
      <c r="K16" s="15">
        <v>508.33065202933199</v>
      </c>
      <c r="L16" s="15">
        <v>102</v>
      </c>
      <c r="ZA16" s="9"/>
    </row>
    <row r="17" spans="2:677" x14ac:dyDescent="0.3">
      <c r="B17" s="18"/>
      <c r="C17" s="16" t="s">
        <v>260</v>
      </c>
      <c r="D17" s="14">
        <v>7.3792210065532799</v>
      </c>
      <c r="E17" s="14">
        <v>0.116152048461389</v>
      </c>
      <c r="F17" s="14">
        <v>7.1514643909305198</v>
      </c>
      <c r="G17" s="14">
        <v>7.6069776221760401</v>
      </c>
      <c r="H17" s="14">
        <v>1.57404214290693</v>
      </c>
      <c r="I17" s="15">
        <v>797</v>
      </c>
      <c r="J17" s="14">
        <v>1.30070096973314</v>
      </c>
      <c r="K17" s="15">
        <v>612.74652556268802</v>
      </c>
      <c r="L17" s="15">
        <v>102</v>
      </c>
      <c r="ZA17" s="9"/>
    </row>
    <row r="18" spans="2:677" x14ac:dyDescent="0.3">
      <c r="B18" s="18"/>
      <c r="C18" s="16" t="s">
        <v>261</v>
      </c>
      <c r="D18" s="14">
        <v>7.5978772762381697</v>
      </c>
      <c r="E18" s="14">
        <v>0.129904451145712</v>
      </c>
      <c r="F18" s="14">
        <v>7.3431542770384199</v>
      </c>
      <c r="G18" s="14">
        <v>7.8526002754379096</v>
      </c>
      <c r="H18" s="14">
        <v>1.7097466361029501</v>
      </c>
      <c r="I18" s="15">
        <v>647</v>
      </c>
      <c r="J18" s="14">
        <v>1.52914354420367</v>
      </c>
      <c r="K18" s="15">
        <v>423.11266489826897</v>
      </c>
      <c r="L18" s="15">
        <v>78</v>
      </c>
      <c r="ZA18" s="9"/>
    </row>
    <row r="19" spans="2:677" x14ac:dyDescent="0.3">
      <c r="B19" s="18"/>
      <c r="C19" s="16" t="s">
        <v>262</v>
      </c>
      <c r="D19" s="14">
        <v>7.1589387120519303</v>
      </c>
      <c r="E19" s="14">
        <v>0.14815714282416201</v>
      </c>
      <c r="F19" s="14">
        <v>6.8684249425837596</v>
      </c>
      <c r="G19" s="14">
        <v>7.44945248152011</v>
      </c>
      <c r="H19" s="14">
        <v>2.0695405950988501</v>
      </c>
      <c r="I19" s="15">
        <v>527</v>
      </c>
      <c r="J19" s="14">
        <v>1.2839097041712699</v>
      </c>
      <c r="K19" s="15">
        <v>410.46500255262401</v>
      </c>
      <c r="L19" s="15">
        <v>66</v>
      </c>
      <c r="ZA19" s="9"/>
    </row>
    <row r="20" spans="2:677" x14ac:dyDescent="0.3">
      <c r="B20" s="18"/>
      <c r="C20" s="16" t="s">
        <v>263</v>
      </c>
      <c r="D20" s="14">
        <v>7.2283414121062703</v>
      </c>
      <c r="E20" s="14">
        <v>0.124096652428159</v>
      </c>
      <c r="F20" s="14">
        <v>6.9850066285914796</v>
      </c>
      <c r="G20" s="14">
        <v>7.4716761956210602</v>
      </c>
      <c r="H20" s="14">
        <v>1.7168067382694101</v>
      </c>
      <c r="I20" s="15">
        <v>777</v>
      </c>
      <c r="J20" s="14">
        <v>1.3192086726374299</v>
      </c>
      <c r="K20" s="15">
        <v>588.98945717706999</v>
      </c>
      <c r="L20" s="15">
        <v>101</v>
      </c>
      <c r="ZA20" s="9"/>
    </row>
    <row r="21" spans="2:677" x14ac:dyDescent="0.3">
      <c r="B21" s="18"/>
      <c r="C21" s="16" t="s">
        <v>264</v>
      </c>
      <c r="D21" s="14">
        <v>7.7881734522700103</v>
      </c>
      <c r="E21" s="14">
        <v>0.175793521682166</v>
      </c>
      <c r="F21" s="14">
        <v>7.4434689199169197</v>
      </c>
      <c r="G21" s="14">
        <v>8.1328779846231001</v>
      </c>
      <c r="H21" s="14">
        <v>2.2571854974663901</v>
      </c>
      <c r="I21" s="15">
        <v>1434</v>
      </c>
      <c r="J21" s="14">
        <v>4.6457893607958498</v>
      </c>
      <c r="K21" s="15">
        <v>308.66659864112899</v>
      </c>
      <c r="L21" s="15">
        <v>183</v>
      </c>
      <c r="ZA21" s="9"/>
    </row>
    <row r="22" spans="2:677" x14ac:dyDescent="0.3">
      <c r="B22" s="18"/>
      <c r="C22" s="16" t="s">
        <v>265</v>
      </c>
      <c r="D22" s="14">
        <v>7.0992958704715798</v>
      </c>
      <c r="E22" s="14">
        <v>0.102885070282786</v>
      </c>
      <c r="F22" s="14">
        <v>6.8975537943212304</v>
      </c>
      <c r="G22" s="14">
        <v>7.3010379466219302</v>
      </c>
      <c r="H22" s="14">
        <v>1.4492292216009801</v>
      </c>
      <c r="I22" s="15">
        <v>1104</v>
      </c>
      <c r="J22" s="14">
        <v>1.9770516893968999</v>
      </c>
      <c r="K22" s="15">
        <v>558.40725152551602</v>
      </c>
      <c r="L22" s="15">
        <v>135</v>
      </c>
      <c r="ZA22" s="9"/>
    </row>
    <row r="23" spans="2:677" x14ac:dyDescent="0.3">
      <c r="B23" s="18"/>
      <c r="C23" s="16" t="s">
        <v>266</v>
      </c>
      <c r="D23" s="14">
        <v>7.15553577539242</v>
      </c>
      <c r="E23" s="14">
        <v>9.1373903796339501E-2</v>
      </c>
      <c r="F23" s="14">
        <v>6.9763653573019297</v>
      </c>
      <c r="G23" s="14">
        <v>7.3347061934829103</v>
      </c>
      <c r="H23" s="14">
        <v>1.2769680239818</v>
      </c>
      <c r="I23" s="15">
        <v>1119</v>
      </c>
      <c r="J23" s="14">
        <v>1.7875604011200401</v>
      </c>
      <c r="K23" s="15">
        <v>625.992833192582</v>
      </c>
      <c r="L23" s="15">
        <v>144</v>
      </c>
      <c r="ZA23" s="9"/>
    </row>
    <row r="24" spans="2:677" x14ac:dyDescent="0.3">
      <c r="B24" s="18"/>
      <c r="C24" s="16" t="s">
        <v>267</v>
      </c>
      <c r="D24" s="14">
        <v>7.4980119232129496</v>
      </c>
      <c r="E24" s="14">
        <v>0.14635250713373699</v>
      </c>
      <c r="F24" s="14">
        <v>7.2110367716402601</v>
      </c>
      <c r="G24" s="14">
        <v>7.78498707478564</v>
      </c>
      <c r="H24" s="14">
        <v>1.9518841611954101</v>
      </c>
      <c r="I24" s="15">
        <v>616</v>
      </c>
      <c r="J24" s="14">
        <v>1.9123221956977401</v>
      </c>
      <c r="K24" s="15">
        <v>322.12145076067702</v>
      </c>
      <c r="L24" s="15">
        <v>78</v>
      </c>
      <c r="ZA24" s="9"/>
    </row>
    <row r="25" spans="2:677" x14ac:dyDescent="0.3">
      <c r="B25" s="18"/>
      <c r="C25" s="16" t="s">
        <v>268</v>
      </c>
      <c r="D25" s="14">
        <v>7.3750884420929603</v>
      </c>
      <c r="E25" s="14">
        <v>0.138233240251629</v>
      </c>
      <c r="F25" s="14">
        <v>7.1040339459964601</v>
      </c>
      <c r="G25" s="14">
        <v>7.6461429381894703</v>
      </c>
      <c r="H25" s="14">
        <v>1.8743265431594001</v>
      </c>
      <c r="I25" s="15">
        <v>706</v>
      </c>
      <c r="J25" s="14">
        <v>1.38446175305618</v>
      </c>
      <c r="K25" s="15">
        <v>509.94547046280798</v>
      </c>
      <c r="L25" s="15">
        <v>89</v>
      </c>
      <c r="ZA25" s="9"/>
    </row>
    <row r="26" spans="2:677" x14ac:dyDescent="0.3">
      <c r="B26" s="18"/>
      <c r="C26" s="16" t="s">
        <v>269</v>
      </c>
      <c r="D26" s="14">
        <v>6.9260634357206401</v>
      </c>
      <c r="E26" s="14">
        <v>0.100022205986203</v>
      </c>
      <c r="F26" s="14">
        <v>6.7299350038565002</v>
      </c>
      <c r="G26" s="14">
        <v>7.1221918675847897</v>
      </c>
      <c r="H26" s="14">
        <v>1.4441422160580599</v>
      </c>
      <c r="I26" s="15">
        <v>799</v>
      </c>
      <c r="J26" s="14">
        <v>1.4718804285240401</v>
      </c>
      <c r="K26" s="15">
        <v>542.843008518847</v>
      </c>
      <c r="L26" s="15">
        <v>102</v>
      </c>
      <c r="ZA26" s="9"/>
    </row>
    <row r="27" spans="2:677" x14ac:dyDescent="0.3">
      <c r="B27" s="18"/>
      <c r="C27" s="16" t="s">
        <v>270</v>
      </c>
      <c r="D27" s="14">
        <v>7.1951717275451399</v>
      </c>
      <c r="E27" s="14">
        <v>0.12937213152208399</v>
      </c>
      <c r="F27" s="14">
        <v>6.94149252669001</v>
      </c>
      <c r="G27" s="14">
        <v>7.4488509284002804</v>
      </c>
      <c r="H27" s="14">
        <v>1.79804091439278</v>
      </c>
      <c r="I27" s="15">
        <v>1162</v>
      </c>
      <c r="J27" s="14">
        <v>3.5145040215546799</v>
      </c>
      <c r="K27" s="15">
        <v>330.62986779169398</v>
      </c>
      <c r="L27" s="15">
        <v>150</v>
      </c>
      <c r="ZA27" s="9"/>
    </row>
    <row r="28" spans="2:677" x14ac:dyDescent="0.3">
      <c r="B28" s="18"/>
      <c r="C28" s="16" t="s">
        <v>271</v>
      </c>
      <c r="D28" s="14">
        <v>6.4661874478563002</v>
      </c>
      <c r="E28" s="14">
        <v>0.15121590465703999</v>
      </c>
      <c r="F28" s="14">
        <v>6.1696759086347601</v>
      </c>
      <c r="G28" s="14">
        <v>6.7626989870778402</v>
      </c>
      <c r="H28" s="14">
        <v>2.3385635797980502</v>
      </c>
      <c r="I28" s="15">
        <v>499</v>
      </c>
      <c r="J28" s="14">
        <v>1.2924685552560899</v>
      </c>
      <c r="K28" s="15">
        <v>386.08289383189498</v>
      </c>
      <c r="L28" s="15">
        <v>66</v>
      </c>
      <c r="ZA28" s="9"/>
    </row>
    <row r="29" spans="2:677" x14ac:dyDescent="0.3">
      <c r="B29" s="18"/>
      <c r="C29" s="16" t="s">
        <v>272</v>
      </c>
      <c r="D29" s="14">
        <v>6.8031920882318602</v>
      </c>
      <c r="E29" s="14">
        <v>0.114322506280381</v>
      </c>
      <c r="F29" s="14">
        <v>6.5790229283690804</v>
      </c>
      <c r="G29" s="14">
        <v>7.0273612480946497</v>
      </c>
      <c r="H29" s="14">
        <v>1.68042449482113</v>
      </c>
      <c r="I29" s="15">
        <v>763</v>
      </c>
      <c r="J29" s="14">
        <v>1.41927644779934</v>
      </c>
      <c r="K29" s="15">
        <v>537.59787332698295</v>
      </c>
      <c r="L29" s="15">
        <v>92</v>
      </c>
      <c r="ZA29" s="9"/>
    </row>
    <row r="30" spans="2:677" x14ac:dyDescent="0.3">
      <c r="B30" s="18"/>
      <c r="C30" s="16" t="s">
        <v>273</v>
      </c>
      <c r="D30" s="14">
        <v>6.4339625187269096</v>
      </c>
      <c r="E30" s="14">
        <v>0.13824467869432999</v>
      </c>
      <c r="F30" s="14">
        <v>6.1628855935726996</v>
      </c>
      <c r="G30" s="14">
        <v>6.7050394438811196</v>
      </c>
      <c r="H30" s="14">
        <v>2.14867087416114</v>
      </c>
      <c r="I30" s="15">
        <v>647</v>
      </c>
      <c r="J30" s="14">
        <v>1.56831634189457</v>
      </c>
      <c r="K30" s="15">
        <v>412.54432075763799</v>
      </c>
      <c r="L30" s="15">
        <v>77</v>
      </c>
      <c r="ZA30" s="9"/>
    </row>
    <row r="31" spans="2:677" x14ac:dyDescent="0.3">
      <c r="B31" s="18"/>
      <c r="C31" s="16" t="s">
        <v>274</v>
      </c>
      <c r="D31" s="14">
        <v>7.90842402790412</v>
      </c>
      <c r="E31" s="14">
        <v>9.7656355924962301E-2</v>
      </c>
      <c r="F31" s="14">
        <v>7.7169346705131101</v>
      </c>
      <c r="G31" s="14">
        <v>8.0999133852951406</v>
      </c>
      <c r="H31" s="14">
        <v>1.2348396542774001</v>
      </c>
      <c r="I31" s="15">
        <v>2132</v>
      </c>
      <c r="J31" s="14">
        <v>2.0617476754350301</v>
      </c>
      <c r="K31" s="15">
        <v>1034.0741621305101</v>
      </c>
      <c r="L31" s="15">
        <v>299</v>
      </c>
      <c r="ZA31" s="9"/>
    </row>
    <row r="32" spans="2:677" x14ac:dyDescent="0.3">
      <c r="B32" s="18"/>
      <c r="C32" s="16" t="s">
        <v>275</v>
      </c>
      <c r="D32" s="14">
        <v>7.5424170015245702</v>
      </c>
      <c r="E32" s="14">
        <v>0.11208777301631299</v>
      </c>
      <c r="F32" s="14">
        <v>7.3226298159083596</v>
      </c>
      <c r="G32" s="14">
        <v>7.7622041871407896</v>
      </c>
      <c r="H32" s="14">
        <v>1.4860988592072899</v>
      </c>
      <c r="I32" s="15">
        <v>1280</v>
      </c>
      <c r="J32" s="14">
        <v>1.4989471245253001</v>
      </c>
      <c r="K32" s="15">
        <v>853.93272321420898</v>
      </c>
      <c r="L32" s="15">
        <v>163</v>
      </c>
      <c r="ZA32" s="9"/>
    </row>
    <row r="33" spans="2:677" x14ac:dyDescent="0.3">
      <c r="B33" s="18"/>
      <c r="C33" s="16" t="s">
        <v>276</v>
      </c>
      <c r="D33" s="14">
        <v>6.9193541737900599</v>
      </c>
      <c r="E33" s="14">
        <v>0.161402105905911</v>
      </c>
      <c r="F33" s="14">
        <v>6.60286903312777</v>
      </c>
      <c r="G33" s="14">
        <v>7.2358393144523596</v>
      </c>
      <c r="H33" s="14">
        <v>2.3326180717456002</v>
      </c>
      <c r="I33" s="15">
        <v>829</v>
      </c>
      <c r="J33" s="14">
        <v>1.8836041714085101</v>
      </c>
      <c r="K33" s="15">
        <v>440.11369935547299</v>
      </c>
      <c r="L33" s="15">
        <v>102</v>
      </c>
      <c r="ZA33" s="9"/>
    </row>
    <row r="34" spans="2:677" x14ac:dyDescent="0.3">
      <c r="B34" s="18"/>
      <c r="C34" s="16" t="s">
        <v>277</v>
      </c>
      <c r="D34" s="14">
        <v>7.1634349663291399</v>
      </c>
      <c r="E34" s="14">
        <v>0.14212289270136899</v>
      </c>
      <c r="F34" s="14">
        <v>6.8847534495331599</v>
      </c>
      <c r="G34" s="14">
        <v>7.4421164831251296</v>
      </c>
      <c r="H34" s="14">
        <v>1.9840047877784901</v>
      </c>
      <c r="I34" s="15">
        <v>880</v>
      </c>
      <c r="J34" s="14">
        <v>2.4879475554359201</v>
      </c>
      <c r="K34" s="15">
        <v>353.70520494987397</v>
      </c>
      <c r="L34" s="15">
        <v>112</v>
      </c>
      <c r="ZA34" s="9"/>
    </row>
    <row r="35" spans="2:677" x14ac:dyDescent="0.3">
      <c r="B35" s="18"/>
      <c r="C35" s="16" t="s">
        <v>278</v>
      </c>
      <c r="D35" s="14">
        <v>6.2996153249780704</v>
      </c>
      <c r="E35" s="14">
        <v>0.150045327733515</v>
      </c>
      <c r="F35" s="14">
        <v>6.0053991102209698</v>
      </c>
      <c r="G35" s="14">
        <v>6.5938315397351603</v>
      </c>
      <c r="H35" s="14">
        <v>2.3818173014244701</v>
      </c>
      <c r="I35" s="15">
        <v>559</v>
      </c>
      <c r="J35" s="14">
        <v>1.75653191625718</v>
      </c>
      <c r="K35" s="15">
        <v>318.240730399661</v>
      </c>
      <c r="L35" s="15">
        <v>65</v>
      </c>
      <c r="ZA35" s="9"/>
    </row>
    <row r="36" spans="2:677" x14ac:dyDescent="0.3">
      <c r="B36" s="18"/>
      <c r="C36" s="16" t="s">
        <v>279</v>
      </c>
      <c r="D36" s="14">
        <v>6.9053677103846498</v>
      </c>
      <c r="E36" s="14">
        <v>8.1435458724069196E-2</v>
      </c>
      <c r="F36" s="14">
        <v>6.7456850813103504</v>
      </c>
      <c r="G36" s="14">
        <v>7.0650503394589599</v>
      </c>
      <c r="H36" s="14">
        <v>1.1793066226089901</v>
      </c>
      <c r="I36" s="15">
        <v>1226</v>
      </c>
      <c r="J36" s="14">
        <v>1.68529706526704</v>
      </c>
      <c r="K36" s="15">
        <v>727.46818662841099</v>
      </c>
      <c r="L36" s="15">
        <v>161</v>
      </c>
      <c r="ZA36" s="9"/>
    </row>
    <row r="37" spans="2:677" x14ac:dyDescent="0.3">
      <c r="B37" s="18"/>
      <c r="C37" s="16" t="s">
        <v>280</v>
      </c>
      <c r="D37" s="14">
        <v>7.0678048697399101</v>
      </c>
      <c r="E37" s="14">
        <v>8.1169797416552003E-2</v>
      </c>
      <c r="F37" s="14">
        <v>6.9086431623463103</v>
      </c>
      <c r="G37" s="14">
        <v>7.2269665771335099</v>
      </c>
      <c r="H37" s="14">
        <v>1.1484442328631901</v>
      </c>
      <c r="I37" s="15">
        <v>713</v>
      </c>
      <c r="J37" s="14">
        <v>0.94616340891827899</v>
      </c>
      <c r="K37" s="15">
        <v>713</v>
      </c>
      <c r="L37" s="15">
        <v>80</v>
      </c>
      <c r="ZA37" s="9"/>
    </row>
    <row r="38" spans="2:677" x14ac:dyDescent="0.3">
      <c r="B38" s="18" t="s">
        <v>296</v>
      </c>
      <c r="C38" s="16" t="s">
        <v>281</v>
      </c>
      <c r="D38" s="14">
        <v>6.9762758617106098</v>
      </c>
      <c r="E38" s="14">
        <v>4.1032032981951398E-2</v>
      </c>
      <c r="F38" s="14">
        <v>6.8958182452683401</v>
      </c>
      <c r="G38" s="14">
        <v>7.0567334781528803</v>
      </c>
      <c r="H38" s="14">
        <v>0.58816528754483799</v>
      </c>
      <c r="I38" s="15">
        <v>10755</v>
      </c>
      <c r="J38" s="14">
        <v>2.8932631788426701</v>
      </c>
      <c r="K38" s="15">
        <v>3717.2560307154899</v>
      </c>
      <c r="L38" s="15">
        <v>1297</v>
      </c>
      <c r="ZA38" s="9"/>
    </row>
    <row r="39" spans="2:677" x14ac:dyDescent="0.3">
      <c r="B39" s="18"/>
      <c r="C39" s="16" t="s">
        <v>282</v>
      </c>
      <c r="D39" s="14">
        <v>7.5461232311274697</v>
      </c>
      <c r="E39" s="14">
        <v>4.9628711091929303E-2</v>
      </c>
      <c r="F39" s="14">
        <v>7.4488088279314297</v>
      </c>
      <c r="G39" s="14">
        <v>7.6434376343235098</v>
      </c>
      <c r="H39" s="14">
        <v>0.65767162252549405</v>
      </c>
      <c r="I39" s="15">
        <v>10261</v>
      </c>
      <c r="J39" s="14">
        <v>3.1880475805586901</v>
      </c>
      <c r="K39" s="15">
        <v>3218.5843343661099</v>
      </c>
      <c r="L39" s="15">
        <v>1286</v>
      </c>
      <c r="ZA39" s="9"/>
    </row>
    <row r="40" spans="2:677" x14ac:dyDescent="0.3">
      <c r="B40" s="18" t="s">
        <v>321</v>
      </c>
      <c r="C40" s="16" t="s">
        <v>314</v>
      </c>
      <c r="D40" s="14">
        <v>7.2701239000781799</v>
      </c>
      <c r="E40" s="14">
        <v>4.2843482715757497E-2</v>
      </c>
      <c r="F40" s="14">
        <v>7.1861143044310003</v>
      </c>
      <c r="G40" s="14">
        <v>7.3541334957253603</v>
      </c>
      <c r="H40" s="14">
        <v>0.58930883853708105</v>
      </c>
      <c r="I40" s="15">
        <v>10637</v>
      </c>
      <c r="J40" s="14">
        <v>2.5918193950505999</v>
      </c>
      <c r="K40" s="15">
        <v>4104.0668266904104</v>
      </c>
      <c r="L40" s="15">
        <v>2652</v>
      </c>
      <c r="ZA40" s="9"/>
    </row>
    <row r="41" spans="2:677" x14ac:dyDescent="0.3">
      <c r="B41" s="18"/>
      <c r="C41" s="16" t="s">
        <v>315</v>
      </c>
      <c r="D41" s="14">
        <v>7.3066448159793698</v>
      </c>
      <c r="E41" s="14">
        <v>4.4545635822057103E-2</v>
      </c>
      <c r="F41" s="14">
        <v>7.2192975552983096</v>
      </c>
      <c r="G41" s="14">
        <v>7.3939920766604201</v>
      </c>
      <c r="H41" s="14">
        <v>0.60965924776632596</v>
      </c>
      <c r="I41" s="15">
        <v>10379</v>
      </c>
      <c r="J41" s="14">
        <v>2.9557279931262999</v>
      </c>
      <c r="K41" s="15">
        <v>3511.4868567530302</v>
      </c>
      <c r="L41" s="15">
        <v>2632</v>
      </c>
      <c r="ZA41" s="9"/>
    </row>
    <row r="42" spans="2:677" x14ac:dyDescent="0.3">
      <c r="B42" s="18" t="s">
        <v>322</v>
      </c>
      <c r="C42" s="16" t="s">
        <v>316</v>
      </c>
      <c r="D42" s="14">
        <v>6.0321567933323497</v>
      </c>
      <c r="E42" s="14">
        <v>7.8959394274535105E-2</v>
      </c>
      <c r="F42" s="14">
        <v>5.8773293524924304</v>
      </c>
      <c r="G42" s="14">
        <v>6.1869842341722698</v>
      </c>
      <c r="H42" s="14">
        <v>1.30897450082553</v>
      </c>
      <c r="I42" s="15">
        <v>2376</v>
      </c>
      <c r="J42" s="14">
        <v>2.3235692007507098</v>
      </c>
      <c r="K42" s="15">
        <v>1022.56476769978</v>
      </c>
      <c r="L42" s="15">
        <v>630</v>
      </c>
      <c r="ZA42" s="9"/>
    </row>
    <row r="43" spans="2:677" x14ac:dyDescent="0.3">
      <c r="B43" s="18"/>
      <c r="C43" s="16" t="s">
        <v>317</v>
      </c>
      <c r="D43" s="14">
        <v>7.1135989537940203</v>
      </c>
      <c r="E43" s="14">
        <v>0.231766730139987</v>
      </c>
      <c r="F43" s="14">
        <v>6.6591394176095697</v>
      </c>
      <c r="G43" s="14">
        <v>7.56805848997847</v>
      </c>
      <c r="H43" s="14">
        <v>3.25807979400322</v>
      </c>
      <c r="I43" s="15">
        <v>827</v>
      </c>
      <c r="J43" s="14">
        <v>4.9114090636450101</v>
      </c>
      <c r="K43" s="15">
        <v>168.38344949142601</v>
      </c>
      <c r="L43" s="15">
        <v>299</v>
      </c>
      <c r="ZA43" s="9"/>
    </row>
    <row r="44" spans="2:677" x14ac:dyDescent="0.3">
      <c r="B44" s="18"/>
      <c r="C44" s="16" t="s">
        <v>318</v>
      </c>
      <c r="D44" s="14">
        <v>7.1497405913762604</v>
      </c>
      <c r="E44" s="14">
        <v>0.122734303249755</v>
      </c>
      <c r="F44" s="14">
        <v>6.90907716873956</v>
      </c>
      <c r="G44" s="14">
        <v>7.3904040140129501</v>
      </c>
      <c r="H44" s="14">
        <v>1.71662596259496</v>
      </c>
      <c r="I44" s="15">
        <v>615</v>
      </c>
      <c r="J44" s="14">
        <v>2.06175220828852</v>
      </c>
      <c r="K44" s="15">
        <v>298.289967886353</v>
      </c>
      <c r="L44" s="15">
        <v>225</v>
      </c>
      <c r="ZA44" s="9"/>
    </row>
    <row r="45" spans="2:677" x14ac:dyDescent="0.3">
      <c r="B45" s="18"/>
      <c r="C45" s="16" t="s">
        <v>319</v>
      </c>
      <c r="D45" s="14">
        <v>7.4397931727301598</v>
      </c>
      <c r="E45" s="14">
        <v>3.53303344146986E-2</v>
      </c>
      <c r="F45" s="14">
        <v>7.3705157256106002</v>
      </c>
      <c r="G45" s="14">
        <v>7.5090706198497097</v>
      </c>
      <c r="H45" s="14">
        <v>0.47488328767254601</v>
      </c>
      <c r="I45" s="15">
        <v>16850</v>
      </c>
      <c r="J45" s="14">
        <v>2.8995215972755601</v>
      </c>
      <c r="K45" s="15">
        <v>5811.3034977330599</v>
      </c>
      <c r="L45" s="15">
        <v>2567</v>
      </c>
      <c r="ZA45" s="9"/>
    </row>
    <row r="46" spans="2:677" x14ac:dyDescent="0.3">
      <c r="B46" s="18"/>
      <c r="C46" s="16" t="s">
        <v>320</v>
      </c>
      <c r="D46" s="14">
        <v>6.8746337256162002</v>
      </c>
      <c r="E46" s="14">
        <v>0.21865383809507699</v>
      </c>
      <c r="F46" s="14">
        <v>6.4458865892795103</v>
      </c>
      <c r="G46" s="14">
        <v>7.3033808619528902</v>
      </c>
      <c r="H46" s="14">
        <v>3.18058891312756</v>
      </c>
      <c r="I46" s="15">
        <v>348</v>
      </c>
      <c r="J46" s="14">
        <v>2.14140442754876</v>
      </c>
      <c r="K46" s="15">
        <v>162.51017113957801</v>
      </c>
      <c r="L46" s="15">
        <v>200</v>
      </c>
      <c r="ZA46" s="9"/>
    </row>
    <row r="47" spans="2:677" x14ac:dyDescent="0.3">
      <c r="B47" s="18" t="s">
        <v>298</v>
      </c>
      <c r="C47" s="16" t="s">
        <v>283</v>
      </c>
      <c r="D47" s="14">
        <v>6.7148302854331998</v>
      </c>
      <c r="E47" s="14">
        <v>7.5865183779166803E-2</v>
      </c>
      <c r="F47" s="14">
        <v>6.56607009876556</v>
      </c>
      <c r="G47" s="14">
        <v>6.8635904721008298</v>
      </c>
      <c r="H47" s="14">
        <v>1.12981535726591</v>
      </c>
      <c r="I47" s="15">
        <v>4121</v>
      </c>
      <c r="J47" s="14">
        <v>3.6026309973124699</v>
      </c>
      <c r="K47" s="15">
        <v>1143.8862328876401</v>
      </c>
      <c r="L47" s="15">
        <v>1540</v>
      </c>
      <c r="ZA47" s="9"/>
    </row>
    <row r="48" spans="2:677" x14ac:dyDescent="0.3">
      <c r="B48" s="18"/>
      <c r="C48" s="16" t="s">
        <v>284</v>
      </c>
      <c r="D48" s="14">
        <v>6.91844639827249</v>
      </c>
      <c r="E48" s="14">
        <v>7.1202987091038297E-2</v>
      </c>
      <c r="F48" s="14">
        <v>6.7788280763583399</v>
      </c>
      <c r="G48" s="14">
        <v>7.0580647201866498</v>
      </c>
      <c r="H48" s="14">
        <v>1.0291759593428</v>
      </c>
      <c r="I48" s="15">
        <v>3642</v>
      </c>
      <c r="J48" s="14">
        <v>2.8606366352861299</v>
      </c>
      <c r="K48" s="15">
        <v>1273.1431720742501</v>
      </c>
      <c r="L48" s="15">
        <v>1658</v>
      </c>
      <c r="ZA48" s="9"/>
    </row>
    <row r="49" spans="2:677" x14ac:dyDescent="0.3">
      <c r="B49" s="18"/>
      <c r="C49" s="16" t="s">
        <v>285</v>
      </c>
      <c r="D49" s="14">
        <v>7.0725903196394997</v>
      </c>
      <c r="E49" s="14">
        <v>5.7965380648725001E-2</v>
      </c>
      <c r="F49" s="14">
        <v>6.9589289480324004</v>
      </c>
      <c r="G49" s="14">
        <v>7.1862516912465999</v>
      </c>
      <c r="H49" s="14">
        <v>0.81957780712625306</v>
      </c>
      <c r="I49" s="15">
        <v>3871</v>
      </c>
      <c r="J49" s="14">
        <v>2.24392038446519</v>
      </c>
      <c r="K49" s="15">
        <v>1725.1057688139001</v>
      </c>
      <c r="L49" s="15">
        <v>1811</v>
      </c>
      <c r="ZA49" s="9"/>
    </row>
    <row r="50" spans="2:677" x14ac:dyDescent="0.3">
      <c r="B50" s="18"/>
      <c r="C50" s="16" t="s">
        <v>286</v>
      </c>
      <c r="D50" s="14">
        <v>7.3599032597260701</v>
      </c>
      <c r="E50" s="14">
        <v>6.4288254825886196E-2</v>
      </c>
      <c r="F50" s="14">
        <v>7.2338436852014301</v>
      </c>
      <c r="G50" s="14">
        <v>7.4859628342507101</v>
      </c>
      <c r="H50" s="14">
        <v>0.87349320442398004</v>
      </c>
      <c r="I50" s="15">
        <v>4073</v>
      </c>
      <c r="J50" s="14">
        <v>2.5848076876942301</v>
      </c>
      <c r="K50" s="15">
        <v>1575.74585505559</v>
      </c>
      <c r="L50" s="15">
        <v>1863</v>
      </c>
      <c r="ZA50" s="9"/>
    </row>
    <row r="51" spans="2:677" x14ac:dyDescent="0.3">
      <c r="B51" s="18"/>
      <c r="C51" s="16" t="s">
        <v>287</v>
      </c>
      <c r="D51" s="14">
        <v>8.2937447111248108</v>
      </c>
      <c r="E51" s="14">
        <v>6.67844312878733E-2</v>
      </c>
      <c r="F51" s="14">
        <v>8.1627905109241592</v>
      </c>
      <c r="G51" s="14">
        <v>8.4246989113254607</v>
      </c>
      <c r="H51" s="14">
        <v>0.80523856971739205</v>
      </c>
      <c r="I51" s="15">
        <v>5197</v>
      </c>
      <c r="J51" s="14">
        <v>2.50318722028813</v>
      </c>
      <c r="K51" s="15">
        <v>2076.1531370401499</v>
      </c>
      <c r="L51" s="15">
        <v>1893</v>
      </c>
      <c r="ZA51" s="9"/>
    </row>
    <row r="52" spans="2:677" x14ac:dyDescent="0.3">
      <c r="B52" s="18" t="s">
        <v>297</v>
      </c>
      <c r="C52" s="16" t="s">
        <v>288</v>
      </c>
      <c r="D52" s="14">
        <v>7.54414927448338</v>
      </c>
      <c r="E52" s="14">
        <v>3.9401867387612102E-2</v>
      </c>
      <c r="F52" s="14">
        <v>7.4668881534308502</v>
      </c>
      <c r="G52" s="14">
        <v>7.6214103955359098</v>
      </c>
      <c r="H52" s="14">
        <v>0.52228377188772401</v>
      </c>
      <c r="I52" s="15">
        <v>14007</v>
      </c>
      <c r="J52" s="14">
        <v>2.9034511275172101</v>
      </c>
      <c r="K52" s="15">
        <v>4824.25891975582</v>
      </c>
      <c r="L52" s="15">
        <v>2618</v>
      </c>
      <c r="ZA52" s="9"/>
    </row>
    <row r="53" spans="2:677" x14ac:dyDescent="0.3">
      <c r="B53" s="18"/>
      <c r="C53" s="16" t="s">
        <v>289</v>
      </c>
      <c r="D53" s="14">
        <v>6.7892993691709096</v>
      </c>
      <c r="E53" s="14">
        <v>5.5312288779199699E-2</v>
      </c>
      <c r="F53" s="14">
        <v>6.6808403106947596</v>
      </c>
      <c r="G53" s="14">
        <v>6.8977584276470498</v>
      </c>
      <c r="H53" s="14">
        <v>0.81469803836259902</v>
      </c>
      <c r="I53" s="15">
        <v>6897</v>
      </c>
      <c r="J53" s="14">
        <v>3.2796211375056101</v>
      </c>
      <c r="K53" s="15">
        <v>2102.9868118381701</v>
      </c>
      <c r="L53" s="15">
        <v>2063</v>
      </c>
      <c r="ZA53" s="9"/>
    </row>
    <row r="54" spans="2:677" x14ac:dyDescent="0.3">
      <c r="B54" s="18" t="s">
        <v>291</v>
      </c>
      <c r="C54" s="16" t="s">
        <v>290</v>
      </c>
      <c r="D54" s="14">
        <v>7.6258138648373297</v>
      </c>
      <c r="E54" s="14">
        <v>4.01683911063975E-2</v>
      </c>
      <c r="F54" s="14">
        <v>7.54704971961052</v>
      </c>
      <c r="G54" s="14">
        <v>7.7045780100641403</v>
      </c>
      <c r="H54" s="14">
        <v>0.52674234931977704</v>
      </c>
      <c r="I54" s="15">
        <v>13629</v>
      </c>
      <c r="J54" s="14">
        <v>2.8471820974574702</v>
      </c>
      <c r="K54" s="15">
        <v>4786.8381907046596</v>
      </c>
      <c r="L54" s="15">
        <v>2446</v>
      </c>
      <c r="ZA54" s="9"/>
    </row>
    <row r="55" spans="2:677" x14ac:dyDescent="0.3">
      <c r="B55" s="18"/>
      <c r="C55" s="16" t="s">
        <v>291</v>
      </c>
      <c r="D55" s="14">
        <v>6.78149109660656</v>
      </c>
      <c r="E55" s="14">
        <v>5.5800654523785097E-2</v>
      </c>
      <c r="F55" s="14">
        <v>6.6720744449657001</v>
      </c>
      <c r="G55" s="14">
        <v>6.8909077482474199</v>
      </c>
      <c r="H55" s="14">
        <v>0.82283754013490695</v>
      </c>
      <c r="I55" s="15">
        <v>7387</v>
      </c>
      <c r="J55" s="14">
        <v>3.7597064320649398</v>
      </c>
      <c r="K55" s="15">
        <v>1964.78106295731</v>
      </c>
      <c r="L55" s="15">
        <v>1974</v>
      </c>
      <c r="ZA55" s="9"/>
    </row>
    <row r="57" spans="2:677" x14ac:dyDescent="0.3">
      <c r="B57" s="7"/>
      <c r="C57" s="7"/>
      <c r="D57" s="7"/>
    </row>
    <row r="58" spans="2:677" x14ac:dyDescent="0.3">
      <c r="B58" s="7" t="s">
        <v>301</v>
      </c>
      <c r="C58" s="7"/>
      <c r="D58" s="7"/>
    </row>
    <row r="59" spans="2:677" x14ac:dyDescent="0.3">
      <c r="B59" s="7" t="s">
        <v>343</v>
      </c>
      <c r="C59" s="7"/>
      <c r="D59" s="7"/>
    </row>
    <row r="60" spans="2:677" x14ac:dyDescent="0.3">
      <c r="B60" s="7" t="s">
        <v>344</v>
      </c>
      <c r="C60" s="7"/>
      <c r="D60" s="7"/>
    </row>
    <row r="61" spans="2:677" x14ac:dyDescent="0.3">
      <c r="B61" s="7" t="s">
        <v>345</v>
      </c>
      <c r="C61" s="7"/>
      <c r="D61" s="7"/>
    </row>
    <row r="62" spans="2:677" x14ac:dyDescent="0.3">
      <c r="B62" s="7" t="s">
        <v>308</v>
      </c>
      <c r="C62" s="7"/>
      <c r="D62" s="7"/>
    </row>
    <row r="63" spans="2:677" x14ac:dyDescent="0.3">
      <c r="B63" s="7" t="s">
        <v>309</v>
      </c>
      <c r="C63" s="7"/>
      <c r="D63" s="7"/>
    </row>
    <row r="64" spans="2:677" x14ac:dyDescent="0.3">
      <c r="B64" s="7"/>
      <c r="C64" s="7"/>
      <c r="D64" s="7"/>
    </row>
    <row r="65" spans="2:9" ht="90" customHeight="1" x14ac:dyDescent="0.3">
      <c r="B65" s="19" t="s">
        <v>346</v>
      </c>
      <c r="C65" s="20"/>
      <c r="D65" s="20"/>
      <c r="E65" s="21"/>
      <c r="F65" s="21"/>
      <c r="G65" s="21"/>
      <c r="H65" s="21"/>
      <c r="I65" s="21"/>
    </row>
    <row r="66" spans="2:9" x14ac:dyDescent="0.3">
      <c r="B66" s="7"/>
      <c r="C66" s="7"/>
      <c r="D66" s="7"/>
    </row>
    <row r="67" spans="2:9" x14ac:dyDescent="0.3">
      <c r="B67" s="7"/>
      <c r="C67" s="7"/>
      <c r="D67" s="7"/>
    </row>
    <row r="68" spans="2:9" x14ac:dyDescent="0.3">
      <c r="B68" s="7"/>
      <c r="C68" s="7"/>
      <c r="D68" s="7"/>
    </row>
    <row r="69" spans="2:9" x14ac:dyDescent="0.3">
      <c r="B69" s="7"/>
      <c r="C69" s="7"/>
      <c r="D69" s="7"/>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row r="147" spans="3:3" x14ac:dyDescent="0.3">
      <c r="C147" s="8" t="str">
        <f>HYPERLINK("https://www.cdc.gov/nchs/data/series/sr_02/sr02_175.pdf", "Link to Vital and Health Statistics")</f>
        <v>Link to Vital and Health Statistics</v>
      </c>
    </row>
  </sheetData>
  <mergeCells count="12">
    <mergeCell ref="B8:C8"/>
    <mergeCell ref="B9:C9"/>
    <mergeCell ref="B10:B11"/>
    <mergeCell ref="B12:B14"/>
    <mergeCell ref="B15:B37"/>
    <mergeCell ref="B65:I65"/>
    <mergeCell ref="B38:B39"/>
    <mergeCell ref="B40:B41"/>
    <mergeCell ref="B42:B46"/>
    <mergeCell ref="B52:B53"/>
    <mergeCell ref="B54:B55"/>
    <mergeCell ref="B47:B51"/>
  </mergeCells>
  <conditionalFormatting sqref="D9:D55">
    <cfRule type="expression" dxfId="235" priority="1">
      <formula>ZA9 = 3</formula>
    </cfRule>
    <cfRule type="expression" dxfId="234" priority="48">
      <formula>I9 = J9</formula>
    </cfRule>
    <cfRule type="expression" dxfId="233" priority="95">
      <formula>ZA9 = 2</formula>
    </cfRule>
    <cfRule type="expression" dxfId="232" priority="142">
      <formula>ZA9 = 1</formula>
    </cfRule>
  </conditionalFormatting>
  <pageMargins left="0.7" right="0.7" top="0.75" bottom="0.75" header="0.3" footer="0.3"/>
  <pageSetup paperSize="9" orientation="portrait" horizontalDpi="300" verticalDpi="30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117</v>
      </c>
      <c r="M2" s="12" t="str">
        <f>HYPERLINK("#'INDICE'!A1", "Índice")</f>
        <v>Índice</v>
      </c>
    </row>
    <row r="3" spans="2:677" x14ac:dyDescent="0.3">
      <c r="B3" s="10" t="s">
        <v>7</v>
      </c>
      <c r="C3" s="11" t="s">
        <v>116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88.629657738075096</v>
      </c>
      <c r="E9" s="14">
        <v>0.37326199110159602</v>
      </c>
      <c r="F9" s="14">
        <v>87.876960518801098</v>
      </c>
      <c r="G9" s="14">
        <v>89.341289748776404</v>
      </c>
      <c r="H9" s="14">
        <v>0.42114795501601399</v>
      </c>
      <c r="I9" s="15">
        <v>18401</v>
      </c>
      <c r="J9" s="15">
        <v>21016</v>
      </c>
      <c r="K9" s="14">
        <v>2.9053892229096898</v>
      </c>
      <c r="L9" s="15">
        <v>7233.4542423038502</v>
      </c>
      <c r="M9" s="15">
        <v>2682</v>
      </c>
      <c r="ZA9" s="9"/>
    </row>
    <row r="10" spans="2:677" x14ac:dyDescent="0.3">
      <c r="B10" s="18" t="s">
        <v>293</v>
      </c>
      <c r="C10" s="16" t="s">
        <v>253</v>
      </c>
      <c r="D10" s="14">
        <v>90.085353377446395</v>
      </c>
      <c r="E10" s="14">
        <v>0.45304496729323601</v>
      </c>
      <c r="F10" s="14">
        <v>89.160650630750297</v>
      </c>
      <c r="G10" s="14">
        <v>90.939186605107906</v>
      </c>
      <c r="H10" s="14">
        <v>0.50290635525958804</v>
      </c>
      <c r="I10" s="15">
        <v>11612</v>
      </c>
      <c r="J10" s="15">
        <v>12912</v>
      </c>
      <c r="K10" s="14">
        <v>2.9669557944750302</v>
      </c>
      <c r="L10" s="15">
        <v>4351.9354161070796</v>
      </c>
      <c r="M10" s="15">
        <v>1690</v>
      </c>
      <c r="ZA10" s="9"/>
    </row>
    <row r="11" spans="2:677" x14ac:dyDescent="0.3">
      <c r="B11" s="18"/>
      <c r="C11" s="16" t="s">
        <v>254</v>
      </c>
      <c r="D11" s="14">
        <v>85.932964205173207</v>
      </c>
      <c r="E11" s="14">
        <v>0.65097851526178296</v>
      </c>
      <c r="F11" s="14">
        <v>84.606370680077703</v>
      </c>
      <c r="G11" s="14">
        <v>87.162580839043699</v>
      </c>
      <c r="H11" s="14">
        <v>0.75754225550454501</v>
      </c>
      <c r="I11" s="15">
        <v>6789</v>
      </c>
      <c r="J11" s="15">
        <v>8104</v>
      </c>
      <c r="K11" s="14">
        <v>2.84064370399213</v>
      </c>
      <c r="L11" s="15">
        <v>2852.8745046803801</v>
      </c>
      <c r="M11" s="15">
        <v>992</v>
      </c>
      <c r="ZA11" s="9"/>
    </row>
    <row r="12" spans="2:677" x14ac:dyDescent="0.3">
      <c r="B12" s="18" t="s">
        <v>294</v>
      </c>
      <c r="C12" s="16" t="s">
        <v>255</v>
      </c>
      <c r="D12" s="14">
        <v>88.201141561103299</v>
      </c>
      <c r="E12" s="14">
        <v>0.43671875058455401</v>
      </c>
      <c r="F12" s="14">
        <v>87.317132631510802</v>
      </c>
      <c r="G12" s="14">
        <v>89.031274363773093</v>
      </c>
      <c r="H12" s="14">
        <v>0.49513956719257202</v>
      </c>
      <c r="I12" s="15">
        <v>9256</v>
      </c>
      <c r="J12" s="15">
        <v>10508</v>
      </c>
      <c r="K12" s="14">
        <v>1.9256094705839599</v>
      </c>
      <c r="L12" s="15">
        <v>5456.9735766896401</v>
      </c>
      <c r="M12" s="15">
        <v>1374</v>
      </c>
      <c r="ZA12" s="9"/>
    </row>
    <row r="13" spans="2:677" x14ac:dyDescent="0.3">
      <c r="B13" s="18"/>
      <c r="C13" s="16" t="s">
        <v>256</v>
      </c>
      <c r="D13" s="14">
        <v>90.205026424001105</v>
      </c>
      <c r="E13" s="14">
        <v>0.593478867097741</v>
      </c>
      <c r="F13" s="14">
        <v>88.9767191117853</v>
      </c>
      <c r="G13" s="14">
        <v>91.309832979017301</v>
      </c>
      <c r="H13" s="14">
        <v>0.65792216977814899</v>
      </c>
      <c r="I13" s="15">
        <v>5706</v>
      </c>
      <c r="J13" s="15">
        <v>6331</v>
      </c>
      <c r="K13" s="14">
        <v>2.5233658510647299</v>
      </c>
      <c r="L13" s="15">
        <v>2508.9504945660701</v>
      </c>
      <c r="M13" s="15">
        <v>794</v>
      </c>
      <c r="ZA13" s="9"/>
    </row>
    <row r="14" spans="2:677" x14ac:dyDescent="0.3">
      <c r="B14" s="18"/>
      <c r="C14" s="16" t="s">
        <v>257</v>
      </c>
      <c r="D14" s="14">
        <v>79.180545527727901</v>
      </c>
      <c r="E14" s="14">
        <v>1.00831851879203</v>
      </c>
      <c r="F14" s="14">
        <v>77.130183528410598</v>
      </c>
      <c r="G14" s="14">
        <v>81.092147736660806</v>
      </c>
      <c r="H14" s="14">
        <v>1.2734422478043299</v>
      </c>
      <c r="I14" s="15">
        <v>3439</v>
      </c>
      <c r="J14" s="15">
        <v>4177</v>
      </c>
      <c r="K14" s="14">
        <v>2.5755390672526302</v>
      </c>
      <c r="L14" s="15">
        <v>1621.79640491949</v>
      </c>
      <c r="M14" s="15">
        <v>514</v>
      </c>
      <c r="ZA14" s="9"/>
    </row>
    <row r="15" spans="2:677" x14ac:dyDescent="0.3">
      <c r="B15" s="18" t="s">
        <v>295</v>
      </c>
      <c r="C15" s="16" t="s">
        <v>258</v>
      </c>
      <c r="D15" s="14">
        <v>91.023396371756903</v>
      </c>
      <c r="E15" s="14">
        <v>1.00915024200982</v>
      </c>
      <c r="F15" s="14">
        <v>88.817529406897705</v>
      </c>
      <c r="G15" s="14">
        <v>92.829262128309594</v>
      </c>
      <c r="H15" s="14">
        <v>1.1086712672072401</v>
      </c>
      <c r="I15" s="15">
        <v>920</v>
      </c>
      <c r="J15" s="15">
        <v>1002</v>
      </c>
      <c r="K15" s="14">
        <v>1.2476151781565601</v>
      </c>
      <c r="L15" s="15">
        <v>803.13226188905901</v>
      </c>
      <c r="M15" s="15">
        <v>135</v>
      </c>
      <c r="ZA15" s="9"/>
    </row>
    <row r="16" spans="2:677" x14ac:dyDescent="0.3">
      <c r="B16" s="18"/>
      <c r="C16" s="16" t="s">
        <v>259</v>
      </c>
      <c r="D16" s="14">
        <v>84.569541293566701</v>
      </c>
      <c r="E16" s="14">
        <v>1.6030451219245101</v>
      </c>
      <c r="F16" s="14">
        <v>81.116086191111506</v>
      </c>
      <c r="G16" s="14">
        <v>87.488845492798404</v>
      </c>
      <c r="H16" s="14">
        <v>1.89553484316516</v>
      </c>
      <c r="I16" s="15">
        <v>682</v>
      </c>
      <c r="J16" s="15">
        <v>798</v>
      </c>
      <c r="K16" s="14">
        <v>1.5694844020529699</v>
      </c>
      <c r="L16" s="15">
        <v>508.44723206944599</v>
      </c>
      <c r="M16" s="15">
        <v>102</v>
      </c>
      <c r="ZA16" s="9"/>
    </row>
    <row r="17" spans="2:677" x14ac:dyDescent="0.3">
      <c r="B17" s="18"/>
      <c r="C17" s="16" t="s">
        <v>260</v>
      </c>
      <c r="D17" s="14">
        <v>86.3095353961954</v>
      </c>
      <c r="E17" s="14">
        <v>1.44538554873062</v>
      </c>
      <c r="F17" s="14">
        <v>83.182460967798804</v>
      </c>
      <c r="G17" s="14">
        <v>88.932520242868804</v>
      </c>
      <c r="H17" s="14">
        <v>1.67465337647309</v>
      </c>
      <c r="I17" s="15">
        <v>690</v>
      </c>
      <c r="J17" s="15">
        <v>797</v>
      </c>
      <c r="K17" s="14">
        <v>1.40735454068988</v>
      </c>
      <c r="L17" s="15">
        <v>566.31074612464897</v>
      </c>
      <c r="M17" s="15">
        <v>102</v>
      </c>
      <c r="ZA17" s="9"/>
    </row>
    <row r="18" spans="2:677" x14ac:dyDescent="0.3">
      <c r="B18" s="18"/>
      <c r="C18" s="16" t="s">
        <v>261</v>
      </c>
      <c r="D18" s="14">
        <v>90.132497031419305</v>
      </c>
      <c r="E18" s="14">
        <v>1.54623854423739</v>
      </c>
      <c r="F18" s="14">
        <v>86.598486842401499</v>
      </c>
      <c r="G18" s="14">
        <v>92.811934638020603</v>
      </c>
      <c r="H18" s="14">
        <v>1.71551726088137</v>
      </c>
      <c r="I18" s="15">
        <v>591</v>
      </c>
      <c r="J18" s="15">
        <v>647</v>
      </c>
      <c r="K18" s="14">
        <v>1.7365881842320099</v>
      </c>
      <c r="L18" s="15">
        <v>372.56962005999799</v>
      </c>
      <c r="M18" s="15">
        <v>78</v>
      </c>
      <c r="ZA18" s="9"/>
    </row>
    <row r="19" spans="2:677" x14ac:dyDescent="0.3">
      <c r="B19" s="18"/>
      <c r="C19" s="16" t="s">
        <v>262</v>
      </c>
      <c r="D19" s="14">
        <v>85.2342668130904</v>
      </c>
      <c r="E19" s="14">
        <v>1.9361778122302</v>
      </c>
      <c r="F19" s="14">
        <v>80.937252415270706</v>
      </c>
      <c r="G19" s="14">
        <v>88.697929412292396</v>
      </c>
      <c r="H19" s="14">
        <v>2.2715955502685601</v>
      </c>
      <c r="I19" s="15">
        <v>447</v>
      </c>
      <c r="J19" s="15">
        <v>527</v>
      </c>
      <c r="K19" s="14">
        <v>1.5667762362969999</v>
      </c>
      <c r="L19" s="15">
        <v>336.35945439505701</v>
      </c>
      <c r="M19" s="15">
        <v>66</v>
      </c>
      <c r="ZA19" s="9"/>
    </row>
    <row r="20" spans="2:677" x14ac:dyDescent="0.3">
      <c r="B20" s="18"/>
      <c r="C20" s="16" t="s">
        <v>263</v>
      </c>
      <c r="D20" s="14">
        <v>83.957478720389304</v>
      </c>
      <c r="E20" s="14">
        <v>1.97773813480452</v>
      </c>
      <c r="F20" s="14">
        <v>79.637363969884206</v>
      </c>
      <c r="G20" s="14">
        <v>87.504849993120303</v>
      </c>
      <c r="H20" s="14">
        <v>2.3556426002156998</v>
      </c>
      <c r="I20" s="15">
        <v>652</v>
      </c>
      <c r="J20" s="15">
        <v>777</v>
      </c>
      <c r="K20" s="14">
        <v>2.2535504476283199</v>
      </c>
      <c r="L20" s="15">
        <v>344.789263900317</v>
      </c>
      <c r="M20" s="15">
        <v>101</v>
      </c>
      <c r="ZA20" s="9"/>
    </row>
    <row r="21" spans="2:677" x14ac:dyDescent="0.3">
      <c r="B21" s="18"/>
      <c r="C21" s="16" t="s">
        <v>264</v>
      </c>
      <c r="D21" s="14">
        <v>92.138901305557894</v>
      </c>
      <c r="E21" s="14">
        <v>1.0017644607081</v>
      </c>
      <c r="F21" s="14">
        <v>89.921136569911894</v>
      </c>
      <c r="G21" s="14">
        <v>93.901761501428297</v>
      </c>
      <c r="H21" s="14">
        <v>1.0872329130406899</v>
      </c>
      <c r="I21" s="15">
        <v>1313</v>
      </c>
      <c r="J21" s="15">
        <v>1434</v>
      </c>
      <c r="K21" s="14">
        <v>1.9854143335980099</v>
      </c>
      <c r="L21" s="15">
        <v>722.26737549601398</v>
      </c>
      <c r="M21" s="15">
        <v>183</v>
      </c>
      <c r="ZA21" s="9"/>
    </row>
    <row r="22" spans="2:677" x14ac:dyDescent="0.3">
      <c r="B22" s="18"/>
      <c r="C22" s="16" t="s">
        <v>265</v>
      </c>
      <c r="D22" s="14">
        <v>87.775119341200593</v>
      </c>
      <c r="E22" s="14">
        <v>1.3918082485755401</v>
      </c>
      <c r="F22" s="14">
        <v>84.745580264544998</v>
      </c>
      <c r="G22" s="14">
        <v>90.272055257691207</v>
      </c>
      <c r="H22" s="14">
        <v>1.5856523568658301</v>
      </c>
      <c r="I22" s="15">
        <v>982</v>
      </c>
      <c r="J22" s="15">
        <v>1104</v>
      </c>
      <c r="K22" s="14">
        <v>1.9912155158456799</v>
      </c>
      <c r="L22" s="15">
        <v>554.43521367456003</v>
      </c>
      <c r="M22" s="15">
        <v>135</v>
      </c>
      <c r="ZA22" s="9"/>
    </row>
    <row r="23" spans="2:677" x14ac:dyDescent="0.3">
      <c r="B23" s="18"/>
      <c r="C23" s="16" t="s">
        <v>266</v>
      </c>
      <c r="D23" s="14">
        <v>91.506417853757895</v>
      </c>
      <c r="E23" s="14">
        <v>0.95447846875398701</v>
      </c>
      <c r="F23" s="14">
        <v>89.419827416701594</v>
      </c>
      <c r="G23" s="14">
        <v>93.212732173080298</v>
      </c>
      <c r="H23" s="14">
        <v>1.04307270587228</v>
      </c>
      <c r="I23" s="15">
        <v>1017</v>
      </c>
      <c r="J23" s="15">
        <v>1119</v>
      </c>
      <c r="K23" s="14">
        <v>1.3104837178814299</v>
      </c>
      <c r="L23" s="15">
        <v>853.88317667083402</v>
      </c>
      <c r="M23" s="15">
        <v>144</v>
      </c>
      <c r="ZA23" s="9"/>
    </row>
    <row r="24" spans="2:677" x14ac:dyDescent="0.3">
      <c r="B24" s="18"/>
      <c r="C24" s="16" t="s">
        <v>267</v>
      </c>
      <c r="D24" s="14">
        <v>90.042661874334897</v>
      </c>
      <c r="E24" s="14">
        <v>1.8343702863687801</v>
      </c>
      <c r="F24" s="14">
        <v>85.749717471633801</v>
      </c>
      <c r="G24" s="14">
        <v>93.145717872393803</v>
      </c>
      <c r="H24" s="14">
        <v>2.0372235207005001</v>
      </c>
      <c r="I24" s="15">
        <v>558</v>
      </c>
      <c r="J24" s="15">
        <v>616</v>
      </c>
      <c r="K24" s="14">
        <v>2.30811557041778</v>
      </c>
      <c r="L24" s="15">
        <v>266.88438304174701</v>
      </c>
      <c r="M24" s="15">
        <v>78</v>
      </c>
      <c r="ZA24" s="9"/>
    </row>
    <row r="25" spans="2:677" x14ac:dyDescent="0.3">
      <c r="B25" s="18"/>
      <c r="C25" s="16" t="s">
        <v>268</v>
      </c>
      <c r="D25" s="14">
        <v>86.481420942950393</v>
      </c>
      <c r="E25" s="14">
        <v>1.3110335641142099</v>
      </c>
      <c r="F25" s="14">
        <v>83.658636776301293</v>
      </c>
      <c r="G25" s="14">
        <v>88.881405978596305</v>
      </c>
      <c r="H25" s="14">
        <v>1.51597134947524</v>
      </c>
      <c r="I25" s="15">
        <v>604</v>
      </c>
      <c r="J25" s="15">
        <v>706</v>
      </c>
      <c r="K25" s="14">
        <v>1.03648465247143</v>
      </c>
      <c r="L25" s="15">
        <v>681.14853250995202</v>
      </c>
      <c r="M25" s="15">
        <v>89</v>
      </c>
      <c r="ZA25" s="9"/>
    </row>
    <row r="26" spans="2:677" x14ac:dyDescent="0.3">
      <c r="B26" s="18"/>
      <c r="C26" s="16" t="s">
        <v>269</v>
      </c>
      <c r="D26" s="14">
        <v>85.477617927985307</v>
      </c>
      <c r="E26" s="14">
        <v>1.7680968977723299</v>
      </c>
      <c r="F26" s="14">
        <v>81.608502210224799</v>
      </c>
      <c r="G26" s="14">
        <v>88.646012586378603</v>
      </c>
      <c r="H26" s="14">
        <v>2.06849107477696</v>
      </c>
      <c r="I26" s="15">
        <v>702</v>
      </c>
      <c r="J26" s="15">
        <v>799</v>
      </c>
      <c r="K26" s="14">
        <v>2.00966999782018</v>
      </c>
      <c r="L26" s="15">
        <v>397.57771219486102</v>
      </c>
      <c r="M26" s="15">
        <v>102</v>
      </c>
      <c r="ZA26" s="9"/>
    </row>
    <row r="27" spans="2:677" x14ac:dyDescent="0.3">
      <c r="B27" s="18"/>
      <c r="C27" s="16" t="s">
        <v>270</v>
      </c>
      <c r="D27" s="14">
        <v>90.147214582003002</v>
      </c>
      <c r="E27" s="14">
        <v>1.3620611013345201</v>
      </c>
      <c r="F27" s="14">
        <v>87.109594326887802</v>
      </c>
      <c r="G27" s="14">
        <v>92.530401204226294</v>
      </c>
      <c r="H27" s="14">
        <v>1.5109297693224999</v>
      </c>
      <c r="I27" s="15">
        <v>1047</v>
      </c>
      <c r="J27" s="15">
        <v>1162</v>
      </c>
      <c r="K27" s="14">
        <v>2.4250129714086701</v>
      </c>
      <c r="L27" s="15">
        <v>479.17269462068299</v>
      </c>
      <c r="M27" s="15">
        <v>150</v>
      </c>
      <c r="ZA27" s="9"/>
    </row>
    <row r="28" spans="2:677" x14ac:dyDescent="0.3">
      <c r="B28" s="18"/>
      <c r="C28" s="16" t="s">
        <v>271</v>
      </c>
      <c r="D28" s="14">
        <v>76.491741258575502</v>
      </c>
      <c r="E28" s="14">
        <v>2.76061091523614</v>
      </c>
      <c r="F28" s="14">
        <v>70.543495424451706</v>
      </c>
      <c r="G28" s="14">
        <v>81.552938062915899</v>
      </c>
      <c r="H28" s="14">
        <v>3.6090313409183201</v>
      </c>
      <c r="I28" s="15">
        <v>404</v>
      </c>
      <c r="J28" s="15">
        <v>499</v>
      </c>
      <c r="K28" s="14">
        <v>2.1105941740751</v>
      </c>
      <c r="L28" s="15">
        <v>236.42631356104701</v>
      </c>
      <c r="M28" s="15">
        <v>66</v>
      </c>
      <c r="ZA28" s="9"/>
    </row>
    <row r="29" spans="2:677" x14ac:dyDescent="0.3">
      <c r="B29" s="18"/>
      <c r="C29" s="16" t="s">
        <v>272</v>
      </c>
      <c r="D29" s="14">
        <v>83.493696348597993</v>
      </c>
      <c r="E29" s="14">
        <v>2.1145324699043702</v>
      </c>
      <c r="F29" s="14">
        <v>78.856599376405796</v>
      </c>
      <c r="G29" s="14">
        <v>87.277875124612194</v>
      </c>
      <c r="H29" s="14">
        <v>2.5325654059869298</v>
      </c>
      <c r="I29" s="15">
        <v>647</v>
      </c>
      <c r="J29" s="15">
        <v>763</v>
      </c>
      <c r="K29" s="14">
        <v>2.4721804620308001</v>
      </c>
      <c r="L29" s="15">
        <v>308.63442686268297</v>
      </c>
      <c r="M29" s="15">
        <v>92</v>
      </c>
      <c r="ZA29" s="9"/>
    </row>
    <row r="30" spans="2:677" x14ac:dyDescent="0.3">
      <c r="B30" s="18"/>
      <c r="C30" s="16" t="s">
        <v>273</v>
      </c>
      <c r="D30" s="14">
        <v>73.641197345484997</v>
      </c>
      <c r="E30" s="14">
        <v>2.71831122680865</v>
      </c>
      <c r="F30" s="14">
        <v>67.886195142763398</v>
      </c>
      <c r="G30" s="14">
        <v>78.688630232018099</v>
      </c>
      <c r="H30" s="14">
        <v>3.6912914574919098</v>
      </c>
      <c r="I30" s="15">
        <v>497</v>
      </c>
      <c r="J30" s="15">
        <v>647</v>
      </c>
      <c r="K30" s="14">
        <v>2.4591462388357002</v>
      </c>
      <c r="L30" s="15">
        <v>263.09944068487999</v>
      </c>
      <c r="M30" s="15">
        <v>77</v>
      </c>
      <c r="ZA30" s="9"/>
    </row>
    <row r="31" spans="2:677" x14ac:dyDescent="0.3">
      <c r="B31" s="18"/>
      <c r="C31" s="16" t="s">
        <v>274</v>
      </c>
      <c r="D31" s="14">
        <v>90.124202287297393</v>
      </c>
      <c r="E31" s="14">
        <v>0.81587313714250498</v>
      </c>
      <c r="F31" s="14">
        <v>88.398382150770502</v>
      </c>
      <c r="G31" s="14">
        <v>91.617639001535196</v>
      </c>
      <c r="H31" s="14">
        <v>0.90527640349222604</v>
      </c>
      <c r="I31" s="15">
        <v>1935</v>
      </c>
      <c r="J31" s="15">
        <v>2132</v>
      </c>
      <c r="K31" s="14">
        <v>1.59373129058838</v>
      </c>
      <c r="L31" s="15">
        <v>1337.74119425923</v>
      </c>
      <c r="M31" s="15">
        <v>299</v>
      </c>
      <c r="ZA31" s="9"/>
    </row>
    <row r="32" spans="2:677" x14ac:dyDescent="0.3">
      <c r="B32" s="18"/>
      <c r="C32" s="16" t="s">
        <v>275</v>
      </c>
      <c r="D32" s="14">
        <v>85.501336825528796</v>
      </c>
      <c r="E32" s="14">
        <v>1.2303526905239699</v>
      </c>
      <c r="F32" s="14">
        <v>82.8991247887855</v>
      </c>
      <c r="G32" s="14">
        <v>87.766011168833202</v>
      </c>
      <c r="H32" s="14">
        <v>1.4389864956551299</v>
      </c>
      <c r="I32" s="15">
        <v>1105</v>
      </c>
      <c r="J32" s="15">
        <v>1280</v>
      </c>
      <c r="K32" s="14">
        <v>1.56181261144493</v>
      </c>
      <c r="L32" s="15">
        <v>819.56054818624602</v>
      </c>
      <c r="M32" s="15">
        <v>163</v>
      </c>
      <c r="ZA32" s="9"/>
    </row>
    <row r="33" spans="2:677" x14ac:dyDescent="0.3">
      <c r="B33" s="18"/>
      <c r="C33" s="16" t="s">
        <v>276</v>
      </c>
      <c r="D33" s="14">
        <v>80.148586834657607</v>
      </c>
      <c r="E33" s="14">
        <v>1.88341256603229</v>
      </c>
      <c r="F33" s="14">
        <v>76.148018940339398</v>
      </c>
      <c r="G33" s="14">
        <v>83.622474438664796</v>
      </c>
      <c r="H33" s="14">
        <v>2.3499011528645899</v>
      </c>
      <c r="I33" s="15">
        <v>682</v>
      </c>
      <c r="J33" s="15">
        <v>829</v>
      </c>
      <c r="K33" s="14">
        <v>1.84600964766116</v>
      </c>
      <c r="L33" s="15">
        <v>449.076742935943</v>
      </c>
      <c r="M33" s="15">
        <v>102</v>
      </c>
      <c r="ZA33" s="9"/>
    </row>
    <row r="34" spans="2:677" x14ac:dyDescent="0.3">
      <c r="B34" s="18"/>
      <c r="C34" s="16" t="s">
        <v>277</v>
      </c>
      <c r="D34" s="14">
        <v>86.619520634164104</v>
      </c>
      <c r="E34" s="14">
        <v>2.1174682493977199</v>
      </c>
      <c r="F34" s="14">
        <v>81.842890765670305</v>
      </c>
      <c r="G34" s="14">
        <v>90.288658062053102</v>
      </c>
      <c r="H34" s="14">
        <v>2.4445624195275899</v>
      </c>
      <c r="I34" s="15">
        <v>789</v>
      </c>
      <c r="J34" s="15">
        <v>880</v>
      </c>
      <c r="K34" s="14">
        <v>3.4004409733421999</v>
      </c>
      <c r="L34" s="15">
        <v>258.78996486007901</v>
      </c>
      <c r="M34" s="15">
        <v>112</v>
      </c>
      <c r="ZA34" s="9"/>
    </row>
    <row r="35" spans="2:677" x14ac:dyDescent="0.3">
      <c r="B35" s="18"/>
      <c r="C35" s="16" t="s">
        <v>278</v>
      </c>
      <c r="D35" s="14">
        <v>75.079210128018701</v>
      </c>
      <c r="E35" s="14">
        <v>2.5234194498286802</v>
      </c>
      <c r="F35" s="14">
        <v>69.709276861147899</v>
      </c>
      <c r="G35" s="14">
        <v>79.773386285349005</v>
      </c>
      <c r="H35" s="14">
        <v>3.36100958644339</v>
      </c>
      <c r="I35" s="15">
        <v>420</v>
      </c>
      <c r="J35" s="15">
        <v>559</v>
      </c>
      <c r="K35" s="14">
        <v>1.89902898296839</v>
      </c>
      <c r="L35" s="15">
        <v>294.360962899166</v>
      </c>
      <c r="M35" s="15">
        <v>65</v>
      </c>
      <c r="ZA35" s="9"/>
    </row>
    <row r="36" spans="2:677" x14ac:dyDescent="0.3">
      <c r="B36" s="18"/>
      <c r="C36" s="16" t="s">
        <v>279</v>
      </c>
      <c r="D36" s="14">
        <v>87.463978723773806</v>
      </c>
      <c r="E36" s="14">
        <v>1.10565774924435</v>
      </c>
      <c r="F36" s="14">
        <v>85.112876359754694</v>
      </c>
      <c r="G36" s="14">
        <v>89.489626489954205</v>
      </c>
      <c r="H36" s="14">
        <v>1.26412926255757</v>
      </c>
      <c r="I36" s="15">
        <v>1072</v>
      </c>
      <c r="J36" s="15">
        <v>1226</v>
      </c>
      <c r="K36" s="14">
        <v>1.36580458694804</v>
      </c>
      <c r="L36" s="15">
        <v>897.63939271836796</v>
      </c>
      <c r="M36" s="15">
        <v>161</v>
      </c>
      <c r="ZA36" s="9"/>
    </row>
    <row r="37" spans="2:677" x14ac:dyDescent="0.3">
      <c r="B37" s="18"/>
      <c r="C37" s="16" t="s">
        <v>280</v>
      </c>
      <c r="D37" s="14">
        <v>91.040063647889795</v>
      </c>
      <c r="E37" s="14">
        <v>1.0203101934544001</v>
      </c>
      <c r="F37" s="14">
        <v>88.791469813660797</v>
      </c>
      <c r="G37" s="14">
        <v>92.8737614169127</v>
      </c>
      <c r="H37" s="14">
        <v>1.12072658187125</v>
      </c>
      <c r="I37" s="15">
        <v>645</v>
      </c>
      <c r="J37" s="15">
        <v>713</v>
      </c>
      <c r="K37" s="14">
        <v>0.90867162663041201</v>
      </c>
      <c r="L37" s="15">
        <v>713</v>
      </c>
      <c r="M37" s="15">
        <v>80</v>
      </c>
      <c r="ZA37" s="9"/>
    </row>
    <row r="38" spans="2:677" x14ac:dyDescent="0.3">
      <c r="B38" s="18" t="s">
        <v>296</v>
      </c>
      <c r="C38" s="16" t="s">
        <v>281</v>
      </c>
      <c r="D38" s="14">
        <v>86.347013129425207</v>
      </c>
      <c r="E38" s="14">
        <v>0.55638032469153897</v>
      </c>
      <c r="F38" s="14">
        <v>85.218332241620203</v>
      </c>
      <c r="G38" s="14">
        <v>87.402251828288797</v>
      </c>
      <c r="H38" s="14">
        <v>0.64435387458924798</v>
      </c>
      <c r="I38" s="15">
        <v>9151</v>
      </c>
      <c r="J38" s="15">
        <v>10755</v>
      </c>
      <c r="K38" s="14">
        <v>2.8238301280823501</v>
      </c>
      <c r="L38" s="15">
        <v>3808.6568639678399</v>
      </c>
      <c r="M38" s="15">
        <v>1297</v>
      </c>
      <c r="ZA38" s="9"/>
    </row>
    <row r="39" spans="2:677" x14ac:dyDescent="0.3">
      <c r="B39" s="18"/>
      <c r="C39" s="16" t="s">
        <v>282</v>
      </c>
      <c r="D39" s="14">
        <v>90.516179774740294</v>
      </c>
      <c r="E39" s="14">
        <v>0.49179204469424997</v>
      </c>
      <c r="F39" s="14">
        <v>89.506460836786502</v>
      </c>
      <c r="G39" s="14">
        <v>91.438034514414198</v>
      </c>
      <c r="H39" s="14">
        <v>0.54331948820435205</v>
      </c>
      <c r="I39" s="15">
        <v>9250</v>
      </c>
      <c r="J39" s="15">
        <v>10261</v>
      </c>
      <c r="K39" s="14">
        <v>2.8906854095176899</v>
      </c>
      <c r="L39" s="15">
        <v>3549.67716867953</v>
      </c>
      <c r="M39" s="15">
        <v>1286</v>
      </c>
      <c r="ZA39" s="9"/>
    </row>
    <row r="40" spans="2:677" x14ac:dyDescent="0.3">
      <c r="B40" s="18" t="s">
        <v>321</v>
      </c>
      <c r="C40" s="16" t="s">
        <v>314</v>
      </c>
      <c r="D40" s="14">
        <v>88.236686462314395</v>
      </c>
      <c r="E40" s="14">
        <v>0.47974042070638201</v>
      </c>
      <c r="F40" s="14">
        <v>87.262904131786797</v>
      </c>
      <c r="G40" s="14">
        <v>89.145281403803594</v>
      </c>
      <c r="H40" s="14">
        <v>0.54369723064258302</v>
      </c>
      <c r="I40" s="15">
        <v>9267</v>
      </c>
      <c r="J40" s="15">
        <v>10637</v>
      </c>
      <c r="K40" s="14">
        <v>2.3583707966634999</v>
      </c>
      <c r="L40" s="15">
        <v>4510.3170438883899</v>
      </c>
      <c r="M40" s="15">
        <v>2652</v>
      </c>
      <c r="ZA40" s="9"/>
    </row>
    <row r="41" spans="2:677" x14ac:dyDescent="0.3">
      <c r="B41" s="18"/>
      <c r="C41" s="16" t="s">
        <v>315</v>
      </c>
      <c r="D41" s="14">
        <v>89.027545829165504</v>
      </c>
      <c r="E41" s="14">
        <v>0.48128482519336802</v>
      </c>
      <c r="F41" s="14">
        <v>88.047625755032698</v>
      </c>
      <c r="G41" s="14">
        <v>89.936309395981397</v>
      </c>
      <c r="H41" s="14">
        <v>0.54060214814514096</v>
      </c>
      <c r="I41" s="15">
        <v>9134</v>
      </c>
      <c r="J41" s="15">
        <v>10379</v>
      </c>
      <c r="K41" s="14">
        <v>2.4608765426533799</v>
      </c>
      <c r="L41" s="15">
        <v>4217.6028825928397</v>
      </c>
      <c r="M41" s="15">
        <v>2632</v>
      </c>
      <c r="ZA41" s="9"/>
    </row>
    <row r="42" spans="2:677" x14ac:dyDescent="0.3">
      <c r="B42" s="18" t="s">
        <v>322</v>
      </c>
      <c r="C42" s="16" t="s">
        <v>316</v>
      </c>
      <c r="D42" s="14">
        <v>71.756819465384098</v>
      </c>
      <c r="E42" s="14">
        <v>1.42042268322087</v>
      </c>
      <c r="F42" s="14">
        <v>68.886138214592705</v>
      </c>
      <c r="G42" s="14">
        <v>74.460836264101303</v>
      </c>
      <c r="H42" s="14">
        <v>1.9794950414518999</v>
      </c>
      <c r="I42" s="15">
        <v>1705</v>
      </c>
      <c r="J42" s="15">
        <v>2376</v>
      </c>
      <c r="K42" s="14">
        <v>2.3644058713960701</v>
      </c>
      <c r="L42" s="15">
        <v>1004.90361183086</v>
      </c>
      <c r="M42" s="15">
        <v>630</v>
      </c>
      <c r="ZA42" s="9"/>
    </row>
    <row r="43" spans="2:677" x14ac:dyDescent="0.3">
      <c r="B43" s="18"/>
      <c r="C43" s="16" t="s">
        <v>317</v>
      </c>
      <c r="D43" s="14">
        <v>84.617964966743799</v>
      </c>
      <c r="E43" s="14">
        <v>1.8888837323354599</v>
      </c>
      <c r="F43" s="14">
        <v>80.523976771454599</v>
      </c>
      <c r="G43" s="14">
        <v>87.979832947841899</v>
      </c>
      <c r="H43" s="14">
        <v>2.2322490656420499</v>
      </c>
      <c r="I43" s="15">
        <v>710</v>
      </c>
      <c r="J43" s="15">
        <v>827</v>
      </c>
      <c r="K43" s="14">
        <v>2.26419656591177</v>
      </c>
      <c r="L43" s="15">
        <v>365.25097354653701</v>
      </c>
      <c r="M43" s="15">
        <v>299</v>
      </c>
      <c r="ZA43" s="9"/>
    </row>
    <row r="44" spans="2:677" x14ac:dyDescent="0.3">
      <c r="B44" s="18"/>
      <c r="C44" s="16" t="s">
        <v>318</v>
      </c>
      <c r="D44" s="14">
        <v>91.4984640770396</v>
      </c>
      <c r="E44" s="14">
        <v>1.4351166942836799</v>
      </c>
      <c r="F44" s="14">
        <v>88.210570043875805</v>
      </c>
      <c r="G44" s="14">
        <v>93.932485578432704</v>
      </c>
      <c r="H44" s="14">
        <v>1.56845987390056</v>
      </c>
      <c r="I44" s="15">
        <v>560</v>
      </c>
      <c r="J44" s="15">
        <v>615</v>
      </c>
      <c r="K44" s="14">
        <v>1.6256670599574199</v>
      </c>
      <c r="L44" s="15">
        <v>378.30624434015903</v>
      </c>
      <c r="M44" s="15">
        <v>225</v>
      </c>
      <c r="ZA44" s="9"/>
    </row>
    <row r="45" spans="2:677" x14ac:dyDescent="0.3">
      <c r="B45" s="18"/>
      <c r="C45" s="16" t="s">
        <v>319</v>
      </c>
      <c r="D45" s="14">
        <v>90.338451401302805</v>
      </c>
      <c r="E45" s="14">
        <v>0.37962673062966501</v>
      </c>
      <c r="F45" s="14">
        <v>89.568006227600407</v>
      </c>
      <c r="G45" s="14">
        <v>91.057676918778199</v>
      </c>
      <c r="H45" s="14">
        <v>0.420227184262083</v>
      </c>
      <c r="I45" s="15">
        <v>15118</v>
      </c>
      <c r="J45" s="15">
        <v>16850</v>
      </c>
      <c r="K45" s="14">
        <v>2.7820716827034202</v>
      </c>
      <c r="L45" s="15">
        <v>6056.6376146089697</v>
      </c>
      <c r="M45" s="15">
        <v>2567</v>
      </c>
      <c r="ZA45" s="9"/>
    </row>
    <row r="46" spans="2:677" x14ac:dyDescent="0.3">
      <c r="B46" s="18"/>
      <c r="C46" s="16" t="s">
        <v>320</v>
      </c>
      <c r="D46" s="14">
        <v>85.177796507023203</v>
      </c>
      <c r="E46" s="14">
        <v>3.2578219861687501</v>
      </c>
      <c r="F46" s="14">
        <v>77.553717002577599</v>
      </c>
      <c r="G46" s="14">
        <v>90.528549652350407</v>
      </c>
      <c r="H46" s="14">
        <v>3.8247314673139301</v>
      </c>
      <c r="I46" s="15">
        <v>308</v>
      </c>
      <c r="J46" s="15">
        <v>348</v>
      </c>
      <c r="K46" s="14">
        <v>2.9170575835306698</v>
      </c>
      <c r="L46" s="15">
        <v>119.298296325984</v>
      </c>
      <c r="M46" s="15">
        <v>200</v>
      </c>
      <c r="ZA46" s="9"/>
    </row>
    <row r="47" spans="2:677" x14ac:dyDescent="0.3">
      <c r="B47" s="18" t="s">
        <v>298</v>
      </c>
      <c r="C47" s="16" t="s">
        <v>283</v>
      </c>
      <c r="D47" s="14">
        <v>83.533173606815893</v>
      </c>
      <c r="E47" s="14">
        <v>0.99382626215794201</v>
      </c>
      <c r="F47" s="14">
        <v>81.490114828102804</v>
      </c>
      <c r="G47" s="14">
        <v>85.391153205366606</v>
      </c>
      <c r="H47" s="14">
        <v>1.18973842276819</v>
      </c>
      <c r="I47" s="15">
        <v>3304</v>
      </c>
      <c r="J47" s="15">
        <v>4121</v>
      </c>
      <c r="K47" s="14">
        <v>2.9583480368478501</v>
      </c>
      <c r="L47" s="15">
        <v>1393.00716097994</v>
      </c>
      <c r="M47" s="15">
        <v>1540</v>
      </c>
      <c r="ZA47" s="9"/>
    </row>
    <row r="48" spans="2:677" x14ac:dyDescent="0.3">
      <c r="B48" s="18"/>
      <c r="C48" s="16" t="s">
        <v>284</v>
      </c>
      <c r="D48" s="14">
        <v>86.292859036178996</v>
      </c>
      <c r="E48" s="14">
        <v>0.94896469944178896</v>
      </c>
      <c r="F48" s="14">
        <v>84.3231503161267</v>
      </c>
      <c r="G48" s="14">
        <v>88.050156847904901</v>
      </c>
      <c r="H48" s="14">
        <v>1.09970246674053</v>
      </c>
      <c r="I48" s="15">
        <v>3082</v>
      </c>
      <c r="J48" s="15">
        <v>3642</v>
      </c>
      <c r="K48" s="14">
        <v>2.7720372181845399</v>
      </c>
      <c r="L48" s="15">
        <v>1313.8351736796701</v>
      </c>
      <c r="M48" s="15">
        <v>1658</v>
      </c>
      <c r="ZA48" s="9"/>
    </row>
    <row r="49" spans="2:677" x14ac:dyDescent="0.3">
      <c r="B49" s="18"/>
      <c r="C49" s="16" t="s">
        <v>285</v>
      </c>
      <c r="D49" s="14">
        <v>87.647534645950799</v>
      </c>
      <c r="E49" s="14">
        <v>0.83470106323957605</v>
      </c>
      <c r="F49" s="14">
        <v>85.915143869378994</v>
      </c>
      <c r="G49" s="14">
        <v>89.193647937943098</v>
      </c>
      <c r="H49" s="14">
        <v>0.95233832487282399</v>
      </c>
      <c r="I49" s="15">
        <v>3372</v>
      </c>
      <c r="J49" s="15">
        <v>3871</v>
      </c>
      <c r="K49" s="14">
        <v>2.4904599049929401</v>
      </c>
      <c r="L49" s="15">
        <v>1554.3313876442301</v>
      </c>
      <c r="M49" s="15">
        <v>1811</v>
      </c>
      <c r="ZA49" s="9"/>
    </row>
    <row r="50" spans="2:677" x14ac:dyDescent="0.3">
      <c r="B50" s="18"/>
      <c r="C50" s="16" t="s">
        <v>286</v>
      </c>
      <c r="D50" s="14">
        <v>90.436288303234406</v>
      </c>
      <c r="E50" s="14">
        <v>0.68258092128634995</v>
      </c>
      <c r="F50" s="14">
        <v>89.011241981317198</v>
      </c>
      <c r="G50" s="14">
        <v>91.693776676598901</v>
      </c>
      <c r="H50" s="14">
        <v>0.75476441381323001</v>
      </c>
      <c r="I50" s="15">
        <v>3653</v>
      </c>
      <c r="J50" s="15">
        <v>4073</v>
      </c>
      <c r="K50" s="14">
        <v>2.1935465484335901</v>
      </c>
      <c r="L50" s="15">
        <v>1856.8103799340499</v>
      </c>
      <c r="M50" s="15">
        <v>1863</v>
      </c>
      <c r="ZA50" s="9"/>
    </row>
    <row r="51" spans="2:677" x14ac:dyDescent="0.3">
      <c r="B51" s="18"/>
      <c r="C51" s="16" t="s">
        <v>287</v>
      </c>
      <c r="D51" s="14">
        <v>94.740003692600396</v>
      </c>
      <c r="E51" s="14">
        <v>0.44505026709986301</v>
      </c>
      <c r="F51" s="14">
        <v>93.795568693442107</v>
      </c>
      <c r="G51" s="14">
        <v>95.547501720514902</v>
      </c>
      <c r="H51" s="14">
        <v>0.46975960497521502</v>
      </c>
      <c r="I51" s="15">
        <v>4893</v>
      </c>
      <c r="J51" s="15">
        <v>5197</v>
      </c>
      <c r="K51" s="14">
        <v>2.0652300610373699</v>
      </c>
      <c r="L51" s="15">
        <v>2516.4266674433102</v>
      </c>
      <c r="M51" s="15">
        <v>1893</v>
      </c>
      <c r="ZA51" s="9"/>
    </row>
    <row r="52" spans="2:677" x14ac:dyDescent="0.3">
      <c r="B52" s="18" t="s">
        <v>297</v>
      </c>
      <c r="C52" s="16" t="s">
        <v>288</v>
      </c>
      <c r="D52" s="14">
        <v>90.7644979948318</v>
      </c>
      <c r="E52" s="14">
        <v>0.38978491582153402</v>
      </c>
      <c r="F52" s="14">
        <v>89.971245856802</v>
      </c>
      <c r="G52" s="14">
        <v>91.500932764623002</v>
      </c>
      <c r="H52" s="14">
        <v>0.42944645145696603</v>
      </c>
      <c r="I52" s="15">
        <v>12661</v>
      </c>
      <c r="J52" s="15">
        <v>14007</v>
      </c>
      <c r="K52" s="14">
        <v>2.5385613452000801</v>
      </c>
      <c r="L52" s="15">
        <v>5517.6921473591701</v>
      </c>
      <c r="M52" s="15">
        <v>2618</v>
      </c>
      <c r="ZA52" s="9"/>
    </row>
    <row r="53" spans="2:677" x14ac:dyDescent="0.3">
      <c r="B53" s="18"/>
      <c r="C53" s="16" t="s">
        <v>289</v>
      </c>
      <c r="D53" s="14">
        <v>84.517663882029495</v>
      </c>
      <c r="E53" s="14">
        <v>0.75828219267875197</v>
      </c>
      <c r="F53" s="14">
        <v>82.971605523834299</v>
      </c>
      <c r="G53" s="14">
        <v>85.947125651900294</v>
      </c>
      <c r="H53" s="14">
        <v>0.89718782778611705</v>
      </c>
      <c r="I53" s="15">
        <v>5643</v>
      </c>
      <c r="J53" s="15">
        <v>6897</v>
      </c>
      <c r="K53" s="14">
        <v>3.03022579783674</v>
      </c>
      <c r="L53" s="15">
        <v>2276.0680094941199</v>
      </c>
      <c r="M53" s="15">
        <v>2063</v>
      </c>
      <c r="ZA53" s="9"/>
    </row>
    <row r="54" spans="2:677" x14ac:dyDescent="0.3">
      <c r="B54" s="18" t="s">
        <v>291</v>
      </c>
      <c r="C54" s="16" t="s">
        <v>290</v>
      </c>
      <c r="D54" s="14">
        <v>91.043417902866807</v>
      </c>
      <c r="E54" s="14">
        <v>0.38588668642674201</v>
      </c>
      <c r="F54" s="14">
        <v>90.257345028068798</v>
      </c>
      <c r="G54" s="14">
        <v>91.771849421504797</v>
      </c>
      <c r="H54" s="14">
        <v>0.423849076973846</v>
      </c>
      <c r="I54" s="15">
        <v>12333</v>
      </c>
      <c r="J54" s="15">
        <v>13629</v>
      </c>
      <c r="K54" s="14">
        <v>2.48863298363236</v>
      </c>
      <c r="L54" s="15">
        <v>5476.5005887317902</v>
      </c>
      <c r="M54" s="15">
        <v>2446</v>
      </c>
      <c r="ZA54" s="9"/>
    </row>
    <row r="55" spans="2:677" x14ac:dyDescent="0.3">
      <c r="B55" s="18"/>
      <c r="C55" s="16" t="s">
        <v>291</v>
      </c>
      <c r="D55" s="14">
        <v>85.005690888920199</v>
      </c>
      <c r="E55" s="14">
        <v>0.67987985964085096</v>
      </c>
      <c r="F55" s="14">
        <v>83.622963268790798</v>
      </c>
      <c r="G55" s="14">
        <v>86.290812813864306</v>
      </c>
      <c r="H55" s="14">
        <v>0.79980511014171196</v>
      </c>
      <c r="I55" s="15">
        <v>6068</v>
      </c>
      <c r="J55" s="15">
        <v>7387</v>
      </c>
      <c r="K55" s="14">
        <v>2.67854652549445</v>
      </c>
      <c r="L55" s="15">
        <v>2757.8389733724598</v>
      </c>
      <c r="M55" s="15">
        <v>1974</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31" priority="1">
      <formula>ZA9 = 3</formula>
    </cfRule>
    <cfRule type="expression" dxfId="230" priority="48">
      <formula>I9 = J9</formula>
    </cfRule>
    <cfRule type="expression" dxfId="229" priority="95">
      <formula>ZA9 = 2</formula>
    </cfRule>
    <cfRule type="expression" dxfId="228" priority="142">
      <formula>ZA9 = 1</formula>
    </cfRule>
  </conditionalFormatting>
  <pageMargins left="0.7" right="0.7" top="0.75" bottom="0.75" header="0.3" footer="0.3"/>
  <pageSetup paperSize="9" orientation="portrait" horizontalDpi="300" verticalDpi="30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119</v>
      </c>
      <c r="M2" s="12" t="str">
        <f>HYPERLINK("#'INDICE'!A1", "Índice")</f>
        <v>Índice</v>
      </c>
    </row>
    <row r="3" spans="2:677" x14ac:dyDescent="0.3">
      <c r="B3" s="10" t="s">
        <v>7</v>
      </c>
      <c r="C3" s="11" t="s">
        <v>118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91.5741984058415</v>
      </c>
      <c r="E9" s="14">
        <v>0.31328875182812999</v>
      </c>
      <c r="F9" s="14">
        <v>90.939203542809494</v>
      </c>
      <c r="G9" s="14">
        <v>92.168524192297596</v>
      </c>
      <c r="H9" s="14">
        <v>0.34211465378019101</v>
      </c>
      <c r="I9" s="15">
        <v>19021</v>
      </c>
      <c r="J9" s="15">
        <v>21016</v>
      </c>
      <c r="K9" s="14">
        <v>2.6732196516681501</v>
      </c>
      <c r="L9" s="15">
        <v>7861.6809460029099</v>
      </c>
      <c r="M9" s="15">
        <v>2682</v>
      </c>
      <c r="ZA9" s="9"/>
    </row>
    <row r="10" spans="2:677" x14ac:dyDescent="0.3">
      <c r="B10" s="18" t="s">
        <v>293</v>
      </c>
      <c r="C10" s="16" t="s">
        <v>253</v>
      </c>
      <c r="D10" s="14">
        <v>92.498596526997105</v>
      </c>
      <c r="E10" s="14">
        <v>0.40097451686017799</v>
      </c>
      <c r="F10" s="14">
        <v>91.673265182495598</v>
      </c>
      <c r="G10" s="14">
        <v>93.248147548062505</v>
      </c>
      <c r="H10" s="14">
        <v>0.43349254141726101</v>
      </c>
      <c r="I10" s="15">
        <v>11885</v>
      </c>
      <c r="J10" s="15">
        <v>12912</v>
      </c>
      <c r="K10" s="14">
        <v>2.9916842715787202</v>
      </c>
      <c r="L10" s="15">
        <v>4315.9634600031904</v>
      </c>
      <c r="M10" s="15">
        <v>1690</v>
      </c>
      <c r="ZA10" s="9"/>
    </row>
    <row r="11" spans="2:677" x14ac:dyDescent="0.3">
      <c r="B11" s="18"/>
      <c r="C11" s="16" t="s">
        <v>254</v>
      </c>
      <c r="D11" s="14">
        <v>89.861739856021501</v>
      </c>
      <c r="E11" s="14">
        <v>0.49337050911021602</v>
      </c>
      <c r="F11" s="14">
        <v>88.851735398605101</v>
      </c>
      <c r="G11" s="14">
        <v>90.789725663371101</v>
      </c>
      <c r="H11" s="14">
        <v>0.54903289197461103</v>
      </c>
      <c r="I11" s="15">
        <v>7136</v>
      </c>
      <c r="J11" s="15">
        <v>8104</v>
      </c>
      <c r="K11" s="14">
        <v>2.1649803451610299</v>
      </c>
      <c r="L11" s="15">
        <v>3743.22104961061</v>
      </c>
      <c r="M11" s="15">
        <v>992</v>
      </c>
      <c r="ZA11" s="9"/>
    </row>
    <row r="12" spans="2:677" x14ac:dyDescent="0.3">
      <c r="B12" s="18" t="s">
        <v>294</v>
      </c>
      <c r="C12" s="16" t="s">
        <v>255</v>
      </c>
      <c r="D12" s="14">
        <v>87.7883212687575</v>
      </c>
      <c r="E12" s="14">
        <v>0.51940401049951601</v>
      </c>
      <c r="F12" s="14">
        <v>86.732277082691894</v>
      </c>
      <c r="G12" s="14">
        <v>88.771191935366801</v>
      </c>
      <c r="H12" s="14">
        <v>0.59165502084200805</v>
      </c>
      <c r="I12" s="15">
        <v>9356</v>
      </c>
      <c r="J12" s="15">
        <v>10508</v>
      </c>
      <c r="K12" s="14">
        <v>2.6440959747635402</v>
      </c>
      <c r="L12" s="15">
        <v>3974.1371343147698</v>
      </c>
      <c r="M12" s="15">
        <v>1374</v>
      </c>
      <c r="ZA12" s="9"/>
    </row>
    <row r="13" spans="2:677" x14ac:dyDescent="0.3">
      <c r="B13" s="18"/>
      <c r="C13" s="16" t="s">
        <v>256</v>
      </c>
      <c r="D13" s="14">
        <v>94.949784345892894</v>
      </c>
      <c r="E13" s="14">
        <v>0.39182620445486399</v>
      </c>
      <c r="F13" s="14">
        <v>94.122793966649297</v>
      </c>
      <c r="G13" s="14">
        <v>95.665766234971898</v>
      </c>
      <c r="H13" s="14">
        <v>0.41266676607445402</v>
      </c>
      <c r="I13" s="15">
        <v>5989</v>
      </c>
      <c r="J13" s="15">
        <v>6331</v>
      </c>
      <c r="K13" s="14">
        <v>2.02668735738499</v>
      </c>
      <c r="L13" s="15">
        <v>3123.8167924276299</v>
      </c>
      <c r="M13" s="15">
        <v>794</v>
      </c>
      <c r="ZA13" s="9"/>
    </row>
    <row r="14" spans="2:677" x14ac:dyDescent="0.3">
      <c r="B14" s="18"/>
      <c r="C14" s="16" t="s">
        <v>257</v>
      </c>
      <c r="D14" s="14">
        <v>86.946061263164196</v>
      </c>
      <c r="E14" s="14">
        <v>0.83385398292178003</v>
      </c>
      <c r="F14" s="14">
        <v>85.218768128346696</v>
      </c>
      <c r="G14" s="14">
        <v>88.498749302638799</v>
      </c>
      <c r="H14" s="14">
        <v>0.959047449427192</v>
      </c>
      <c r="I14" s="15">
        <v>3676</v>
      </c>
      <c r="J14" s="15">
        <v>4177</v>
      </c>
      <c r="K14" s="14">
        <v>2.5582855746752502</v>
      </c>
      <c r="L14" s="15">
        <v>1632.73406274443</v>
      </c>
      <c r="M14" s="15">
        <v>514</v>
      </c>
      <c r="ZA14" s="9"/>
    </row>
    <row r="15" spans="2:677" x14ac:dyDescent="0.3">
      <c r="B15" s="18" t="s">
        <v>295</v>
      </c>
      <c r="C15" s="16" t="s">
        <v>258</v>
      </c>
      <c r="D15" s="14">
        <v>88.445169869812503</v>
      </c>
      <c r="E15" s="14">
        <v>1.3347157550244599</v>
      </c>
      <c r="F15" s="14">
        <v>85.532453934654995</v>
      </c>
      <c r="G15" s="14">
        <v>90.834315656220895</v>
      </c>
      <c r="H15" s="14">
        <v>1.50908835043124</v>
      </c>
      <c r="I15" s="15">
        <v>894</v>
      </c>
      <c r="J15" s="15">
        <v>1002</v>
      </c>
      <c r="K15" s="14">
        <v>1.74491375327983</v>
      </c>
      <c r="L15" s="15">
        <v>574.24041624784695</v>
      </c>
      <c r="M15" s="15">
        <v>135</v>
      </c>
      <c r="ZA15" s="9"/>
    </row>
    <row r="16" spans="2:677" x14ac:dyDescent="0.3">
      <c r="B16" s="18"/>
      <c r="C16" s="16" t="s">
        <v>259</v>
      </c>
      <c r="D16" s="14">
        <v>86.198107133584301</v>
      </c>
      <c r="E16" s="14">
        <v>1.53262625065467</v>
      </c>
      <c r="F16" s="14">
        <v>82.868254611439795</v>
      </c>
      <c r="G16" s="14">
        <v>88.966915144769899</v>
      </c>
      <c r="H16" s="14">
        <v>1.7780277335783099</v>
      </c>
      <c r="I16" s="15">
        <v>691</v>
      </c>
      <c r="J16" s="15">
        <v>798</v>
      </c>
      <c r="K16" s="14">
        <v>1.57360040987389</v>
      </c>
      <c r="L16" s="15">
        <v>507.11730563412198</v>
      </c>
      <c r="M16" s="15">
        <v>102</v>
      </c>
      <c r="ZA16" s="9"/>
    </row>
    <row r="17" spans="2:677" x14ac:dyDescent="0.3">
      <c r="B17" s="18"/>
      <c r="C17" s="16" t="s">
        <v>260</v>
      </c>
      <c r="D17" s="14">
        <v>88.600004010142698</v>
      </c>
      <c r="E17" s="14">
        <v>1.66975362064979</v>
      </c>
      <c r="F17" s="14">
        <v>84.846550010118506</v>
      </c>
      <c r="G17" s="14">
        <v>91.516698069854399</v>
      </c>
      <c r="H17" s="14">
        <v>1.8845976806712501</v>
      </c>
      <c r="I17" s="15">
        <v>709</v>
      </c>
      <c r="J17" s="15">
        <v>797</v>
      </c>
      <c r="K17" s="14">
        <v>2.1972497079224702</v>
      </c>
      <c r="L17" s="15">
        <v>362.726183158114</v>
      </c>
      <c r="M17" s="15">
        <v>102</v>
      </c>
      <c r="ZA17" s="9"/>
    </row>
    <row r="18" spans="2:677" x14ac:dyDescent="0.3">
      <c r="B18" s="18"/>
      <c r="C18" s="16" t="s">
        <v>261</v>
      </c>
      <c r="D18" s="14">
        <v>89.351171072371002</v>
      </c>
      <c r="E18" s="14">
        <v>1.6005668413099701</v>
      </c>
      <c r="F18" s="14">
        <v>85.720030276633807</v>
      </c>
      <c r="G18" s="14">
        <v>92.143602990348697</v>
      </c>
      <c r="H18" s="14">
        <v>1.79132161571064</v>
      </c>
      <c r="I18" s="15">
        <v>586</v>
      </c>
      <c r="J18" s="15">
        <v>647</v>
      </c>
      <c r="K18" s="14">
        <v>1.7393142300312201</v>
      </c>
      <c r="L18" s="15">
        <v>371.985687708878</v>
      </c>
      <c r="M18" s="15">
        <v>78</v>
      </c>
      <c r="ZA18" s="9"/>
    </row>
    <row r="19" spans="2:677" x14ac:dyDescent="0.3">
      <c r="B19" s="18"/>
      <c r="C19" s="16" t="s">
        <v>262</v>
      </c>
      <c r="D19" s="14">
        <v>85.884893574778005</v>
      </c>
      <c r="E19" s="14">
        <v>1.78034387914798</v>
      </c>
      <c r="F19" s="14">
        <v>81.943840736573904</v>
      </c>
      <c r="G19" s="14">
        <v>89.080374962961599</v>
      </c>
      <c r="H19" s="14">
        <v>2.0729418236955399</v>
      </c>
      <c r="I19" s="15">
        <v>452</v>
      </c>
      <c r="J19" s="15">
        <v>527</v>
      </c>
      <c r="K19" s="14">
        <v>1.3752846537758401</v>
      </c>
      <c r="L19" s="15">
        <v>383.19339821987001</v>
      </c>
      <c r="M19" s="15">
        <v>66</v>
      </c>
      <c r="ZA19" s="9"/>
    </row>
    <row r="20" spans="2:677" x14ac:dyDescent="0.3">
      <c r="B20" s="18"/>
      <c r="C20" s="16" t="s">
        <v>263</v>
      </c>
      <c r="D20" s="14">
        <v>88.910311428185395</v>
      </c>
      <c r="E20" s="14">
        <v>1.487187084209</v>
      </c>
      <c r="F20" s="14">
        <v>85.599319298131206</v>
      </c>
      <c r="G20" s="14">
        <v>91.535322017897201</v>
      </c>
      <c r="H20" s="14">
        <v>1.6726823473228201</v>
      </c>
      <c r="I20" s="15">
        <v>698</v>
      </c>
      <c r="J20" s="15">
        <v>777</v>
      </c>
      <c r="K20" s="14">
        <v>1.7406900616582801</v>
      </c>
      <c r="L20" s="15">
        <v>446.374697664319</v>
      </c>
      <c r="M20" s="15">
        <v>101</v>
      </c>
      <c r="ZA20" s="9"/>
    </row>
    <row r="21" spans="2:677" x14ac:dyDescent="0.3">
      <c r="B21" s="18"/>
      <c r="C21" s="16" t="s">
        <v>264</v>
      </c>
      <c r="D21" s="14">
        <v>95.788339417709395</v>
      </c>
      <c r="E21" s="14">
        <v>0.70846061880951405</v>
      </c>
      <c r="F21" s="14">
        <v>94.146448493942998</v>
      </c>
      <c r="G21" s="14">
        <v>96.984439828210995</v>
      </c>
      <c r="H21" s="14">
        <v>0.73961050281923302</v>
      </c>
      <c r="I21" s="15">
        <v>1377</v>
      </c>
      <c r="J21" s="15">
        <v>1434</v>
      </c>
      <c r="K21" s="14">
        <v>1.78283688301815</v>
      </c>
      <c r="L21" s="15">
        <v>804.33606330400596</v>
      </c>
      <c r="M21" s="15">
        <v>183</v>
      </c>
      <c r="ZA21" s="9"/>
    </row>
    <row r="22" spans="2:677" x14ac:dyDescent="0.3">
      <c r="B22" s="18"/>
      <c r="C22" s="16" t="s">
        <v>265</v>
      </c>
      <c r="D22" s="14">
        <v>91.8837681237206</v>
      </c>
      <c r="E22" s="14">
        <v>0.93173512621093602</v>
      </c>
      <c r="F22" s="14">
        <v>89.839953906642407</v>
      </c>
      <c r="G22" s="14">
        <v>93.545980524710501</v>
      </c>
      <c r="H22" s="14">
        <v>1.0140366957484399</v>
      </c>
      <c r="I22" s="15">
        <v>1019</v>
      </c>
      <c r="J22" s="15">
        <v>1104</v>
      </c>
      <c r="K22" s="14">
        <v>1.2840064530895601</v>
      </c>
      <c r="L22" s="15">
        <v>859.80876291047696</v>
      </c>
      <c r="M22" s="15">
        <v>135</v>
      </c>
      <c r="ZA22" s="9"/>
    </row>
    <row r="23" spans="2:677" x14ac:dyDescent="0.3">
      <c r="B23" s="18"/>
      <c r="C23" s="16" t="s">
        <v>266</v>
      </c>
      <c r="D23" s="14">
        <v>95.918308714515803</v>
      </c>
      <c r="E23" s="14">
        <v>0.69312784378443004</v>
      </c>
      <c r="F23" s="14">
        <v>94.305573334633607</v>
      </c>
      <c r="G23" s="14">
        <v>97.088398227795096</v>
      </c>
      <c r="H23" s="14">
        <v>0.72262308736844505</v>
      </c>
      <c r="I23" s="15">
        <v>1067</v>
      </c>
      <c r="J23" s="15">
        <v>1119</v>
      </c>
      <c r="K23" s="14">
        <v>1.37191380919257</v>
      </c>
      <c r="L23" s="15">
        <v>815.648907753598</v>
      </c>
      <c r="M23" s="15">
        <v>144</v>
      </c>
      <c r="ZA23" s="9"/>
    </row>
    <row r="24" spans="2:677" x14ac:dyDescent="0.3">
      <c r="B24" s="18"/>
      <c r="C24" s="16" t="s">
        <v>267</v>
      </c>
      <c r="D24" s="14">
        <v>86.371926881898602</v>
      </c>
      <c r="E24" s="14">
        <v>1.7966400000584799</v>
      </c>
      <c r="F24" s="14">
        <v>82.3850786041737</v>
      </c>
      <c r="G24" s="14">
        <v>89.570649406787197</v>
      </c>
      <c r="H24" s="14">
        <v>2.0801203179305401</v>
      </c>
      <c r="I24" s="15">
        <v>531</v>
      </c>
      <c r="J24" s="15">
        <v>616</v>
      </c>
      <c r="K24" s="14">
        <v>1.6865148957457099</v>
      </c>
      <c r="L24" s="15">
        <v>365.25025753041302</v>
      </c>
      <c r="M24" s="15">
        <v>78</v>
      </c>
      <c r="ZA24" s="9"/>
    </row>
    <row r="25" spans="2:677" x14ac:dyDescent="0.3">
      <c r="B25" s="18"/>
      <c r="C25" s="16" t="s">
        <v>268</v>
      </c>
      <c r="D25" s="14">
        <v>91.521829941419995</v>
      </c>
      <c r="E25" s="14">
        <v>1.4454521905089199</v>
      </c>
      <c r="F25" s="14">
        <v>88.173246654894001</v>
      </c>
      <c r="G25" s="14">
        <v>93.986964428119805</v>
      </c>
      <c r="H25" s="14">
        <v>1.57935237028598</v>
      </c>
      <c r="I25" s="15">
        <v>642</v>
      </c>
      <c r="J25" s="15">
        <v>706</v>
      </c>
      <c r="K25" s="14">
        <v>1.8983214783927</v>
      </c>
      <c r="L25" s="15">
        <v>371.90750251520399</v>
      </c>
      <c r="M25" s="15">
        <v>89</v>
      </c>
      <c r="ZA25" s="9"/>
    </row>
    <row r="26" spans="2:677" x14ac:dyDescent="0.3">
      <c r="B26" s="18"/>
      <c r="C26" s="16" t="s">
        <v>269</v>
      </c>
      <c r="D26" s="14">
        <v>93.496209887755199</v>
      </c>
      <c r="E26" s="14">
        <v>0.86225608307453405</v>
      </c>
      <c r="F26" s="14">
        <v>91.562042195837094</v>
      </c>
      <c r="G26" s="14">
        <v>95.011179764811203</v>
      </c>
      <c r="H26" s="14">
        <v>0.92223640306884802</v>
      </c>
      <c r="I26" s="15">
        <v>751</v>
      </c>
      <c r="J26" s="15">
        <v>799</v>
      </c>
      <c r="K26" s="14">
        <v>0.97569684756336705</v>
      </c>
      <c r="L26" s="15">
        <v>799</v>
      </c>
      <c r="M26" s="15">
        <v>102</v>
      </c>
      <c r="ZA26" s="9"/>
    </row>
    <row r="27" spans="2:677" x14ac:dyDescent="0.3">
      <c r="B27" s="18"/>
      <c r="C27" s="16" t="s">
        <v>270</v>
      </c>
      <c r="D27" s="14">
        <v>94.277741324713304</v>
      </c>
      <c r="E27" s="14">
        <v>0.809226504916843</v>
      </c>
      <c r="F27" s="14">
        <v>92.4526089448063</v>
      </c>
      <c r="G27" s="14">
        <v>95.682127867151905</v>
      </c>
      <c r="H27" s="14">
        <v>0.85834311847765798</v>
      </c>
      <c r="I27" s="15">
        <v>1090</v>
      </c>
      <c r="J27" s="15">
        <v>1162</v>
      </c>
      <c r="K27" s="14">
        <v>1.40927504681016</v>
      </c>
      <c r="L27" s="15">
        <v>824.53741207590497</v>
      </c>
      <c r="M27" s="15">
        <v>150</v>
      </c>
      <c r="ZA27" s="9"/>
    </row>
    <row r="28" spans="2:677" x14ac:dyDescent="0.3">
      <c r="B28" s="18"/>
      <c r="C28" s="16" t="s">
        <v>271</v>
      </c>
      <c r="D28" s="14">
        <v>89.590418818490093</v>
      </c>
      <c r="E28" s="14">
        <v>1.88471354953363</v>
      </c>
      <c r="F28" s="14">
        <v>85.183050668723197</v>
      </c>
      <c r="G28" s="14">
        <v>92.7976418573285</v>
      </c>
      <c r="H28" s="14">
        <v>2.1036998982581498</v>
      </c>
      <c r="I28" s="15">
        <v>455</v>
      </c>
      <c r="J28" s="15">
        <v>499</v>
      </c>
      <c r="K28" s="14">
        <v>1.89681609105421</v>
      </c>
      <c r="L28" s="15">
        <v>263.07242033288901</v>
      </c>
      <c r="M28" s="15">
        <v>66</v>
      </c>
      <c r="ZA28" s="9"/>
    </row>
    <row r="29" spans="2:677" x14ac:dyDescent="0.3">
      <c r="B29" s="18"/>
      <c r="C29" s="16" t="s">
        <v>272</v>
      </c>
      <c r="D29" s="14">
        <v>87.170782299660999</v>
      </c>
      <c r="E29" s="14">
        <v>1.7282152045688199</v>
      </c>
      <c r="F29" s="14">
        <v>83.330365811684899</v>
      </c>
      <c r="G29" s="14">
        <v>90.230160861066295</v>
      </c>
      <c r="H29" s="14">
        <v>1.9825624584024599</v>
      </c>
      <c r="I29" s="15">
        <v>667</v>
      </c>
      <c r="J29" s="15">
        <v>763</v>
      </c>
      <c r="K29" s="14">
        <v>2.0350706757522201</v>
      </c>
      <c r="L29" s="15">
        <v>374.925553736837</v>
      </c>
      <c r="M29" s="15">
        <v>92</v>
      </c>
      <c r="ZA29" s="9"/>
    </row>
    <row r="30" spans="2:677" x14ac:dyDescent="0.3">
      <c r="B30" s="18"/>
      <c r="C30" s="16" t="s">
        <v>273</v>
      </c>
      <c r="D30" s="14">
        <v>81.910667136247994</v>
      </c>
      <c r="E30" s="14">
        <v>1.9394295023208299</v>
      </c>
      <c r="F30" s="14">
        <v>77.724252531217203</v>
      </c>
      <c r="G30" s="14">
        <v>85.457512764326694</v>
      </c>
      <c r="H30" s="14">
        <v>2.3677374023762199</v>
      </c>
      <c r="I30" s="15">
        <v>548</v>
      </c>
      <c r="J30" s="15">
        <v>647</v>
      </c>
      <c r="K30" s="14">
        <v>1.6399005065641801</v>
      </c>
      <c r="L30" s="15">
        <v>394.53613033851298</v>
      </c>
      <c r="M30" s="15">
        <v>77</v>
      </c>
      <c r="ZA30" s="9"/>
    </row>
    <row r="31" spans="2:677" x14ac:dyDescent="0.3">
      <c r="B31" s="18"/>
      <c r="C31" s="16" t="s">
        <v>274</v>
      </c>
      <c r="D31" s="14">
        <v>86.252168060227106</v>
      </c>
      <c r="E31" s="14">
        <v>1.1337892785642101</v>
      </c>
      <c r="F31" s="14">
        <v>83.865162691777599</v>
      </c>
      <c r="G31" s="14">
        <v>88.3351551355575</v>
      </c>
      <c r="H31" s="14">
        <v>1.31450525136078</v>
      </c>
      <c r="I31" s="15">
        <v>1867</v>
      </c>
      <c r="J31" s="15">
        <v>2132</v>
      </c>
      <c r="K31" s="14">
        <v>2.3101698241479798</v>
      </c>
      <c r="L31" s="15">
        <v>922.87587592670195</v>
      </c>
      <c r="M31" s="15">
        <v>299</v>
      </c>
      <c r="ZA31" s="9"/>
    </row>
    <row r="32" spans="2:677" x14ac:dyDescent="0.3">
      <c r="B32" s="18"/>
      <c r="C32" s="16" t="s">
        <v>275</v>
      </c>
      <c r="D32" s="14">
        <v>87.750273279294902</v>
      </c>
      <c r="E32" s="14">
        <v>1.2150817985503499</v>
      </c>
      <c r="F32" s="14">
        <v>85.141981630031097</v>
      </c>
      <c r="G32" s="14">
        <v>89.954707156384998</v>
      </c>
      <c r="H32" s="14">
        <v>1.3847042899603801</v>
      </c>
      <c r="I32" s="15">
        <v>1137</v>
      </c>
      <c r="J32" s="15">
        <v>1280</v>
      </c>
      <c r="K32" s="14">
        <v>1.7567367936788201</v>
      </c>
      <c r="L32" s="15">
        <v>728.62366440195296</v>
      </c>
      <c r="M32" s="15">
        <v>163</v>
      </c>
      <c r="ZA32" s="9"/>
    </row>
    <row r="33" spans="2:677" x14ac:dyDescent="0.3">
      <c r="B33" s="18"/>
      <c r="C33" s="16" t="s">
        <v>276</v>
      </c>
      <c r="D33" s="14">
        <v>90.865160426773699</v>
      </c>
      <c r="E33" s="14">
        <v>1.4556787979535299</v>
      </c>
      <c r="F33" s="14">
        <v>87.538402916001104</v>
      </c>
      <c r="G33" s="14">
        <v>93.371057597249404</v>
      </c>
      <c r="H33" s="14">
        <v>1.6020208307744499</v>
      </c>
      <c r="I33" s="15">
        <v>758</v>
      </c>
      <c r="J33" s="15">
        <v>829</v>
      </c>
      <c r="K33" s="14">
        <v>2.1137962714229599</v>
      </c>
      <c r="L33" s="15">
        <v>392.18538286186799</v>
      </c>
      <c r="M33" s="15">
        <v>102</v>
      </c>
      <c r="ZA33" s="9"/>
    </row>
    <row r="34" spans="2:677" x14ac:dyDescent="0.3">
      <c r="B34" s="18"/>
      <c r="C34" s="16" t="s">
        <v>277</v>
      </c>
      <c r="D34" s="14">
        <v>87.265141531123007</v>
      </c>
      <c r="E34" s="14">
        <v>1.5351091888452999</v>
      </c>
      <c r="F34" s="14">
        <v>83.9014124139904</v>
      </c>
      <c r="G34" s="14">
        <v>90.009722111083803</v>
      </c>
      <c r="H34" s="14">
        <v>1.7591321825769399</v>
      </c>
      <c r="I34" s="15">
        <v>769</v>
      </c>
      <c r="J34" s="15">
        <v>880</v>
      </c>
      <c r="K34" s="14">
        <v>1.8639424429787299</v>
      </c>
      <c r="L34" s="15">
        <v>472.11758244728202</v>
      </c>
      <c r="M34" s="15">
        <v>112</v>
      </c>
      <c r="ZA34" s="9"/>
    </row>
    <row r="35" spans="2:677" x14ac:dyDescent="0.3">
      <c r="B35" s="18"/>
      <c r="C35" s="16" t="s">
        <v>278</v>
      </c>
      <c r="D35" s="14">
        <v>84.878798496545102</v>
      </c>
      <c r="E35" s="14">
        <v>2.4836110708560599</v>
      </c>
      <c r="F35" s="14">
        <v>79.2270333679038</v>
      </c>
      <c r="G35" s="14">
        <v>89.202437033638802</v>
      </c>
      <c r="H35" s="14">
        <v>2.9260676574694302</v>
      </c>
      <c r="I35" s="15">
        <v>479</v>
      </c>
      <c r="J35" s="15">
        <v>559</v>
      </c>
      <c r="K35" s="14">
        <v>2.6817349535021902</v>
      </c>
      <c r="L35" s="15">
        <v>208.447146974752</v>
      </c>
      <c r="M35" s="15">
        <v>65</v>
      </c>
      <c r="ZA35" s="9"/>
    </row>
    <row r="36" spans="2:677" x14ac:dyDescent="0.3">
      <c r="B36" s="18"/>
      <c r="C36" s="16" t="s">
        <v>279</v>
      </c>
      <c r="D36" s="14">
        <v>93.058308484556207</v>
      </c>
      <c r="E36" s="14">
        <v>0.861624100840093</v>
      </c>
      <c r="F36" s="14">
        <v>91.151514865456804</v>
      </c>
      <c r="G36" s="14">
        <v>94.578638885349704</v>
      </c>
      <c r="H36" s="14">
        <v>0.92589701539985203</v>
      </c>
      <c r="I36" s="15">
        <v>1149</v>
      </c>
      <c r="J36" s="15">
        <v>1226</v>
      </c>
      <c r="K36" s="14">
        <v>1.40783351932089</v>
      </c>
      <c r="L36" s="15">
        <v>870.84160390739896</v>
      </c>
      <c r="M36" s="15">
        <v>161</v>
      </c>
      <c r="ZA36" s="9"/>
    </row>
    <row r="37" spans="2:677" x14ac:dyDescent="0.3">
      <c r="B37" s="18"/>
      <c r="C37" s="16" t="s">
        <v>280</v>
      </c>
      <c r="D37" s="14">
        <v>96.493983919317202</v>
      </c>
      <c r="E37" s="14">
        <v>0.775826819038551</v>
      </c>
      <c r="F37" s="14">
        <v>94.576305708700602</v>
      </c>
      <c r="G37" s="14">
        <v>97.749753235967901</v>
      </c>
      <c r="H37" s="14">
        <v>0.80401574018050004</v>
      </c>
      <c r="I37" s="15">
        <v>685</v>
      </c>
      <c r="J37" s="15">
        <v>713</v>
      </c>
      <c r="K37" s="14">
        <v>1.26676317330611</v>
      </c>
      <c r="L37" s="15">
        <v>562.85185346772403</v>
      </c>
      <c r="M37" s="15">
        <v>80</v>
      </c>
      <c r="ZA37" s="9"/>
    </row>
    <row r="38" spans="2:677" x14ac:dyDescent="0.3">
      <c r="B38" s="18" t="s">
        <v>296</v>
      </c>
      <c r="C38" s="16" t="s">
        <v>281</v>
      </c>
      <c r="D38" s="14">
        <v>91.048669540854405</v>
      </c>
      <c r="E38" s="14">
        <v>0.44252887829494397</v>
      </c>
      <c r="F38" s="14">
        <v>90.141719447292203</v>
      </c>
      <c r="G38" s="14">
        <v>91.879697739781506</v>
      </c>
      <c r="H38" s="14">
        <v>0.48603552421639401</v>
      </c>
      <c r="I38" s="15">
        <v>9652</v>
      </c>
      <c r="J38" s="15">
        <v>10755</v>
      </c>
      <c r="K38" s="14">
        <v>2.5839974210452099</v>
      </c>
      <c r="L38" s="15">
        <v>4162.1558568157097</v>
      </c>
      <c r="M38" s="15">
        <v>1297</v>
      </c>
      <c r="ZA38" s="9"/>
    </row>
    <row r="39" spans="2:677" x14ac:dyDescent="0.3">
      <c r="B39" s="18"/>
      <c r="C39" s="16" t="s">
        <v>282</v>
      </c>
      <c r="D39" s="14">
        <v>92.008528655100804</v>
      </c>
      <c r="E39" s="14">
        <v>0.45749367184725698</v>
      </c>
      <c r="F39" s="14">
        <v>91.063739412556004</v>
      </c>
      <c r="G39" s="14">
        <v>92.861260239460293</v>
      </c>
      <c r="H39" s="14">
        <v>0.49722963570279299</v>
      </c>
      <c r="I39" s="15">
        <v>9369</v>
      </c>
      <c r="J39" s="15">
        <v>10261</v>
      </c>
      <c r="K39" s="14">
        <v>2.9205369877780698</v>
      </c>
      <c r="L39" s="15">
        <v>3513.3949828200998</v>
      </c>
      <c r="M39" s="15">
        <v>1286</v>
      </c>
      <c r="ZA39" s="9"/>
    </row>
    <row r="40" spans="2:677" x14ac:dyDescent="0.3">
      <c r="B40" s="18" t="s">
        <v>321</v>
      </c>
      <c r="C40" s="16" t="s">
        <v>314</v>
      </c>
      <c r="D40" s="14">
        <v>91.109955318163401</v>
      </c>
      <c r="E40" s="14">
        <v>0.40791442508020298</v>
      </c>
      <c r="F40" s="14">
        <v>90.276952197948006</v>
      </c>
      <c r="G40" s="14">
        <v>91.878013132957804</v>
      </c>
      <c r="H40" s="14">
        <v>0.44771663388016403</v>
      </c>
      <c r="I40" s="15">
        <v>9593</v>
      </c>
      <c r="J40" s="15">
        <v>10637</v>
      </c>
      <c r="K40" s="14">
        <v>2.18497605539386</v>
      </c>
      <c r="L40" s="15">
        <v>4868.2455689806602</v>
      </c>
      <c r="M40" s="15">
        <v>2652</v>
      </c>
      <c r="ZA40" s="9"/>
    </row>
    <row r="41" spans="2:677" x14ac:dyDescent="0.3">
      <c r="B41" s="18"/>
      <c r="C41" s="16" t="s">
        <v>315</v>
      </c>
      <c r="D41" s="14">
        <v>92.044249970067</v>
      </c>
      <c r="E41" s="14">
        <v>0.38381143628002601</v>
      </c>
      <c r="F41" s="14">
        <v>91.258380831951797</v>
      </c>
      <c r="G41" s="14">
        <v>92.765070749263799</v>
      </c>
      <c r="H41" s="14">
        <v>0.41698578282167797</v>
      </c>
      <c r="I41" s="15">
        <v>9428</v>
      </c>
      <c r="J41" s="15">
        <v>10379</v>
      </c>
      <c r="K41" s="14">
        <v>2.0877173298542502</v>
      </c>
      <c r="L41" s="15">
        <v>4971.4584688170398</v>
      </c>
      <c r="M41" s="15">
        <v>2632</v>
      </c>
      <c r="ZA41" s="9"/>
    </row>
    <row r="42" spans="2:677" x14ac:dyDescent="0.3">
      <c r="B42" s="18" t="s">
        <v>322</v>
      </c>
      <c r="C42" s="16" t="s">
        <v>316</v>
      </c>
      <c r="D42" s="14">
        <v>81.846293772722305</v>
      </c>
      <c r="E42" s="14">
        <v>1.28319612165099</v>
      </c>
      <c r="F42" s="14">
        <v>79.189380699329504</v>
      </c>
      <c r="G42" s="14">
        <v>84.231540845817804</v>
      </c>
      <c r="H42" s="14">
        <v>1.5678121299105801</v>
      </c>
      <c r="I42" s="15">
        <v>1951</v>
      </c>
      <c r="J42" s="15">
        <v>2376</v>
      </c>
      <c r="K42" s="14">
        <v>2.63199687495504</v>
      </c>
      <c r="L42" s="15">
        <v>902.73663415371198</v>
      </c>
      <c r="M42" s="15">
        <v>630</v>
      </c>
      <c r="ZA42" s="9"/>
    </row>
    <row r="43" spans="2:677" x14ac:dyDescent="0.3">
      <c r="B43" s="18"/>
      <c r="C43" s="16" t="s">
        <v>317</v>
      </c>
      <c r="D43" s="14">
        <v>94.043014468310204</v>
      </c>
      <c r="E43" s="14">
        <v>1.0118708850843201</v>
      </c>
      <c r="F43" s="14">
        <v>91.711277866708301</v>
      </c>
      <c r="G43" s="14">
        <v>95.749203247899302</v>
      </c>
      <c r="H43" s="14">
        <v>1.07596602555238</v>
      </c>
      <c r="I43" s="15">
        <v>770</v>
      </c>
      <c r="J43" s="15">
        <v>827</v>
      </c>
      <c r="K43" s="14">
        <v>1.5096530904599099</v>
      </c>
      <c r="L43" s="15">
        <v>547.80797338549803</v>
      </c>
      <c r="M43" s="15">
        <v>299</v>
      </c>
      <c r="ZA43" s="9"/>
    </row>
    <row r="44" spans="2:677" x14ac:dyDescent="0.3">
      <c r="B44" s="18"/>
      <c r="C44" s="16" t="s">
        <v>318</v>
      </c>
      <c r="D44" s="14">
        <v>95.136339199819901</v>
      </c>
      <c r="E44" s="14">
        <v>1.0547935662594801</v>
      </c>
      <c r="F44" s="14">
        <v>92.582862806596594</v>
      </c>
      <c r="G44" s="14">
        <v>96.840734998256195</v>
      </c>
      <c r="H44" s="14">
        <v>1.10871784129095</v>
      </c>
      <c r="I44" s="15">
        <v>580</v>
      </c>
      <c r="J44" s="15">
        <v>615</v>
      </c>
      <c r="K44" s="14">
        <v>1.4763645264443099</v>
      </c>
      <c r="L44" s="15">
        <v>416.56378826790899</v>
      </c>
      <c r="M44" s="15">
        <v>225</v>
      </c>
      <c r="ZA44" s="9"/>
    </row>
    <row r="45" spans="2:677" x14ac:dyDescent="0.3">
      <c r="B45" s="18"/>
      <c r="C45" s="16" t="s">
        <v>319</v>
      </c>
      <c r="D45" s="14">
        <v>92.123225364703998</v>
      </c>
      <c r="E45" s="14">
        <v>0.33036750252611302</v>
      </c>
      <c r="F45" s="14">
        <v>91.450562213936706</v>
      </c>
      <c r="G45" s="14">
        <v>92.747161289505698</v>
      </c>
      <c r="H45" s="14">
        <v>0.358614780603078</v>
      </c>
      <c r="I45" s="15">
        <v>15408</v>
      </c>
      <c r="J45" s="15">
        <v>16850</v>
      </c>
      <c r="K45" s="14">
        <v>2.5342602750058898</v>
      </c>
      <c r="L45" s="15">
        <v>6648.8829763000003</v>
      </c>
      <c r="M45" s="15">
        <v>2567</v>
      </c>
      <c r="ZA45" s="9"/>
    </row>
    <row r="46" spans="2:677" x14ac:dyDescent="0.3">
      <c r="B46" s="18"/>
      <c r="C46" s="16" t="s">
        <v>320</v>
      </c>
      <c r="D46" s="14">
        <v>89.053096370906601</v>
      </c>
      <c r="E46" s="14">
        <v>2.7269256131269799</v>
      </c>
      <c r="F46" s="14">
        <v>82.413984861448</v>
      </c>
      <c r="G46" s="14">
        <v>93.386915915924206</v>
      </c>
      <c r="H46" s="14">
        <v>3.06213452901101</v>
      </c>
      <c r="I46" s="15">
        <v>312</v>
      </c>
      <c r="J46" s="15">
        <v>348</v>
      </c>
      <c r="K46" s="14">
        <v>2.6468890530519902</v>
      </c>
      <c r="L46" s="15">
        <v>131.47509888967201</v>
      </c>
      <c r="M46" s="15">
        <v>200</v>
      </c>
      <c r="ZA46" s="9"/>
    </row>
    <row r="47" spans="2:677" x14ac:dyDescent="0.3">
      <c r="B47" s="18" t="s">
        <v>298</v>
      </c>
      <c r="C47" s="16" t="s">
        <v>283</v>
      </c>
      <c r="D47" s="14">
        <v>90.139637450126699</v>
      </c>
      <c r="E47" s="14">
        <v>0.69753545414831397</v>
      </c>
      <c r="F47" s="14">
        <v>88.684377479754801</v>
      </c>
      <c r="G47" s="14">
        <v>91.425836400481103</v>
      </c>
      <c r="H47" s="14">
        <v>0.77383876159281495</v>
      </c>
      <c r="I47" s="15">
        <v>3614</v>
      </c>
      <c r="J47" s="15">
        <v>4121</v>
      </c>
      <c r="K47" s="14">
        <v>2.2553871398862899</v>
      </c>
      <c r="L47" s="15">
        <v>1827.18076516468</v>
      </c>
      <c r="M47" s="15">
        <v>1540</v>
      </c>
      <c r="ZA47" s="9"/>
    </row>
    <row r="48" spans="2:677" x14ac:dyDescent="0.3">
      <c r="B48" s="18"/>
      <c r="C48" s="16" t="s">
        <v>284</v>
      </c>
      <c r="D48" s="14">
        <v>91.453318959131906</v>
      </c>
      <c r="E48" s="14">
        <v>0.61686086179793798</v>
      </c>
      <c r="F48" s="14">
        <v>90.163212366665903</v>
      </c>
      <c r="G48" s="14">
        <v>92.588135514604303</v>
      </c>
      <c r="H48" s="14">
        <v>0.67450899411709397</v>
      </c>
      <c r="I48" s="15">
        <v>3262</v>
      </c>
      <c r="J48" s="15">
        <v>3642</v>
      </c>
      <c r="K48" s="14">
        <v>1.77254856800775</v>
      </c>
      <c r="L48" s="15">
        <v>2054.6686650698698</v>
      </c>
      <c r="M48" s="15">
        <v>1658</v>
      </c>
      <c r="ZA48" s="9"/>
    </row>
    <row r="49" spans="2:677" x14ac:dyDescent="0.3">
      <c r="B49" s="18"/>
      <c r="C49" s="16" t="s">
        <v>285</v>
      </c>
      <c r="D49" s="14">
        <v>90.885262410845499</v>
      </c>
      <c r="E49" s="14">
        <v>0.71536429431761905</v>
      </c>
      <c r="F49" s="14">
        <v>89.381720029600103</v>
      </c>
      <c r="G49" s="14">
        <v>92.194496190549899</v>
      </c>
      <c r="H49" s="14">
        <v>0.78710703511403801</v>
      </c>
      <c r="I49" s="15">
        <v>3467</v>
      </c>
      <c r="J49" s="15">
        <v>3871</v>
      </c>
      <c r="K49" s="14">
        <v>2.39071524251248</v>
      </c>
      <c r="L49" s="15">
        <v>1619.1807084192301</v>
      </c>
      <c r="M49" s="15">
        <v>1811</v>
      </c>
      <c r="ZA49" s="9"/>
    </row>
    <row r="50" spans="2:677" x14ac:dyDescent="0.3">
      <c r="B50" s="18"/>
      <c r="C50" s="16" t="s">
        <v>286</v>
      </c>
      <c r="D50" s="14">
        <v>92.027259802125997</v>
      </c>
      <c r="E50" s="14">
        <v>0.64508850305131005</v>
      </c>
      <c r="F50" s="14">
        <v>90.666873198866597</v>
      </c>
      <c r="G50" s="14">
        <v>93.204220279590203</v>
      </c>
      <c r="H50" s="14">
        <v>0.70097545492320201</v>
      </c>
      <c r="I50" s="15">
        <v>3718</v>
      </c>
      <c r="J50" s="15">
        <v>4073</v>
      </c>
      <c r="K50" s="14">
        <v>2.30952288518785</v>
      </c>
      <c r="L50" s="15">
        <v>1763.5677161383601</v>
      </c>
      <c r="M50" s="15">
        <v>1863</v>
      </c>
      <c r="ZA50" s="9"/>
    </row>
    <row r="51" spans="2:677" x14ac:dyDescent="0.3">
      <c r="B51" s="18"/>
      <c r="C51" s="16" t="s">
        <v>287</v>
      </c>
      <c r="D51" s="14">
        <v>93.338268983505898</v>
      </c>
      <c r="E51" s="14">
        <v>0.53010939834901205</v>
      </c>
      <c r="F51" s="14">
        <v>92.220195081764103</v>
      </c>
      <c r="G51" s="14">
        <v>94.305580923556093</v>
      </c>
      <c r="H51" s="14">
        <v>0.56794432136157302</v>
      </c>
      <c r="I51" s="15">
        <v>4861</v>
      </c>
      <c r="J51" s="15">
        <v>5197</v>
      </c>
      <c r="K51" s="14">
        <v>2.34829857675075</v>
      </c>
      <c r="L51" s="15">
        <v>2213.0916619601599</v>
      </c>
      <c r="M51" s="15">
        <v>1893</v>
      </c>
      <c r="ZA51" s="9"/>
    </row>
    <row r="52" spans="2:677" x14ac:dyDescent="0.3">
      <c r="B52" s="18" t="s">
        <v>297</v>
      </c>
      <c r="C52" s="16" t="s">
        <v>288</v>
      </c>
      <c r="D52" s="14">
        <v>92.0723273930262</v>
      </c>
      <c r="E52" s="14">
        <v>0.380336049185937</v>
      </c>
      <c r="F52" s="14">
        <v>91.293746333377698</v>
      </c>
      <c r="G52" s="14">
        <v>92.786782953306002</v>
      </c>
      <c r="H52" s="14">
        <v>0.41308399597895301</v>
      </c>
      <c r="I52" s="15">
        <v>12837</v>
      </c>
      <c r="J52" s="15">
        <v>14007</v>
      </c>
      <c r="K52" s="14">
        <v>2.77571118748061</v>
      </c>
      <c r="L52" s="15">
        <v>5046.27428933394</v>
      </c>
      <c r="M52" s="15">
        <v>2618</v>
      </c>
      <c r="ZA52" s="9"/>
    </row>
    <row r="53" spans="2:677" x14ac:dyDescent="0.3">
      <c r="B53" s="18"/>
      <c r="C53" s="16" t="s">
        <v>289</v>
      </c>
      <c r="D53" s="14">
        <v>90.6717416993867</v>
      </c>
      <c r="E53" s="14">
        <v>0.51091969840199603</v>
      </c>
      <c r="F53" s="14">
        <v>89.620344516137195</v>
      </c>
      <c r="G53" s="14">
        <v>91.626589155723593</v>
      </c>
      <c r="H53" s="14">
        <v>0.56348283249692099</v>
      </c>
      <c r="I53" s="15">
        <v>6085</v>
      </c>
      <c r="J53" s="15">
        <v>6897</v>
      </c>
      <c r="K53" s="14">
        <v>2.1282861996801401</v>
      </c>
      <c r="L53" s="15">
        <v>3240.6355879376401</v>
      </c>
      <c r="M53" s="15">
        <v>2063</v>
      </c>
      <c r="ZA53" s="9"/>
    </row>
    <row r="54" spans="2:677" x14ac:dyDescent="0.3">
      <c r="B54" s="18" t="s">
        <v>291</v>
      </c>
      <c r="C54" s="16" t="s">
        <v>290</v>
      </c>
      <c r="D54" s="14">
        <v>91.659023017649602</v>
      </c>
      <c r="E54" s="14">
        <v>0.38208077628458398</v>
      </c>
      <c r="F54" s="14">
        <v>90.8785493878582</v>
      </c>
      <c r="G54" s="14">
        <v>92.378316400086405</v>
      </c>
      <c r="H54" s="14">
        <v>0.41685015146955201</v>
      </c>
      <c r="I54" s="15">
        <v>12433</v>
      </c>
      <c r="J54" s="15">
        <v>13629</v>
      </c>
      <c r="K54" s="14">
        <v>2.6022580057234199</v>
      </c>
      <c r="L54" s="15">
        <v>5237.3746069852696</v>
      </c>
      <c r="M54" s="15">
        <v>2446</v>
      </c>
      <c r="ZA54" s="9"/>
    </row>
    <row r="55" spans="2:677" x14ac:dyDescent="0.3">
      <c r="B55" s="18"/>
      <c r="C55" s="16" t="s">
        <v>291</v>
      </c>
      <c r="D55" s="14">
        <v>91.446844586929402</v>
      </c>
      <c r="E55" s="14">
        <v>0.50002785106252301</v>
      </c>
      <c r="F55" s="14">
        <v>90.413885349698404</v>
      </c>
      <c r="G55" s="14">
        <v>92.377879988502997</v>
      </c>
      <c r="H55" s="14">
        <v>0.54679617795581403</v>
      </c>
      <c r="I55" s="15">
        <v>6588</v>
      </c>
      <c r="J55" s="15">
        <v>7387</v>
      </c>
      <c r="K55" s="14">
        <v>2.3610359779321</v>
      </c>
      <c r="L55" s="15">
        <v>3128.7113237765502</v>
      </c>
      <c r="M55" s="15">
        <v>1974</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27" priority="1">
      <formula>ZA9 = 3</formula>
    </cfRule>
    <cfRule type="expression" dxfId="226" priority="48">
      <formula>I9 = J9</formula>
    </cfRule>
    <cfRule type="expression" dxfId="225" priority="95">
      <formula>ZA9 = 2</formula>
    </cfRule>
    <cfRule type="expression" dxfId="224" priority="142">
      <formula>ZA9 = 1</formula>
    </cfRule>
  </conditionalFormatting>
  <pageMargins left="0.7" right="0.7" top="0.75" bottom="0.75" header="0.3" footer="0.3"/>
  <pageSetup paperSize="9" orientation="portrait" horizontalDpi="300" verticalDpi="30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121</v>
      </c>
      <c r="M2" s="12" t="str">
        <f>HYPERLINK("#'INDICE'!A1", "Índice")</f>
        <v>Índice</v>
      </c>
    </row>
    <row r="3" spans="2:677" x14ac:dyDescent="0.3">
      <c r="B3" s="10" t="s">
        <v>7</v>
      </c>
      <c r="C3" s="11" t="s">
        <v>120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85.749032628156399</v>
      </c>
      <c r="E9" s="14">
        <v>0.36793268010449698</v>
      </c>
      <c r="F9" s="14">
        <v>85.012235499396596</v>
      </c>
      <c r="G9" s="14">
        <v>86.455379788720705</v>
      </c>
      <c r="H9" s="14">
        <v>0.429080852375334</v>
      </c>
      <c r="I9" s="15">
        <v>17204</v>
      </c>
      <c r="J9" s="15">
        <v>20410</v>
      </c>
      <c r="K9" s="14">
        <v>2.2609183729565001</v>
      </c>
      <c r="L9" s="15">
        <v>9027.30511819001</v>
      </c>
      <c r="M9" s="15">
        <v>2682</v>
      </c>
      <c r="ZA9" s="9"/>
    </row>
    <row r="10" spans="2:677" x14ac:dyDescent="0.3">
      <c r="B10" s="18" t="s">
        <v>293</v>
      </c>
      <c r="C10" s="16" t="s">
        <v>253</v>
      </c>
      <c r="D10" s="14">
        <v>87.053975834032599</v>
      </c>
      <c r="E10" s="14">
        <v>0.43796604275725998</v>
      </c>
      <c r="F10" s="14">
        <v>86.170436954878696</v>
      </c>
      <c r="G10" s="14">
        <v>87.889000947346901</v>
      </c>
      <c r="H10" s="14">
        <v>0.50309711711758898</v>
      </c>
      <c r="I10" s="15">
        <v>10882</v>
      </c>
      <c r="J10" s="15">
        <v>12624</v>
      </c>
      <c r="K10" s="14">
        <v>2.14841629059387</v>
      </c>
      <c r="L10" s="15">
        <v>5875.9561893428199</v>
      </c>
      <c r="M10" s="15">
        <v>1690</v>
      </c>
      <c r="ZA10" s="9"/>
    </row>
    <row r="11" spans="2:677" x14ac:dyDescent="0.3">
      <c r="B11" s="18"/>
      <c r="C11" s="16" t="s">
        <v>254</v>
      </c>
      <c r="D11" s="14">
        <v>83.297609269854107</v>
      </c>
      <c r="E11" s="14">
        <v>0.67029327534463901</v>
      </c>
      <c r="F11" s="14">
        <v>81.940542956472896</v>
      </c>
      <c r="G11" s="14">
        <v>84.5719001401675</v>
      </c>
      <c r="H11" s="14">
        <v>0.80469689492903795</v>
      </c>
      <c r="I11" s="15">
        <v>6322</v>
      </c>
      <c r="J11" s="15">
        <v>7786</v>
      </c>
      <c r="K11" s="14">
        <v>2.5140688417030201</v>
      </c>
      <c r="L11" s="15">
        <v>3096.97167827982</v>
      </c>
      <c r="M11" s="15">
        <v>992</v>
      </c>
      <c r="ZA11" s="9"/>
    </row>
    <row r="12" spans="2:677" x14ac:dyDescent="0.3">
      <c r="B12" s="18" t="s">
        <v>294</v>
      </c>
      <c r="C12" s="16" t="s">
        <v>255</v>
      </c>
      <c r="D12" s="14">
        <v>83.109279977190894</v>
      </c>
      <c r="E12" s="14">
        <v>0.50582943773063604</v>
      </c>
      <c r="F12" s="14">
        <v>82.093651664009599</v>
      </c>
      <c r="G12" s="14">
        <v>84.078475146541507</v>
      </c>
      <c r="H12" s="14">
        <v>0.608631717023008</v>
      </c>
      <c r="I12" s="15">
        <v>8385</v>
      </c>
      <c r="J12" s="15">
        <v>10140</v>
      </c>
      <c r="K12" s="14">
        <v>1.84801563314321</v>
      </c>
      <c r="L12" s="15">
        <v>5486.9665700572596</v>
      </c>
      <c r="M12" s="15">
        <v>1374</v>
      </c>
      <c r="ZA12" s="9"/>
    </row>
    <row r="13" spans="2:677" x14ac:dyDescent="0.3">
      <c r="B13" s="18"/>
      <c r="C13" s="16" t="s">
        <v>256</v>
      </c>
      <c r="D13" s="14">
        <v>88.507789176040404</v>
      </c>
      <c r="E13" s="14">
        <v>0.55387731797168605</v>
      </c>
      <c r="F13" s="14">
        <v>87.3750038396837</v>
      </c>
      <c r="G13" s="14">
        <v>89.551089469238406</v>
      </c>
      <c r="H13" s="14">
        <v>0.62579499852835996</v>
      </c>
      <c r="I13" s="15">
        <v>5487</v>
      </c>
      <c r="J13" s="15">
        <v>6235</v>
      </c>
      <c r="K13" s="14">
        <v>1.88022092595637</v>
      </c>
      <c r="L13" s="15">
        <v>3316.0996742064199</v>
      </c>
      <c r="M13" s="15">
        <v>794</v>
      </c>
      <c r="ZA13" s="9"/>
    </row>
    <row r="14" spans="2:677" x14ac:dyDescent="0.3">
      <c r="B14" s="18"/>
      <c r="C14" s="16" t="s">
        <v>257</v>
      </c>
      <c r="D14" s="14">
        <v>79.026047354605595</v>
      </c>
      <c r="E14" s="14">
        <v>0.93686428339630001</v>
      </c>
      <c r="F14" s="14">
        <v>77.126209593231394</v>
      </c>
      <c r="G14" s="14">
        <v>80.8073565124308</v>
      </c>
      <c r="H14" s="14">
        <v>1.1855132766445999</v>
      </c>
      <c r="I14" s="15">
        <v>3332</v>
      </c>
      <c r="J14" s="15">
        <v>4035</v>
      </c>
      <c r="K14" s="14">
        <v>2.1361842821102401</v>
      </c>
      <c r="L14" s="15">
        <v>1888.8819816677999</v>
      </c>
      <c r="M14" s="15">
        <v>514</v>
      </c>
      <c r="ZA14" s="9"/>
    </row>
    <row r="15" spans="2:677" x14ac:dyDescent="0.3">
      <c r="B15" s="18" t="s">
        <v>295</v>
      </c>
      <c r="C15" s="16" t="s">
        <v>258</v>
      </c>
      <c r="D15" s="14">
        <v>82.917734302093294</v>
      </c>
      <c r="E15" s="14">
        <v>1.4923571368520201</v>
      </c>
      <c r="F15" s="14">
        <v>79.761214316930904</v>
      </c>
      <c r="G15" s="14">
        <v>85.670396473579103</v>
      </c>
      <c r="H15" s="14">
        <v>1.7998045284437401</v>
      </c>
      <c r="I15" s="15">
        <v>782</v>
      </c>
      <c r="J15" s="15">
        <v>936</v>
      </c>
      <c r="K15" s="14">
        <v>1.47015879142255</v>
      </c>
      <c r="L15" s="15">
        <v>636.66592034885798</v>
      </c>
      <c r="M15" s="15">
        <v>135</v>
      </c>
      <c r="ZA15" s="9"/>
    </row>
    <row r="16" spans="2:677" x14ac:dyDescent="0.3">
      <c r="B16" s="18"/>
      <c r="C16" s="16" t="s">
        <v>259</v>
      </c>
      <c r="D16" s="14">
        <v>77.902115400576207</v>
      </c>
      <c r="E16" s="14">
        <v>2.1818333584574199</v>
      </c>
      <c r="F16" s="14">
        <v>73.274185716131399</v>
      </c>
      <c r="G16" s="14">
        <v>81.926326336890995</v>
      </c>
      <c r="H16" s="14">
        <v>2.8007369854314401</v>
      </c>
      <c r="I16" s="15">
        <v>596</v>
      </c>
      <c r="J16" s="15">
        <v>755</v>
      </c>
      <c r="K16" s="14">
        <v>2.08504075679613</v>
      </c>
      <c r="L16" s="15">
        <v>362.10323349272602</v>
      </c>
      <c r="M16" s="15">
        <v>102</v>
      </c>
      <c r="ZA16" s="9"/>
    </row>
    <row r="17" spans="2:677" x14ac:dyDescent="0.3">
      <c r="B17" s="18"/>
      <c r="C17" s="16" t="s">
        <v>260</v>
      </c>
      <c r="D17" s="14">
        <v>81.680950886106601</v>
      </c>
      <c r="E17" s="14">
        <v>1.7368545608683601</v>
      </c>
      <c r="F17" s="14">
        <v>77.982461240711203</v>
      </c>
      <c r="G17" s="14">
        <v>84.878639644667899</v>
      </c>
      <c r="H17" s="14">
        <v>2.1263887626506399</v>
      </c>
      <c r="I17" s="15">
        <v>623</v>
      </c>
      <c r="J17" s="15">
        <v>758</v>
      </c>
      <c r="K17" s="14">
        <v>1.52615651293045</v>
      </c>
      <c r="L17" s="15">
        <v>496.672519219229</v>
      </c>
      <c r="M17" s="15">
        <v>102</v>
      </c>
      <c r="ZA17" s="9"/>
    </row>
    <row r="18" spans="2:677" x14ac:dyDescent="0.3">
      <c r="B18" s="18"/>
      <c r="C18" s="16" t="s">
        <v>261</v>
      </c>
      <c r="D18" s="14">
        <v>82.144089696391205</v>
      </c>
      <c r="E18" s="14">
        <v>2.0274697336679899</v>
      </c>
      <c r="F18" s="14">
        <v>77.746418101681002</v>
      </c>
      <c r="G18" s="14">
        <v>85.831089991521395</v>
      </c>
      <c r="H18" s="14">
        <v>2.4681869884511798</v>
      </c>
      <c r="I18" s="15">
        <v>533</v>
      </c>
      <c r="J18" s="15">
        <v>638</v>
      </c>
      <c r="K18" s="14">
        <v>1.78521231842409</v>
      </c>
      <c r="L18" s="15">
        <v>357.38046024867202</v>
      </c>
      <c r="M18" s="15">
        <v>78</v>
      </c>
      <c r="ZA18" s="9"/>
    </row>
    <row r="19" spans="2:677" x14ac:dyDescent="0.3">
      <c r="B19" s="18"/>
      <c r="C19" s="16" t="s">
        <v>262</v>
      </c>
      <c r="D19" s="14">
        <v>79.934472485389705</v>
      </c>
      <c r="E19" s="14">
        <v>2.3564024854847099</v>
      </c>
      <c r="F19" s="14">
        <v>74.817067859792402</v>
      </c>
      <c r="G19" s="14">
        <v>84.231148973645901</v>
      </c>
      <c r="H19" s="14">
        <v>2.94791772838109</v>
      </c>
      <c r="I19" s="15">
        <v>407</v>
      </c>
      <c r="J19" s="15">
        <v>505</v>
      </c>
      <c r="K19" s="14">
        <v>1.74479651790886</v>
      </c>
      <c r="L19" s="15">
        <v>289.43203108018798</v>
      </c>
      <c r="M19" s="15">
        <v>66</v>
      </c>
      <c r="ZA19" s="9"/>
    </row>
    <row r="20" spans="2:677" x14ac:dyDescent="0.3">
      <c r="B20" s="18"/>
      <c r="C20" s="16" t="s">
        <v>263</v>
      </c>
      <c r="D20" s="14">
        <v>78.644142836836807</v>
      </c>
      <c r="E20" s="14">
        <v>2.0699952243590598</v>
      </c>
      <c r="F20" s="14">
        <v>74.252096681313006</v>
      </c>
      <c r="G20" s="14">
        <v>82.463934732791998</v>
      </c>
      <c r="H20" s="14">
        <v>2.6321034850029199</v>
      </c>
      <c r="I20" s="15">
        <v>576</v>
      </c>
      <c r="J20" s="15">
        <v>740</v>
      </c>
      <c r="K20" s="14">
        <v>1.88538364166392</v>
      </c>
      <c r="L20" s="15">
        <v>392.49306276303798</v>
      </c>
      <c r="M20" s="15">
        <v>101</v>
      </c>
      <c r="ZA20" s="9"/>
    </row>
    <row r="21" spans="2:677" x14ac:dyDescent="0.3">
      <c r="B21" s="18"/>
      <c r="C21" s="16" t="s">
        <v>264</v>
      </c>
      <c r="D21" s="14">
        <v>88.915399383596494</v>
      </c>
      <c r="E21" s="14">
        <v>0.909505475784119</v>
      </c>
      <c r="F21" s="14">
        <v>86.989816953608397</v>
      </c>
      <c r="G21" s="14">
        <v>90.586824052327202</v>
      </c>
      <c r="H21" s="14">
        <v>1.02288859082818</v>
      </c>
      <c r="I21" s="15">
        <v>1234</v>
      </c>
      <c r="J21" s="15">
        <v>1391</v>
      </c>
      <c r="K21" s="14">
        <v>1.1666172754097599</v>
      </c>
      <c r="L21" s="15">
        <v>1192.33619227131</v>
      </c>
      <c r="M21" s="15">
        <v>183</v>
      </c>
      <c r="ZA21" s="9"/>
    </row>
    <row r="22" spans="2:677" x14ac:dyDescent="0.3">
      <c r="B22" s="18"/>
      <c r="C22" s="16" t="s">
        <v>265</v>
      </c>
      <c r="D22" s="14">
        <v>86.245478077057896</v>
      </c>
      <c r="E22" s="14">
        <v>1.34432249733376</v>
      </c>
      <c r="F22" s="14">
        <v>83.364867945170005</v>
      </c>
      <c r="G22" s="14">
        <v>88.694914180827695</v>
      </c>
      <c r="H22" s="14">
        <v>1.5587165000495899</v>
      </c>
      <c r="I22" s="15">
        <v>947</v>
      </c>
      <c r="J22" s="15">
        <v>1094</v>
      </c>
      <c r="K22" s="14">
        <v>1.6651189427050801</v>
      </c>
      <c r="L22" s="15">
        <v>657.010122185466</v>
      </c>
      <c r="M22" s="15">
        <v>135</v>
      </c>
      <c r="ZA22" s="9"/>
    </row>
    <row r="23" spans="2:677" x14ac:dyDescent="0.3">
      <c r="B23" s="18"/>
      <c r="C23" s="16" t="s">
        <v>266</v>
      </c>
      <c r="D23" s="14">
        <v>90.012159642316902</v>
      </c>
      <c r="E23" s="14">
        <v>0.87102406851727199</v>
      </c>
      <c r="F23" s="14">
        <v>88.1537964423094</v>
      </c>
      <c r="G23" s="14">
        <v>91.606750591000406</v>
      </c>
      <c r="H23" s="14">
        <v>0.96767378094079404</v>
      </c>
      <c r="I23" s="15">
        <v>988</v>
      </c>
      <c r="J23" s="15">
        <v>1108</v>
      </c>
      <c r="K23" s="14">
        <v>0.93418988423675098</v>
      </c>
      <c r="L23" s="15">
        <v>1108</v>
      </c>
      <c r="M23" s="15">
        <v>144</v>
      </c>
      <c r="ZA23" s="9"/>
    </row>
    <row r="24" spans="2:677" x14ac:dyDescent="0.3">
      <c r="B24" s="18"/>
      <c r="C24" s="16" t="s">
        <v>267</v>
      </c>
      <c r="D24" s="14">
        <v>85.210729753921598</v>
      </c>
      <c r="E24" s="14">
        <v>1.77793293061146</v>
      </c>
      <c r="F24" s="14">
        <v>81.311072609910397</v>
      </c>
      <c r="G24" s="14">
        <v>88.412637813638497</v>
      </c>
      <c r="H24" s="14">
        <v>2.0865129728919301</v>
      </c>
      <c r="I24" s="15">
        <v>511</v>
      </c>
      <c r="J24" s="15">
        <v>609</v>
      </c>
      <c r="K24" s="14">
        <v>1.5250823597505101</v>
      </c>
      <c r="L24" s="15">
        <v>399.32269631629998</v>
      </c>
      <c r="M24" s="15">
        <v>78</v>
      </c>
      <c r="ZA24" s="9"/>
    </row>
    <row r="25" spans="2:677" x14ac:dyDescent="0.3">
      <c r="B25" s="18"/>
      <c r="C25" s="16" t="s">
        <v>268</v>
      </c>
      <c r="D25" s="14">
        <v>83.178639762334598</v>
      </c>
      <c r="E25" s="14">
        <v>1.2000073641511899</v>
      </c>
      <c r="F25" s="14">
        <v>80.657818786624802</v>
      </c>
      <c r="G25" s="14">
        <v>85.430272983976707</v>
      </c>
      <c r="H25" s="14">
        <v>1.44268692969729</v>
      </c>
      <c r="I25" s="15">
        <v>561</v>
      </c>
      <c r="J25" s="15">
        <v>679</v>
      </c>
      <c r="K25" s="14">
        <v>0.69778975814162503</v>
      </c>
      <c r="L25" s="15">
        <v>679</v>
      </c>
      <c r="M25" s="15">
        <v>89</v>
      </c>
      <c r="ZA25" s="9"/>
    </row>
    <row r="26" spans="2:677" x14ac:dyDescent="0.3">
      <c r="B26" s="18"/>
      <c r="C26" s="16" t="s">
        <v>269</v>
      </c>
      <c r="D26" s="14">
        <v>87.329271600386505</v>
      </c>
      <c r="E26" s="14">
        <v>1.4955293882437199</v>
      </c>
      <c r="F26" s="14">
        <v>84.054798981516498</v>
      </c>
      <c r="G26" s="14">
        <v>90.011215791544103</v>
      </c>
      <c r="H26" s="14">
        <v>1.71251787726705</v>
      </c>
      <c r="I26" s="15">
        <v>695</v>
      </c>
      <c r="J26" s="15">
        <v>788</v>
      </c>
      <c r="K26" s="14">
        <v>1.5907547037041001</v>
      </c>
      <c r="L26" s="15">
        <v>495.36235735473798</v>
      </c>
      <c r="M26" s="15">
        <v>102</v>
      </c>
      <c r="ZA26" s="9"/>
    </row>
    <row r="27" spans="2:677" x14ac:dyDescent="0.3">
      <c r="B27" s="18"/>
      <c r="C27" s="16" t="s">
        <v>270</v>
      </c>
      <c r="D27" s="14">
        <v>86.817627236036103</v>
      </c>
      <c r="E27" s="14">
        <v>1.46144322933634</v>
      </c>
      <c r="F27" s="14">
        <v>83.652715598001194</v>
      </c>
      <c r="G27" s="14">
        <v>89.447095227776302</v>
      </c>
      <c r="H27" s="14">
        <v>1.68334850405786</v>
      </c>
      <c r="I27" s="15">
        <v>1014</v>
      </c>
      <c r="J27" s="15">
        <v>1151</v>
      </c>
      <c r="K27" s="14">
        <v>2.1461508224703301</v>
      </c>
      <c r="L27" s="15">
        <v>536.30899932519105</v>
      </c>
      <c r="M27" s="15">
        <v>150</v>
      </c>
      <c r="ZA27" s="9"/>
    </row>
    <row r="28" spans="2:677" x14ac:dyDescent="0.3">
      <c r="B28" s="18"/>
      <c r="C28" s="16" t="s">
        <v>271</v>
      </c>
      <c r="D28" s="14">
        <v>74.8992041442812</v>
      </c>
      <c r="E28" s="14">
        <v>2.7053889530204902</v>
      </c>
      <c r="F28" s="14">
        <v>69.124266520026595</v>
      </c>
      <c r="G28" s="14">
        <v>79.907965945798693</v>
      </c>
      <c r="H28" s="14">
        <v>3.6120396523960401</v>
      </c>
      <c r="I28" s="15">
        <v>374</v>
      </c>
      <c r="J28" s="15">
        <v>469</v>
      </c>
      <c r="K28" s="14">
        <v>1.8219673208223299</v>
      </c>
      <c r="L28" s="15">
        <v>257.41405712387899</v>
      </c>
      <c r="M28" s="15">
        <v>66</v>
      </c>
      <c r="ZA28" s="9"/>
    </row>
    <row r="29" spans="2:677" x14ac:dyDescent="0.3">
      <c r="B29" s="18"/>
      <c r="C29" s="16" t="s">
        <v>272</v>
      </c>
      <c r="D29" s="14">
        <v>81.390443945670299</v>
      </c>
      <c r="E29" s="14">
        <v>1.8223056915410101</v>
      </c>
      <c r="F29" s="14">
        <v>77.497705834686599</v>
      </c>
      <c r="G29" s="14">
        <v>84.742347187717598</v>
      </c>
      <c r="H29" s="14">
        <v>2.2389676271546501</v>
      </c>
      <c r="I29" s="15">
        <v>613</v>
      </c>
      <c r="J29" s="15">
        <v>735</v>
      </c>
      <c r="K29" s="14">
        <v>1.6092706584014</v>
      </c>
      <c r="L29" s="15">
        <v>456.72864049489903</v>
      </c>
      <c r="M29" s="15">
        <v>92</v>
      </c>
      <c r="ZA29" s="9"/>
    </row>
    <row r="30" spans="2:677" x14ac:dyDescent="0.3">
      <c r="B30" s="18"/>
      <c r="C30" s="16" t="s">
        <v>273</v>
      </c>
      <c r="D30" s="14">
        <v>77.185963604925007</v>
      </c>
      <c r="E30" s="14">
        <v>2.3036408110403301</v>
      </c>
      <c r="F30" s="14">
        <v>72.279045422777202</v>
      </c>
      <c r="G30" s="14">
        <v>81.447251417227307</v>
      </c>
      <c r="H30" s="14">
        <v>2.9845333315153999</v>
      </c>
      <c r="I30" s="15">
        <v>507</v>
      </c>
      <c r="J30" s="15">
        <v>625</v>
      </c>
      <c r="K30" s="14">
        <v>1.8805013822789201</v>
      </c>
      <c r="L30" s="15">
        <v>332.35817101212803</v>
      </c>
      <c r="M30" s="15">
        <v>77</v>
      </c>
      <c r="ZA30" s="9"/>
    </row>
    <row r="31" spans="2:677" x14ac:dyDescent="0.3">
      <c r="B31" s="18"/>
      <c r="C31" s="16" t="s">
        <v>274</v>
      </c>
      <c r="D31" s="14">
        <v>85.576668196250793</v>
      </c>
      <c r="E31" s="14">
        <v>0.95728410820364196</v>
      </c>
      <c r="F31" s="14">
        <v>83.588713301467493</v>
      </c>
      <c r="G31" s="14">
        <v>87.360228826734101</v>
      </c>
      <c r="H31" s="14">
        <v>1.11862745813885</v>
      </c>
      <c r="I31" s="15">
        <v>1814</v>
      </c>
      <c r="J31" s="15">
        <v>2111</v>
      </c>
      <c r="K31" s="14">
        <v>1.5665461211571601</v>
      </c>
      <c r="L31" s="15">
        <v>1347.5504943580399</v>
      </c>
      <c r="M31" s="15">
        <v>299</v>
      </c>
      <c r="ZA31" s="9"/>
    </row>
    <row r="32" spans="2:677" x14ac:dyDescent="0.3">
      <c r="B32" s="18"/>
      <c r="C32" s="16" t="s">
        <v>275</v>
      </c>
      <c r="D32" s="14">
        <v>78.451046050611296</v>
      </c>
      <c r="E32" s="14">
        <v>1.17424485086008</v>
      </c>
      <c r="F32" s="14">
        <v>76.042126081993203</v>
      </c>
      <c r="G32" s="14">
        <v>80.679294657520401</v>
      </c>
      <c r="H32" s="14">
        <v>1.4967867351348501</v>
      </c>
      <c r="I32" s="15">
        <v>961</v>
      </c>
      <c r="J32" s="15">
        <v>1217</v>
      </c>
      <c r="K32" s="14">
        <v>0.99180426612913197</v>
      </c>
      <c r="L32" s="15">
        <v>1217</v>
      </c>
      <c r="M32" s="15">
        <v>163</v>
      </c>
      <c r="ZA32" s="9"/>
    </row>
    <row r="33" spans="2:677" x14ac:dyDescent="0.3">
      <c r="B33" s="18"/>
      <c r="C33" s="16" t="s">
        <v>276</v>
      </c>
      <c r="D33" s="14">
        <v>85.012993382580603</v>
      </c>
      <c r="E33" s="14">
        <v>1.5459182567988701</v>
      </c>
      <c r="F33" s="14">
        <v>81.682052522986893</v>
      </c>
      <c r="G33" s="14">
        <v>87.828490733205797</v>
      </c>
      <c r="H33" s="14">
        <v>1.8184493867211999</v>
      </c>
      <c r="I33" s="15">
        <v>693</v>
      </c>
      <c r="J33" s="15">
        <v>795</v>
      </c>
      <c r="K33" s="14">
        <v>1.4893382716764201</v>
      </c>
      <c r="L33" s="15">
        <v>533.79411186764003</v>
      </c>
      <c r="M33" s="15">
        <v>102</v>
      </c>
      <c r="ZA33" s="9"/>
    </row>
    <row r="34" spans="2:677" x14ac:dyDescent="0.3">
      <c r="B34" s="18"/>
      <c r="C34" s="16" t="s">
        <v>277</v>
      </c>
      <c r="D34" s="14">
        <v>80.921431687489502</v>
      </c>
      <c r="E34" s="14">
        <v>1.5523990053208401</v>
      </c>
      <c r="F34" s="14">
        <v>77.655126788117499</v>
      </c>
      <c r="G34" s="14">
        <v>83.809822617833504</v>
      </c>
      <c r="H34" s="14">
        <v>1.9184027926199401</v>
      </c>
      <c r="I34" s="15">
        <v>717</v>
      </c>
      <c r="J34" s="15">
        <v>870</v>
      </c>
      <c r="K34" s="14">
        <v>1.3564917250472099</v>
      </c>
      <c r="L34" s="15">
        <v>641.36034443536505</v>
      </c>
      <c r="M34" s="15">
        <v>112</v>
      </c>
      <c r="ZA34" s="9"/>
    </row>
    <row r="35" spans="2:677" x14ac:dyDescent="0.3">
      <c r="B35" s="18"/>
      <c r="C35" s="16" t="s">
        <v>278</v>
      </c>
      <c r="D35" s="14">
        <v>77.611884133323997</v>
      </c>
      <c r="E35" s="14">
        <v>2.46841971855517</v>
      </c>
      <c r="F35" s="14">
        <v>72.301686800490003</v>
      </c>
      <c r="G35" s="14">
        <v>82.155297267212205</v>
      </c>
      <c r="H35" s="14">
        <v>3.1804661697361198</v>
      </c>
      <c r="I35" s="15">
        <v>428</v>
      </c>
      <c r="J35" s="15">
        <v>541</v>
      </c>
      <c r="K35" s="14">
        <v>1.8935902178733801</v>
      </c>
      <c r="L35" s="15">
        <v>285.70067319400198</v>
      </c>
      <c r="M35" s="15">
        <v>65</v>
      </c>
      <c r="ZA35" s="9"/>
    </row>
    <row r="36" spans="2:677" x14ac:dyDescent="0.3">
      <c r="B36" s="18"/>
      <c r="C36" s="16" t="s">
        <v>279</v>
      </c>
      <c r="D36" s="14">
        <v>85.187696261460502</v>
      </c>
      <c r="E36" s="14">
        <v>1.24434166032245</v>
      </c>
      <c r="F36" s="14">
        <v>82.558495679695</v>
      </c>
      <c r="G36" s="14">
        <v>87.480662056510695</v>
      </c>
      <c r="H36" s="14">
        <v>1.4607058471252401</v>
      </c>
      <c r="I36" s="15">
        <v>1021</v>
      </c>
      <c r="J36" s="15">
        <v>1192</v>
      </c>
      <c r="K36" s="14">
        <v>1.4614755751886399</v>
      </c>
      <c r="L36" s="15">
        <v>815.61404120362295</v>
      </c>
      <c r="M36" s="15">
        <v>161</v>
      </c>
      <c r="ZA36" s="9"/>
    </row>
    <row r="37" spans="2:677" x14ac:dyDescent="0.3">
      <c r="B37" s="18"/>
      <c r="C37" s="16" t="s">
        <v>280</v>
      </c>
      <c r="D37" s="14">
        <v>87.527757928771507</v>
      </c>
      <c r="E37" s="14">
        <v>1.4833484326613999</v>
      </c>
      <c r="F37" s="14">
        <v>84.264512491464501</v>
      </c>
      <c r="G37" s="14">
        <v>90.193028058988702</v>
      </c>
      <c r="H37" s="14">
        <v>1.6947177304239001</v>
      </c>
      <c r="I37" s="15">
        <v>609</v>
      </c>
      <c r="J37" s="15">
        <v>703</v>
      </c>
      <c r="K37" s="14">
        <v>1.41492405789859</v>
      </c>
      <c r="L37" s="15">
        <v>496.84645340194197</v>
      </c>
      <c r="M37" s="15">
        <v>80</v>
      </c>
      <c r="ZA37" s="9"/>
    </row>
    <row r="38" spans="2:677" x14ac:dyDescent="0.3">
      <c r="B38" s="18" t="s">
        <v>296</v>
      </c>
      <c r="C38" s="16" t="s">
        <v>281</v>
      </c>
      <c r="D38" s="14">
        <v>84.368336883949695</v>
      </c>
      <c r="E38" s="14">
        <v>0.55602858316466297</v>
      </c>
      <c r="F38" s="14">
        <v>83.246265938518206</v>
      </c>
      <c r="G38" s="14">
        <v>85.428412226545902</v>
      </c>
      <c r="H38" s="14">
        <v>0.65904888457086797</v>
      </c>
      <c r="I38" s="15">
        <v>8591</v>
      </c>
      <c r="J38" s="15">
        <v>10412</v>
      </c>
      <c r="K38" s="14">
        <v>2.4406303437585799</v>
      </c>
      <c r="L38" s="15">
        <v>4266.1110178469198</v>
      </c>
      <c r="M38" s="15">
        <v>1297</v>
      </c>
      <c r="ZA38" s="9"/>
    </row>
    <row r="39" spans="2:677" x14ac:dyDescent="0.3">
      <c r="B39" s="18"/>
      <c r="C39" s="16" t="s">
        <v>282</v>
      </c>
      <c r="D39" s="14">
        <v>86.883911126315297</v>
      </c>
      <c r="E39" s="14">
        <v>0.499829941100008</v>
      </c>
      <c r="F39" s="14">
        <v>85.871843448203094</v>
      </c>
      <c r="G39" s="14">
        <v>87.833751171686899</v>
      </c>
      <c r="H39" s="14">
        <v>0.57528480776301005</v>
      </c>
      <c r="I39" s="15">
        <v>8613</v>
      </c>
      <c r="J39" s="15">
        <v>9998</v>
      </c>
      <c r="K39" s="14">
        <v>2.1916465417824802</v>
      </c>
      <c r="L39" s="15">
        <v>4561.8669842029203</v>
      </c>
      <c r="M39" s="15">
        <v>1286</v>
      </c>
      <c r="ZA39" s="9"/>
    </row>
    <row r="40" spans="2:677" x14ac:dyDescent="0.3">
      <c r="B40" s="18" t="s">
        <v>321</v>
      </c>
      <c r="C40" s="16" t="s">
        <v>314</v>
      </c>
      <c r="D40" s="14">
        <v>85.510587025121197</v>
      </c>
      <c r="E40" s="14">
        <v>0.51806884878385295</v>
      </c>
      <c r="F40" s="14">
        <v>84.4648664074858</v>
      </c>
      <c r="G40" s="14">
        <v>86.497169685670798</v>
      </c>
      <c r="H40" s="14">
        <v>0.60585345839299998</v>
      </c>
      <c r="I40" s="15">
        <v>8678</v>
      </c>
      <c r="J40" s="15">
        <v>10321</v>
      </c>
      <c r="K40" s="14">
        <v>2.23554788590859</v>
      </c>
      <c r="L40" s="15">
        <v>4616.76534198026</v>
      </c>
      <c r="M40" s="15">
        <v>2650</v>
      </c>
      <c r="ZA40" s="9"/>
    </row>
    <row r="41" spans="2:677" x14ac:dyDescent="0.3">
      <c r="B41" s="18"/>
      <c r="C41" s="16" t="s">
        <v>315</v>
      </c>
      <c r="D41" s="14">
        <v>85.990724513979799</v>
      </c>
      <c r="E41" s="14">
        <v>0.51037003368502298</v>
      </c>
      <c r="F41" s="14">
        <v>84.959724622518394</v>
      </c>
      <c r="G41" s="14">
        <v>86.961895946062597</v>
      </c>
      <c r="H41" s="14">
        <v>0.59351754107159505</v>
      </c>
      <c r="I41" s="15">
        <v>8526</v>
      </c>
      <c r="J41" s="15">
        <v>10089</v>
      </c>
      <c r="K41" s="14">
        <v>2.1812634601336001</v>
      </c>
      <c r="L41" s="15">
        <v>4625.3009709253902</v>
      </c>
      <c r="M41" s="15">
        <v>2627</v>
      </c>
      <c r="ZA41" s="9"/>
    </row>
    <row r="42" spans="2:677" x14ac:dyDescent="0.3">
      <c r="B42" s="18" t="s">
        <v>322</v>
      </c>
      <c r="C42" s="16" t="s">
        <v>316</v>
      </c>
      <c r="D42" s="14">
        <v>70.463504868276701</v>
      </c>
      <c r="E42" s="14">
        <v>1.30146254135511</v>
      </c>
      <c r="F42" s="14">
        <v>67.845352009468101</v>
      </c>
      <c r="G42" s="14">
        <v>72.953461962651602</v>
      </c>
      <c r="H42" s="14">
        <v>1.84700227981569</v>
      </c>
      <c r="I42" s="15">
        <v>1578</v>
      </c>
      <c r="J42" s="15">
        <v>2238</v>
      </c>
      <c r="K42" s="14">
        <v>1.8205647462876799</v>
      </c>
      <c r="L42" s="15">
        <v>1229.28888113621</v>
      </c>
      <c r="M42" s="15">
        <v>614</v>
      </c>
      <c r="ZA42" s="9"/>
    </row>
    <row r="43" spans="2:677" x14ac:dyDescent="0.3">
      <c r="B43" s="18"/>
      <c r="C43" s="16" t="s">
        <v>317</v>
      </c>
      <c r="D43" s="14">
        <v>85.186181689965395</v>
      </c>
      <c r="E43" s="14">
        <v>1.78148195975857</v>
      </c>
      <c r="F43" s="14">
        <v>81.328156344092505</v>
      </c>
      <c r="G43" s="14">
        <v>88.361132561540998</v>
      </c>
      <c r="H43" s="14">
        <v>2.0912804452748701</v>
      </c>
      <c r="I43" s="15">
        <v>689</v>
      </c>
      <c r="J43" s="15">
        <v>816</v>
      </c>
      <c r="K43" s="14">
        <v>2.0496716788921701</v>
      </c>
      <c r="L43" s="15">
        <v>398.11254085387998</v>
      </c>
      <c r="M43" s="15">
        <v>298</v>
      </c>
      <c r="ZA43" s="9"/>
    </row>
    <row r="44" spans="2:677" x14ac:dyDescent="0.3">
      <c r="B44" s="18"/>
      <c r="C44" s="16" t="s">
        <v>318</v>
      </c>
      <c r="D44" s="14">
        <v>90.679519700477002</v>
      </c>
      <c r="E44" s="14">
        <v>1.52925225871993</v>
      </c>
      <c r="F44" s="14">
        <v>87.197844505203193</v>
      </c>
      <c r="G44" s="14">
        <v>93.287212040870102</v>
      </c>
      <c r="H44" s="14">
        <v>1.68643621379028</v>
      </c>
      <c r="I44" s="15">
        <v>546</v>
      </c>
      <c r="J44" s="15">
        <v>603</v>
      </c>
      <c r="K44" s="14">
        <v>1.66574013969802</v>
      </c>
      <c r="L44" s="15">
        <v>362.00124234823102</v>
      </c>
      <c r="M44" s="15">
        <v>223</v>
      </c>
      <c r="ZA44" s="9"/>
    </row>
    <row r="45" spans="2:677" x14ac:dyDescent="0.3">
      <c r="B45" s="18"/>
      <c r="C45" s="16" t="s">
        <v>319</v>
      </c>
      <c r="D45" s="14">
        <v>86.975094202656507</v>
      </c>
      <c r="E45" s="14">
        <v>0.40619808378936301</v>
      </c>
      <c r="F45" s="14">
        <v>86.157670837868096</v>
      </c>
      <c r="G45" s="14">
        <v>87.751109305058904</v>
      </c>
      <c r="H45" s="14">
        <v>0.46702804695203898</v>
      </c>
      <c r="I45" s="15">
        <v>14119</v>
      </c>
      <c r="J45" s="15">
        <v>16418</v>
      </c>
      <c r="K45" s="14">
        <v>2.3911126675849501</v>
      </c>
      <c r="L45" s="15">
        <v>6866.2594709861096</v>
      </c>
      <c r="M45" s="15">
        <v>2564</v>
      </c>
      <c r="ZA45" s="9"/>
    </row>
    <row r="46" spans="2:677" x14ac:dyDescent="0.3">
      <c r="B46" s="18"/>
      <c r="C46" s="16" t="s">
        <v>320</v>
      </c>
      <c r="D46" s="14">
        <v>77.920596084431395</v>
      </c>
      <c r="E46" s="14">
        <v>3.70160092458983</v>
      </c>
      <c r="F46" s="14">
        <v>69.779796132220497</v>
      </c>
      <c r="G46" s="14">
        <v>84.359930571686306</v>
      </c>
      <c r="H46" s="14">
        <v>4.7504781926705597</v>
      </c>
      <c r="I46" s="15">
        <v>272</v>
      </c>
      <c r="J46" s="15">
        <v>335</v>
      </c>
      <c r="K46" s="14">
        <v>2.66002702089424</v>
      </c>
      <c r="L46" s="15">
        <v>125.938570310982</v>
      </c>
      <c r="M46" s="15">
        <v>190</v>
      </c>
      <c r="ZA46" s="9"/>
    </row>
    <row r="47" spans="2:677" x14ac:dyDescent="0.3">
      <c r="B47" s="18" t="s">
        <v>298</v>
      </c>
      <c r="C47" s="16" t="s">
        <v>283</v>
      </c>
      <c r="D47" s="14">
        <v>82.044900702575703</v>
      </c>
      <c r="E47" s="14">
        <v>0.87507060029269501</v>
      </c>
      <c r="F47" s="14">
        <v>80.263972707489103</v>
      </c>
      <c r="G47" s="14">
        <v>83.697763072461399</v>
      </c>
      <c r="H47" s="14">
        <v>1.06657524452976</v>
      </c>
      <c r="I47" s="15">
        <v>3130</v>
      </c>
      <c r="J47" s="15">
        <v>3972</v>
      </c>
      <c r="K47" s="14">
        <v>2.0641757341548002</v>
      </c>
      <c r="L47" s="15">
        <v>1924.25476875707</v>
      </c>
      <c r="M47" s="15">
        <v>1515</v>
      </c>
      <c r="ZA47" s="9"/>
    </row>
    <row r="48" spans="2:677" x14ac:dyDescent="0.3">
      <c r="B48" s="18"/>
      <c r="C48" s="16" t="s">
        <v>284</v>
      </c>
      <c r="D48" s="14">
        <v>84.636049455091097</v>
      </c>
      <c r="E48" s="14">
        <v>0.85177971428941501</v>
      </c>
      <c r="F48" s="14">
        <v>82.890090637769205</v>
      </c>
      <c r="G48" s="14">
        <v>86.233434023722197</v>
      </c>
      <c r="H48" s="14">
        <v>1.0064029686798901</v>
      </c>
      <c r="I48" s="15">
        <v>2924</v>
      </c>
      <c r="J48" s="15">
        <v>3560</v>
      </c>
      <c r="K48" s="14">
        <v>1.9857487118069299</v>
      </c>
      <c r="L48" s="15">
        <v>1792.7746742741599</v>
      </c>
      <c r="M48" s="15">
        <v>1636</v>
      </c>
      <c r="ZA48" s="9"/>
    </row>
    <row r="49" spans="2:677" x14ac:dyDescent="0.3">
      <c r="B49" s="18"/>
      <c r="C49" s="16" t="s">
        <v>285</v>
      </c>
      <c r="D49" s="14">
        <v>85.010611940245894</v>
      </c>
      <c r="E49" s="14">
        <v>0.91921846295554399</v>
      </c>
      <c r="F49" s="14">
        <v>83.117146154126203</v>
      </c>
      <c r="G49" s="14">
        <v>86.725634543122396</v>
      </c>
      <c r="H49" s="14">
        <v>1.0812984896540501</v>
      </c>
      <c r="I49" s="15">
        <v>3136</v>
      </c>
      <c r="J49" s="15">
        <v>3752</v>
      </c>
      <c r="K49" s="14">
        <v>2.48729614136542</v>
      </c>
      <c r="L49" s="15">
        <v>1508.4653321338401</v>
      </c>
      <c r="M49" s="15">
        <v>1772</v>
      </c>
      <c r="ZA49" s="9"/>
    </row>
    <row r="50" spans="2:677" x14ac:dyDescent="0.3">
      <c r="B50" s="18"/>
      <c r="C50" s="16" t="s">
        <v>286</v>
      </c>
      <c r="D50" s="14">
        <v>86.632654273974097</v>
      </c>
      <c r="E50" s="14">
        <v>0.85097933771103296</v>
      </c>
      <c r="F50" s="14">
        <v>84.8738741603931</v>
      </c>
      <c r="G50" s="14">
        <v>88.215328214444696</v>
      </c>
      <c r="H50" s="14">
        <v>0.98228473413711603</v>
      </c>
      <c r="I50" s="15">
        <v>3404</v>
      </c>
      <c r="J50" s="15">
        <v>3973</v>
      </c>
      <c r="K50" s="14">
        <v>2.4838219986142001</v>
      </c>
      <c r="L50" s="15">
        <v>1599.55101541764</v>
      </c>
      <c r="M50" s="15">
        <v>1835</v>
      </c>
      <c r="ZA50" s="9"/>
    </row>
    <row r="51" spans="2:677" x14ac:dyDescent="0.3">
      <c r="B51" s="18"/>
      <c r="C51" s="16" t="s">
        <v>287</v>
      </c>
      <c r="D51" s="14">
        <v>90.021025711685596</v>
      </c>
      <c r="E51" s="14">
        <v>0.62063525511306294</v>
      </c>
      <c r="F51" s="14">
        <v>88.736113993548699</v>
      </c>
      <c r="G51" s="14">
        <v>91.173941858118297</v>
      </c>
      <c r="H51" s="14">
        <v>0.68943366308755305</v>
      </c>
      <c r="I51" s="15">
        <v>4514</v>
      </c>
      <c r="J51" s="15">
        <v>5045</v>
      </c>
      <c r="K51" s="14">
        <v>2.1628086673352001</v>
      </c>
      <c r="L51" s="15">
        <v>2332.6150279469498</v>
      </c>
      <c r="M51" s="15">
        <v>1876</v>
      </c>
      <c r="ZA51" s="9"/>
    </row>
    <row r="52" spans="2:677" x14ac:dyDescent="0.3">
      <c r="B52" s="18" t="s">
        <v>297</v>
      </c>
      <c r="C52" s="16" t="s">
        <v>288</v>
      </c>
      <c r="D52" s="14">
        <v>86.931516363382201</v>
      </c>
      <c r="E52" s="14">
        <v>0.44176550301405998</v>
      </c>
      <c r="F52" s="14">
        <v>86.040615551543695</v>
      </c>
      <c r="G52" s="14">
        <v>87.773638593541193</v>
      </c>
      <c r="H52" s="14">
        <v>0.50817646061462596</v>
      </c>
      <c r="I52" s="15">
        <v>11751</v>
      </c>
      <c r="J52" s="15">
        <v>13618</v>
      </c>
      <c r="K52" s="14">
        <v>2.3391742926083099</v>
      </c>
      <c r="L52" s="15">
        <v>5821.7124063958299</v>
      </c>
      <c r="M52" s="15">
        <v>2610</v>
      </c>
      <c r="ZA52" s="9"/>
    </row>
    <row r="53" spans="2:677" x14ac:dyDescent="0.3">
      <c r="B53" s="18"/>
      <c r="C53" s="16" t="s">
        <v>289</v>
      </c>
      <c r="D53" s="14">
        <v>83.407306556226004</v>
      </c>
      <c r="E53" s="14">
        <v>0.66009960547024904</v>
      </c>
      <c r="F53" s="14">
        <v>82.072026986712601</v>
      </c>
      <c r="G53" s="14">
        <v>84.661720570476007</v>
      </c>
      <c r="H53" s="14">
        <v>0.79141700256831404</v>
      </c>
      <c r="I53" s="15">
        <v>5357</v>
      </c>
      <c r="J53" s="15">
        <v>6684</v>
      </c>
      <c r="K53" s="14">
        <v>2.1041147513019398</v>
      </c>
      <c r="L53" s="15">
        <v>3176.6328313910799</v>
      </c>
      <c r="M53" s="15">
        <v>2050</v>
      </c>
      <c r="ZA53" s="9"/>
    </row>
    <row r="54" spans="2:677" x14ac:dyDescent="0.3">
      <c r="B54" s="18" t="s">
        <v>291</v>
      </c>
      <c r="C54" s="16" t="s">
        <v>290</v>
      </c>
      <c r="D54" s="14">
        <v>86.7500624444274</v>
      </c>
      <c r="E54" s="14">
        <v>0.43451246537725202</v>
      </c>
      <c r="F54" s="14">
        <v>85.874563222440699</v>
      </c>
      <c r="G54" s="14">
        <v>87.579146614855901</v>
      </c>
      <c r="H54" s="14">
        <v>0.50087856208242298</v>
      </c>
      <c r="I54" s="15">
        <v>11387</v>
      </c>
      <c r="J54" s="15">
        <v>13254</v>
      </c>
      <c r="K54" s="14">
        <v>2.1768828130798301</v>
      </c>
      <c r="L54" s="15">
        <v>6088.5225058341102</v>
      </c>
      <c r="M54" s="15">
        <v>2443</v>
      </c>
      <c r="ZA54" s="9"/>
    </row>
    <row r="55" spans="2:677" x14ac:dyDescent="0.3">
      <c r="B55" s="18"/>
      <c r="C55" s="16" t="s">
        <v>291</v>
      </c>
      <c r="D55" s="14">
        <v>84.249008399965703</v>
      </c>
      <c r="E55" s="14">
        <v>0.62349352426169102</v>
      </c>
      <c r="F55" s="14">
        <v>82.987312192513897</v>
      </c>
      <c r="G55" s="14">
        <v>85.433558581129901</v>
      </c>
      <c r="H55" s="14">
        <v>0.74006037115796397</v>
      </c>
      <c r="I55" s="15">
        <v>5817</v>
      </c>
      <c r="J55" s="15">
        <v>7156</v>
      </c>
      <c r="K55" s="14">
        <v>2.0960461209582699</v>
      </c>
      <c r="L55" s="15">
        <v>3414.0470137787001</v>
      </c>
      <c r="M55" s="15">
        <v>1962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23" priority="1">
      <formula>ZA9 = 3</formula>
    </cfRule>
    <cfRule type="expression" dxfId="222" priority="48">
      <formula>I9 = J9</formula>
    </cfRule>
    <cfRule type="expression" dxfId="221" priority="95">
      <formula>ZA9 = 2</formula>
    </cfRule>
    <cfRule type="expression" dxfId="220" priority="142">
      <formula>ZA9 = 1</formula>
    </cfRule>
  </conditionalFormatting>
  <pageMargins left="0.7" right="0.7" top="0.75" bottom="0.75" header="0.3" footer="0.3"/>
  <pageSetup paperSize="9" orientation="portrait" horizontalDpi="300" verticalDpi="30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123</v>
      </c>
      <c r="M2" s="12" t="str">
        <f>HYPERLINK("#'INDICE'!A1", "Índice")</f>
        <v>Índice</v>
      </c>
    </row>
    <row r="3" spans="2:677" x14ac:dyDescent="0.3">
      <c r="B3" s="10" t="s">
        <v>7</v>
      </c>
      <c r="C3" s="11" t="s">
        <v>122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76.964024303495194</v>
      </c>
      <c r="E9" s="14">
        <v>0.51894268702821</v>
      </c>
      <c r="F9" s="14">
        <v>75.930748948130898</v>
      </c>
      <c r="G9" s="14">
        <v>77.965813987911901</v>
      </c>
      <c r="H9" s="14">
        <v>0.67426657028983294</v>
      </c>
      <c r="I9" s="15">
        <v>14848</v>
      </c>
      <c r="J9" s="15">
        <v>19847</v>
      </c>
      <c r="K9" s="14">
        <v>3.01451465658563</v>
      </c>
      <c r="L9" s="15">
        <v>6583.8127396864402</v>
      </c>
      <c r="M9" s="15">
        <v>2680</v>
      </c>
      <c r="ZA9" s="9"/>
    </row>
    <row r="10" spans="2:677" x14ac:dyDescent="0.3">
      <c r="B10" s="18" t="s">
        <v>293</v>
      </c>
      <c r="C10" s="16" t="s">
        <v>253</v>
      </c>
      <c r="D10" s="14">
        <v>78.054032883781801</v>
      </c>
      <c r="E10" s="14">
        <v>0.62499970636834201</v>
      </c>
      <c r="F10" s="14">
        <v>76.803607687754706</v>
      </c>
      <c r="G10" s="14">
        <v>79.255258920768</v>
      </c>
      <c r="H10" s="14">
        <v>0.80072698780206897</v>
      </c>
      <c r="I10" s="15">
        <v>9305</v>
      </c>
      <c r="J10" s="15">
        <v>12304</v>
      </c>
      <c r="K10" s="14">
        <v>2.80556657933225</v>
      </c>
      <c r="L10" s="15">
        <v>4385.5669263527097</v>
      </c>
      <c r="M10" s="15">
        <v>1689</v>
      </c>
      <c r="ZA10" s="9"/>
    </row>
    <row r="11" spans="2:677" x14ac:dyDescent="0.3">
      <c r="B11" s="18"/>
      <c r="C11" s="16" t="s">
        <v>254</v>
      </c>
      <c r="D11" s="14">
        <v>74.897865597203094</v>
      </c>
      <c r="E11" s="14">
        <v>0.92109929610979902</v>
      </c>
      <c r="F11" s="14">
        <v>73.047471232561094</v>
      </c>
      <c r="G11" s="14">
        <v>76.661810682071106</v>
      </c>
      <c r="H11" s="14">
        <v>1.2298071363787899</v>
      </c>
      <c r="I11" s="15">
        <v>5543</v>
      </c>
      <c r="J11" s="15">
        <v>7543</v>
      </c>
      <c r="K11" s="14">
        <v>3.4034497023346701</v>
      </c>
      <c r="L11" s="15">
        <v>2216.2807327006199</v>
      </c>
      <c r="M11" s="15">
        <v>991</v>
      </c>
      <c r="ZA11" s="9"/>
    </row>
    <row r="12" spans="2:677" x14ac:dyDescent="0.3">
      <c r="B12" s="18" t="s">
        <v>294</v>
      </c>
      <c r="C12" s="16" t="s">
        <v>255</v>
      </c>
      <c r="D12" s="14">
        <v>70.668798050279904</v>
      </c>
      <c r="E12" s="14">
        <v>0.70441514760157198</v>
      </c>
      <c r="F12" s="14">
        <v>69.268171965849007</v>
      </c>
      <c r="G12" s="14">
        <v>72.031364249500598</v>
      </c>
      <c r="H12" s="14">
        <v>0.99678382402993404</v>
      </c>
      <c r="I12" s="15">
        <v>6991</v>
      </c>
      <c r="J12" s="15">
        <v>9821</v>
      </c>
      <c r="K12" s="14">
        <v>2.3507762568923298</v>
      </c>
      <c r="L12" s="15">
        <v>4177.7689268408403</v>
      </c>
      <c r="M12" s="15">
        <v>1372</v>
      </c>
      <c r="ZA12" s="9"/>
    </row>
    <row r="13" spans="2:677" x14ac:dyDescent="0.3">
      <c r="B13" s="18"/>
      <c r="C13" s="16" t="s">
        <v>256</v>
      </c>
      <c r="D13" s="14">
        <v>82.357202826314904</v>
      </c>
      <c r="E13" s="14">
        <v>0.77009091372832705</v>
      </c>
      <c r="F13" s="14">
        <v>80.794346825036598</v>
      </c>
      <c r="G13" s="14">
        <v>83.818353017871303</v>
      </c>
      <c r="H13" s="14">
        <v>0.93506200708684895</v>
      </c>
      <c r="I13" s="15">
        <v>5005</v>
      </c>
      <c r="J13" s="15">
        <v>6110</v>
      </c>
      <c r="K13" s="14">
        <v>2.4933606103634598</v>
      </c>
      <c r="L13" s="15">
        <v>2450.5079508372201</v>
      </c>
      <c r="M13" s="15">
        <v>794</v>
      </c>
      <c r="ZA13" s="9"/>
    </row>
    <row r="14" spans="2:677" x14ac:dyDescent="0.3">
      <c r="B14" s="18"/>
      <c r="C14" s="16" t="s">
        <v>257</v>
      </c>
      <c r="D14" s="14">
        <v>69.598993924272406</v>
      </c>
      <c r="E14" s="14">
        <v>1.1419714705414801</v>
      </c>
      <c r="F14" s="14">
        <v>67.310065665417</v>
      </c>
      <c r="G14" s="14">
        <v>71.794811133717502</v>
      </c>
      <c r="H14" s="14">
        <v>1.64078732486279</v>
      </c>
      <c r="I14" s="15">
        <v>2852</v>
      </c>
      <c r="J14" s="15">
        <v>3916</v>
      </c>
      <c r="K14" s="14">
        <v>2.4129668577377599</v>
      </c>
      <c r="L14" s="15">
        <v>1622.89837816977</v>
      </c>
      <c r="M14" s="15">
        <v>514</v>
      </c>
      <c r="ZA14" s="9"/>
    </row>
    <row r="15" spans="2:677" x14ac:dyDescent="0.3">
      <c r="B15" s="18" t="s">
        <v>295</v>
      </c>
      <c r="C15" s="16" t="s">
        <v>258</v>
      </c>
      <c r="D15" s="14">
        <v>71.827322884776706</v>
      </c>
      <c r="E15" s="14">
        <v>2.1854630045687302</v>
      </c>
      <c r="F15" s="14">
        <v>67.311783084583894</v>
      </c>
      <c r="G15" s="14">
        <v>75.942031560086605</v>
      </c>
      <c r="H15" s="14">
        <v>3.0426624810653</v>
      </c>
      <c r="I15" s="15">
        <v>642</v>
      </c>
      <c r="J15" s="15">
        <v>883</v>
      </c>
      <c r="K15" s="14">
        <v>2.0817937755267799</v>
      </c>
      <c r="L15" s="15">
        <v>424.153444198172</v>
      </c>
      <c r="M15" s="15">
        <v>135</v>
      </c>
      <c r="ZA15" s="9"/>
    </row>
    <row r="16" spans="2:677" x14ac:dyDescent="0.3">
      <c r="B16" s="18"/>
      <c r="C16" s="16" t="s">
        <v>259</v>
      </c>
      <c r="D16" s="14">
        <v>70.066362853550899</v>
      </c>
      <c r="E16" s="14">
        <v>2.1257179332489802</v>
      </c>
      <c r="F16" s="14">
        <v>65.688128600521907</v>
      </c>
      <c r="G16" s="14">
        <v>74.106152685749606</v>
      </c>
      <c r="H16" s="14">
        <v>3.0338636781989798</v>
      </c>
      <c r="I16" s="15">
        <v>512</v>
      </c>
      <c r="J16" s="15">
        <v>725</v>
      </c>
      <c r="K16" s="14">
        <v>1.5598425940934</v>
      </c>
      <c r="L16" s="15">
        <v>464.79048767185299</v>
      </c>
      <c r="M16" s="15">
        <v>102</v>
      </c>
      <c r="ZA16" s="9"/>
    </row>
    <row r="17" spans="2:677" x14ac:dyDescent="0.3">
      <c r="B17" s="18"/>
      <c r="C17" s="16" t="s">
        <v>260</v>
      </c>
      <c r="D17" s="14">
        <v>78.908984999124996</v>
      </c>
      <c r="E17" s="14">
        <v>1.67320447859555</v>
      </c>
      <c r="F17" s="14">
        <v>75.399496789358196</v>
      </c>
      <c r="G17" s="14">
        <v>82.037088087370506</v>
      </c>
      <c r="H17" s="14">
        <v>2.12042326816661</v>
      </c>
      <c r="I17" s="15">
        <v>568</v>
      </c>
      <c r="J17" s="15">
        <v>722</v>
      </c>
      <c r="K17" s="14">
        <v>1.21285634283238</v>
      </c>
      <c r="L17" s="15">
        <v>595.28896745835198</v>
      </c>
      <c r="M17" s="15">
        <v>102</v>
      </c>
      <c r="ZA17" s="9"/>
    </row>
    <row r="18" spans="2:677" x14ac:dyDescent="0.3">
      <c r="B18" s="18"/>
      <c r="C18" s="16" t="s">
        <v>261</v>
      </c>
      <c r="D18" s="14">
        <v>67.278395226350497</v>
      </c>
      <c r="E18" s="14">
        <v>2.2629550737023698</v>
      </c>
      <c r="F18" s="14">
        <v>62.624880931324597</v>
      </c>
      <c r="G18" s="14">
        <v>71.615123204132601</v>
      </c>
      <c r="H18" s="14">
        <v>3.36356874460057</v>
      </c>
      <c r="I18" s="15">
        <v>425</v>
      </c>
      <c r="J18" s="15">
        <v>632</v>
      </c>
      <c r="K18" s="14">
        <v>1.4678139292605501</v>
      </c>
      <c r="L18" s="15">
        <v>430.57228671919501</v>
      </c>
      <c r="M18" s="15">
        <v>77</v>
      </c>
      <c r="ZA18" s="9"/>
    </row>
    <row r="19" spans="2:677" x14ac:dyDescent="0.3">
      <c r="B19" s="18"/>
      <c r="C19" s="16" t="s">
        <v>262</v>
      </c>
      <c r="D19" s="14">
        <v>71.793412756804003</v>
      </c>
      <c r="E19" s="14">
        <v>2.5927716811815502</v>
      </c>
      <c r="F19" s="14">
        <v>66.342768091730306</v>
      </c>
      <c r="G19" s="14">
        <v>76.671737720957395</v>
      </c>
      <c r="H19" s="14">
        <v>3.6114339486331599</v>
      </c>
      <c r="I19" s="15">
        <v>354</v>
      </c>
      <c r="J19" s="15">
        <v>491</v>
      </c>
      <c r="K19" s="14">
        <v>1.6266326581877399</v>
      </c>
      <c r="L19" s="15">
        <v>301.85057304027902</v>
      </c>
      <c r="M19" s="15">
        <v>66</v>
      </c>
      <c r="ZA19" s="9"/>
    </row>
    <row r="20" spans="2:677" x14ac:dyDescent="0.3">
      <c r="B20" s="18"/>
      <c r="C20" s="16" t="s">
        <v>263</v>
      </c>
      <c r="D20" s="14">
        <v>71.817890145406196</v>
      </c>
      <c r="E20" s="14">
        <v>1.9432037719664601</v>
      </c>
      <c r="F20" s="14">
        <v>67.808608773814896</v>
      </c>
      <c r="G20" s="14">
        <v>75.508190491008406</v>
      </c>
      <c r="H20" s="14">
        <v>2.7057377598146499</v>
      </c>
      <c r="I20" s="15">
        <v>502</v>
      </c>
      <c r="J20" s="15">
        <v>725</v>
      </c>
      <c r="K20" s="14">
        <v>1.35073175497471</v>
      </c>
      <c r="L20" s="15">
        <v>536.74609879411196</v>
      </c>
      <c r="M20" s="15">
        <v>101</v>
      </c>
      <c r="ZA20" s="9"/>
    </row>
    <row r="21" spans="2:677" x14ac:dyDescent="0.3">
      <c r="B21" s="18"/>
      <c r="C21" s="16" t="s">
        <v>264</v>
      </c>
      <c r="D21" s="14">
        <v>78.298151475312295</v>
      </c>
      <c r="E21" s="14">
        <v>1.7357602920009501</v>
      </c>
      <c r="F21" s="14">
        <v>74.679323162898896</v>
      </c>
      <c r="G21" s="14">
        <v>81.527709787246394</v>
      </c>
      <c r="H21" s="14">
        <v>2.2168598610507901</v>
      </c>
      <c r="I21" s="15">
        <v>1080</v>
      </c>
      <c r="J21" s="15">
        <v>1347</v>
      </c>
      <c r="K21" s="14">
        <v>2.3865817820723798</v>
      </c>
      <c r="L21" s="15">
        <v>564.40554860447105</v>
      </c>
      <c r="M21" s="15">
        <v>183</v>
      </c>
      <c r="ZA21" s="9"/>
    </row>
    <row r="22" spans="2:677" x14ac:dyDescent="0.3">
      <c r="B22" s="18"/>
      <c r="C22" s="16" t="s">
        <v>265</v>
      </c>
      <c r="D22" s="14">
        <v>81.022029049806306</v>
      </c>
      <c r="E22" s="14">
        <v>1.6099570077276899</v>
      </c>
      <c r="F22" s="14">
        <v>77.632389987812303</v>
      </c>
      <c r="G22" s="14">
        <v>84.003836938795999</v>
      </c>
      <c r="H22" s="14">
        <v>1.9870608359339099</v>
      </c>
      <c r="I22" s="15">
        <v>892</v>
      </c>
      <c r="J22" s="15">
        <v>1091</v>
      </c>
      <c r="K22" s="14">
        <v>1.83739344597702</v>
      </c>
      <c r="L22" s="15">
        <v>593.77592882392605</v>
      </c>
      <c r="M22" s="15">
        <v>135</v>
      </c>
      <c r="ZA22" s="9"/>
    </row>
    <row r="23" spans="2:677" x14ac:dyDescent="0.3">
      <c r="B23" s="18"/>
      <c r="C23" s="16" t="s">
        <v>266</v>
      </c>
      <c r="D23" s="14">
        <v>83.408141822904597</v>
      </c>
      <c r="E23" s="14">
        <v>1.3867283441846401</v>
      </c>
      <c r="F23" s="14">
        <v>80.483183631231697</v>
      </c>
      <c r="G23" s="14">
        <v>85.971150073342898</v>
      </c>
      <c r="H23" s="14">
        <v>1.6625815104825099</v>
      </c>
      <c r="I23" s="15">
        <v>895</v>
      </c>
      <c r="J23" s="15">
        <v>1090</v>
      </c>
      <c r="K23" s="14">
        <v>1.5132378368106001</v>
      </c>
      <c r="L23" s="15">
        <v>720.30977119720797</v>
      </c>
      <c r="M23" s="15">
        <v>144</v>
      </c>
      <c r="ZA23" s="9"/>
    </row>
    <row r="24" spans="2:677" x14ac:dyDescent="0.3">
      <c r="B24" s="18"/>
      <c r="C24" s="16" t="s">
        <v>267</v>
      </c>
      <c r="D24" s="14">
        <v>67.825171042987193</v>
      </c>
      <c r="E24" s="14">
        <v>2.5655221474774401</v>
      </c>
      <c r="F24" s="14">
        <v>62.520492976144098</v>
      </c>
      <c r="G24" s="14">
        <v>72.706809349336893</v>
      </c>
      <c r="H24" s="14">
        <v>3.7825516810734299</v>
      </c>
      <c r="I24" s="15">
        <v>405</v>
      </c>
      <c r="J24" s="15">
        <v>594</v>
      </c>
      <c r="K24" s="14">
        <v>1.7885417616281301</v>
      </c>
      <c r="L24" s="15">
        <v>332.11413495834398</v>
      </c>
      <c r="M24" s="15">
        <v>78</v>
      </c>
      <c r="ZA24" s="9"/>
    </row>
    <row r="25" spans="2:677" x14ac:dyDescent="0.3">
      <c r="B25" s="18"/>
      <c r="C25" s="16" t="s">
        <v>268</v>
      </c>
      <c r="D25" s="14">
        <v>80.992084383687995</v>
      </c>
      <c r="E25" s="14">
        <v>1.92425256129591</v>
      </c>
      <c r="F25" s="14">
        <v>76.872714565259201</v>
      </c>
      <c r="G25" s="14">
        <v>84.525424142327694</v>
      </c>
      <c r="H25" s="14">
        <v>2.3758526230539401</v>
      </c>
      <c r="I25" s="15">
        <v>539</v>
      </c>
      <c r="J25" s="15">
        <v>658</v>
      </c>
      <c r="K25" s="14">
        <v>1.5802014097517201</v>
      </c>
      <c r="L25" s="15">
        <v>416.40261547633099</v>
      </c>
      <c r="M25" s="15">
        <v>89</v>
      </c>
      <c r="ZA25" s="9"/>
    </row>
    <row r="26" spans="2:677" x14ac:dyDescent="0.3">
      <c r="B26" s="18"/>
      <c r="C26" s="16" t="s">
        <v>269</v>
      </c>
      <c r="D26" s="14">
        <v>78.553764737379595</v>
      </c>
      <c r="E26" s="14">
        <v>1.99896920293874</v>
      </c>
      <c r="F26" s="14">
        <v>74.324081189828902</v>
      </c>
      <c r="G26" s="14">
        <v>82.253051185386994</v>
      </c>
      <c r="H26" s="14">
        <v>2.5447147054271402</v>
      </c>
      <c r="I26" s="15">
        <v>608</v>
      </c>
      <c r="J26" s="15">
        <v>769</v>
      </c>
      <c r="K26" s="14">
        <v>1.82160981210719</v>
      </c>
      <c r="L26" s="15">
        <v>422.15407212285498</v>
      </c>
      <c r="M26" s="15">
        <v>102</v>
      </c>
      <c r="ZA26" s="9"/>
    </row>
    <row r="27" spans="2:677" x14ac:dyDescent="0.3">
      <c r="B27" s="18"/>
      <c r="C27" s="16" t="s">
        <v>270</v>
      </c>
      <c r="D27" s="14">
        <v>83.2261945389793</v>
      </c>
      <c r="E27" s="14">
        <v>1.3567666365953199</v>
      </c>
      <c r="F27" s="14">
        <v>80.372004013522997</v>
      </c>
      <c r="G27" s="14">
        <v>85.738988739800206</v>
      </c>
      <c r="H27" s="14">
        <v>1.6302158762766401</v>
      </c>
      <c r="I27" s="15">
        <v>941</v>
      </c>
      <c r="J27" s="15">
        <v>1125</v>
      </c>
      <c r="K27" s="14">
        <v>1.4821255132406499</v>
      </c>
      <c r="L27" s="15">
        <v>759.04502685484397</v>
      </c>
      <c r="M27" s="15">
        <v>150</v>
      </c>
      <c r="ZA27" s="9"/>
    </row>
    <row r="28" spans="2:677" x14ac:dyDescent="0.3">
      <c r="B28" s="18"/>
      <c r="C28" s="16" t="s">
        <v>271</v>
      </c>
      <c r="D28" s="14">
        <v>70.809683458853698</v>
      </c>
      <c r="E28" s="14">
        <v>3.0558831409076199</v>
      </c>
      <c r="F28" s="14">
        <v>64.358941876859305</v>
      </c>
      <c r="G28" s="14">
        <v>76.518863201847793</v>
      </c>
      <c r="H28" s="14">
        <v>4.3156288683077397</v>
      </c>
      <c r="I28" s="15">
        <v>333</v>
      </c>
      <c r="J28" s="15">
        <v>449</v>
      </c>
      <c r="K28" s="14">
        <v>2.0240444300399201</v>
      </c>
      <c r="L28" s="15">
        <v>221.833075072935</v>
      </c>
      <c r="M28" s="15">
        <v>66</v>
      </c>
      <c r="ZA28" s="9"/>
    </row>
    <row r="29" spans="2:677" x14ac:dyDescent="0.3">
      <c r="B29" s="18"/>
      <c r="C29" s="16" t="s">
        <v>272</v>
      </c>
      <c r="D29" s="14">
        <v>72.538404477574204</v>
      </c>
      <c r="E29" s="14">
        <v>2.30407435822009</v>
      </c>
      <c r="F29" s="14">
        <v>67.734706643672794</v>
      </c>
      <c r="G29" s="14">
        <v>76.871129137089397</v>
      </c>
      <c r="H29" s="14">
        <v>3.1763510306218801</v>
      </c>
      <c r="I29" s="15">
        <v>532</v>
      </c>
      <c r="J29" s="15">
        <v>716</v>
      </c>
      <c r="K29" s="14">
        <v>1.9054837887643401</v>
      </c>
      <c r="L29" s="15">
        <v>375.75759196792097</v>
      </c>
      <c r="M29" s="15">
        <v>92</v>
      </c>
      <c r="ZA29" s="9"/>
    </row>
    <row r="30" spans="2:677" x14ac:dyDescent="0.3">
      <c r="B30" s="18"/>
      <c r="C30" s="16" t="s">
        <v>273</v>
      </c>
      <c r="D30" s="14">
        <v>66.837682087174798</v>
      </c>
      <c r="E30" s="14">
        <v>2.6525699499406699</v>
      </c>
      <c r="F30" s="14">
        <v>61.361916704988403</v>
      </c>
      <c r="G30" s="14">
        <v>71.892885936228893</v>
      </c>
      <c r="H30" s="14">
        <v>3.9686743572001602</v>
      </c>
      <c r="I30" s="15">
        <v>418</v>
      </c>
      <c r="J30" s="15">
        <v>606</v>
      </c>
      <c r="K30" s="14">
        <v>1.92053756708302</v>
      </c>
      <c r="L30" s="15">
        <v>315.53665514620201</v>
      </c>
      <c r="M30" s="15">
        <v>77</v>
      </c>
      <c r="ZA30" s="9"/>
    </row>
    <row r="31" spans="2:677" x14ac:dyDescent="0.3">
      <c r="B31" s="18"/>
      <c r="C31" s="16" t="s">
        <v>274</v>
      </c>
      <c r="D31" s="14">
        <v>67.806882536679197</v>
      </c>
      <c r="E31" s="14">
        <v>1.46069576432366</v>
      </c>
      <c r="F31" s="14">
        <v>64.8676609204757</v>
      </c>
      <c r="G31" s="14">
        <v>70.611609800940499</v>
      </c>
      <c r="H31" s="14">
        <v>2.1541998535819999</v>
      </c>
      <c r="I31" s="15">
        <v>1355</v>
      </c>
      <c r="J31" s="15">
        <v>2064</v>
      </c>
      <c r="K31" s="14">
        <v>2.0164244542544401</v>
      </c>
      <c r="L31" s="15">
        <v>1023.59401347528</v>
      </c>
      <c r="M31" s="15">
        <v>299</v>
      </c>
      <c r="ZA31" s="9"/>
    </row>
    <row r="32" spans="2:677" x14ac:dyDescent="0.3">
      <c r="B32" s="18"/>
      <c r="C32" s="16" t="s">
        <v>275</v>
      </c>
      <c r="D32" s="14">
        <v>63.354121337640301</v>
      </c>
      <c r="E32" s="14">
        <v>1.7614144615871701</v>
      </c>
      <c r="F32" s="14">
        <v>59.811742790168402</v>
      </c>
      <c r="G32" s="14">
        <v>66.757796095968203</v>
      </c>
      <c r="H32" s="14">
        <v>2.7802681568257599</v>
      </c>
      <c r="I32" s="15">
        <v>753</v>
      </c>
      <c r="J32" s="15">
        <v>1173</v>
      </c>
      <c r="K32" s="14">
        <v>1.5662126079799901</v>
      </c>
      <c r="L32" s="15">
        <v>748.94046569633304</v>
      </c>
      <c r="M32" s="15">
        <v>162</v>
      </c>
      <c r="ZA32" s="9"/>
    </row>
    <row r="33" spans="2:677" x14ac:dyDescent="0.3">
      <c r="B33" s="18"/>
      <c r="C33" s="16" t="s">
        <v>276</v>
      </c>
      <c r="D33" s="14">
        <v>83.442343018112098</v>
      </c>
      <c r="E33" s="14">
        <v>1.5557766146940299</v>
      </c>
      <c r="F33" s="14">
        <v>80.122266258777699</v>
      </c>
      <c r="G33" s="14">
        <v>86.302684956037695</v>
      </c>
      <c r="H33" s="14">
        <v>1.86449296414931</v>
      </c>
      <c r="I33" s="15">
        <v>652</v>
      </c>
      <c r="J33" s="15">
        <v>775</v>
      </c>
      <c r="K33" s="14">
        <v>1.35596995735269</v>
      </c>
      <c r="L33" s="15">
        <v>571.54658611542004</v>
      </c>
      <c r="M33" s="15">
        <v>102</v>
      </c>
      <c r="ZA33" s="9"/>
    </row>
    <row r="34" spans="2:677" x14ac:dyDescent="0.3">
      <c r="B34" s="18"/>
      <c r="C34" s="16" t="s">
        <v>277</v>
      </c>
      <c r="D34" s="14">
        <v>64.235785330743994</v>
      </c>
      <c r="E34" s="14">
        <v>2.4333562577002201</v>
      </c>
      <c r="F34" s="14">
        <v>59.284638945481497</v>
      </c>
      <c r="G34" s="14">
        <v>68.900689187684705</v>
      </c>
      <c r="H34" s="14">
        <v>3.7881630078485</v>
      </c>
      <c r="I34" s="15">
        <v>561</v>
      </c>
      <c r="J34" s="15">
        <v>847</v>
      </c>
      <c r="K34" s="14">
        <v>2.1804996720227101</v>
      </c>
      <c r="L34" s="15">
        <v>388.44307608370002</v>
      </c>
      <c r="M34" s="15">
        <v>112</v>
      </c>
      <c r="ZA34" s="9"/>
    </row>
    <row r="35" spans="2:677" x14ac:dyDescent="0.3">
      <c r="B35" s="18"/>
      <c r="C35" s="16" t="s">
        <v>278</v>
      </c>
      <c r="D35" s="14">
        <v>66.134084948464803</v>
      </c>
      <c r="E35" s="14">
        <v>2.8855495971393399</v>
      </c>
      <c r="F35" s="14">
        <v>60.156017628393499</v>
      </c>
      <c r="G35" s="14">
        <v>71.638099641803606</v>
      </c>
      <c r="H35" s="14">
        <v>4.36318064941538</v>
      </c>
      <c r="I35" s="15">
        <v>356</v>
      </c>
      <c r="J35" s="15">
        <v>523</v>
      </c>
      <c r="K35" s="14">
        <v>1.94061518911203</v>
      </c>
      <c r="L35" s="15">
        <v>269.50216762928102</v>
      </c>
      <c r="M35" s="15">
        <v>65</v>
      </c>
      <c r="ZA35" s="9"/>
    </row>
    <row r="36" spans="2:677" x14ac:dyDescent="0.3">
      <c r="B36" s="18"/>
      <c r="C36" s="16" t="s">
        <v>279</v>
      </c>
      <c r="D36" s="14">
        <v>80.630828423971394</v>
      </c>
      <c r="E36" s="14">
        <v>1.38761324631906</v>
      </c>
      <c r="F36" s="14">
        <v>77.742743512295604</v>
      </c>
      <c r="G36" s="14">
        <v>83.225020708460903</v>
      </c>
      <c r="H36" s="14">
        <v>1.7209462849900801</v>
      </c>
      <c r="I36" s="15">
        <v>936</v>
      </c>
      <c r="J36" s="15">
        <v>1154</v>
      </c>
      <c r="K36" s="14">
        <v>1.42152340033179</v>
      </c>
      <c r="L36" s="15">
        <v>811.80513787578502</v>
      </c>
      <c r="M36" s="15">
        <v>161</v>
      </c>
      <c r="ZA36" s="9"/>
    </row>
    <row r="37" spans="2:677" x14ac:dyDescent="0.3">
      <c r="B37" s="18"/>
      <c r="C37" s="16" t="s">
        <v>280</v>
      </c>
      <c r="D37" s="14">
        <v>87.269247381682504</v>
      </c>
      <c r="E37" s="14">
        <v>1.31670495156032</v>
      </c>
      <c r="F37" s="14">
        <v>84.410909711996297</v>
      </c>
      <c r="G37" s="14">
        <v>89.667646069597794</v>
      </c>
      <c r="H37" s="14">
        <v>1.50878458456454</v>
      </c>
      <c r="I37" s="15">
        <v>589</v>
      </c>
      <c r="J37" s="15">
        <v>688</v>
      </c>
      <c r="K37" s="14">
        <v>1.07205820466758</v>
      </c>
      <c r="L37" s="15">
        <v>641.75620036724899</v>
      </c>
      <c r="M37" s="15">
        <v>80</v>
      </c>
      <c r="ZA37" s="9"/>
    </row>
    <row r="38" spans="2:677" x14ac:dyDescent="0.3">
      <c r="B38" s="18" t="s">
        <v>296</v>
      </c>
      <c r="C38" s="16" t="s">
        <v>281</v>
      </c>
      <c r="D38" s="14">
        <v>78.396573283152705</v>
      </c>
      <c r="E38" s="14">
        <v>0.73275541740118999</v>
      </c>
      <c r="F38" s="14">
        <v>76.924459915650701</v>
      </c>
      <c r="G38" s="14">
        <v>79.799434666080501</v>
      </c>
      <c r="H38" s="14">
        <v>0.934677865006452</v>
      </c>
      <c r="I38" s="15">
        <v>7708</v>
      </c>
      <c r="J38" s="15">
        <v>10104</v>
      </c>
      <c r="K38" s="14">
        <v>3.2029392742019098</v>
      </c>
      <c r="L38" s="15">
        <v>3154.60242452385</v>
      </c>
      <c r="M38" s="15">
        <v>1296</v>
      </c>
      <c r="ZA38" s="9"/>
    </row>
    <row r="39" spans="2:677" x14ac:dyDescent="0.3">
      <c r="B39" s="18"/>
      <c r="C39" s="16" t="s">
        <v>282</v>
      </c>
      <c r="D39" s="14">
        <v>75.793956024442494</v>
      </c>
      <c r="E39" s="14">
        <v>0.71805264797671198</v>
      </c>
      <c r="F39" s="14">
        <v>74.357530217561504</v>
      </c>
      <c r="G39" s="14">
        <v>77.174617072417504</v>
      </c>
      <c r="H39" s="14">
        <v>0.94737454757626005</v>
      </c>
      <c r="I39" s="15">
        <v>7140</v>
      </c>
      <c r="J39" s="15">
        <v>9743</v>
      </c>
      <c r="K39" s="14">
        <v>2.7378037125066199</v>
      </c>
      <c r="L39" s="15">
        <v>3558.6919381739399</v>
      </c>
      <c r="M39" s="15">
        <v>1285</v>
      </c>
      <c r="ZA39" s="9"/>
    </row>
    <row r="40" spans="2:677" x14ac:dyDescent="0.3">
      <c r="B40" s="18" t="s">
        <v>321</v>
      </c>
      <c r="C40" s="16" t="s">
        <v>314</v>
      </c>
      <c r="D40" s="14">
        <v>76.414411412957094</v>
      </c>
      <c r="E40" s="14">
        <v>0.67944143316507799</v>
      </c>
      <c r="F40" s="14">
        <v>75.056220783014297</v>
      </c>
      <c r="G40" s="14">
        <v>77.720600558263996</v>
      </c>
      <c r="H40" s="14">
        <v>0.88915352562654104</v>
      </c>
      <c r="I40" s="15">
        <v>7493</v>
      </c>
      <c r="J40" s="15">
        <v>10051</v>
      </c>
      <c r="K40" s="14">
        <v>2.5742346104738201</v>
      </c>
      <c r="L40" s="15">
        <v>3904.4615277509602</v>
      </c>
      <c r="M40" s="15">
        <v>2637</v>
      </c>
      <c r="ZA40" s="9"/>
    </row>
    <row r="41" spans="2:677" x14ac:dyDescent="0.3">
      <c r="B41" s="18"/>
      <c r="C41" s="16" t="s">
        <v>315</v>
      </c>
      <c r="D41" s="14">
        <v>77.520858826036203</v>
      </c>
      <c r="E41" s="14">
        <v>0.63319600447743496</v>
      </c>
      <c r="F41" s="14">
        <v>76.254959518463195</v>
      </c>
      <c r="G41" s="14">
        <v>78.738087712871106</v>
      </c>
      <c r="H41" s="14">
        <v>0.81680726202786802</v>
      </c>
      <c r="I41" s="15">
        <v>7355</v>
      </c>
      <c r="J41" s="15">
        <v>9796</v>
      </c>
      <c r="K41" s="14">
        <v>2.2536293063302399</v>
      </c>
      <c r="L41" s="15">
        <v>4346.7663348554897</v>
      </c>
      <c r="M41" s="15">
        <v>2619</v>
      </c>
      <c r="ZA41" s="9"/>
    </row>
    <row r="42" spans="2:677" x14ac:dyDescent="0.3">
      <c r="B42" s="18" t="s">
        <v>322</v>
      </c>
      <c r="C42" s="16" t="s">
        <v>316</v>
      </c>
      <c r="D42" s="14">
        <v>67.0993868168391</v>
      </c>
      <c r="E42" s="14">
        <v>1.39292167670147</v>
      </c>
      <c r="F42" s="14">
        <v>64.308580273007905</v>
      </c>
      <c r="G42" s="14">
        <v>69.774537927238299</v>
      </c>
      <c r="H42" s="14">
        <v>2.0759082053964599</v>
      </c>
      <c r="I42" s="15">
        <v>1454</v>
      </c>
      <c r="J42" s="15">
        <v>2161</v>
      </c>
      <c r="K42" s="14">
        <v>1.8983863454498799</v>
      </c>
      <c r="L42" s="15">
        <v>1138.3351998815001</v>
      </c>
      <c r="M42" s="15">
        <v>607</v>
      </c>
      <c r="ZA42" s="9"/>
    </row>
    <row r="43" spans="2:677" x14ac:dyDescent="0.3">
      <c r="B43" s="18"/>
      <c r="C43" s="16" t="s">
        <v>317</v>
      </c>
      <c r="D43" s="14">
        <v>81.507977787415101</v>
      </c>
      <c r="E43" s="14">
        <v>2.3621624517531798</v>
      </c>
      <c r="F43" s="14">
        <v>76.404028570694393</v>
      </c>
      <c r="G43" s="14">
        <v>85.714335814282805</v>
      </c>
      <c r="H43" s="14">
        <v>2.8980751527341901</v>
      </c>
      <c r="I43" s="15">
        <v>667</v>
      </c>
      <c r="J43" s="15">
        <v>806</v>
      </c>
      <c r="K43" s="14">
        <v>2.9801002858807899</v>
      </c>
      <c r="L43" s="15">
        <v>270.46069684926101</v>
      </c>
      <c r="M43" s="15">
        <v>295</v>
      </c>
      <c r="ZA43" s="9"/>
    </row>
    <row r="44" spans="2:677" x14ac:dyDescent="0.3">
      <c r="B44" s="18"/>
      <c r="C44" s="16" t="s">
        <v>318</v>
      </c>
      <c r="D44" s="14">
        <v>81.546975628119299</v>
      </c>
      <c r="E44" s="14">
        <v>2.6962375394210598</v>
      </c>
      <c r="F44" s="14">
        <v>75.636833148499605</v>
      </c>
      <c r="G44" s="14">
        <v>86.283406356788703</v>
      </c>
      <c r="H44" s="14">
        <v>3.3063611723833701</v>
      </c>
      <c r="I44" s="15">
        <v>490</v>
      </c>
      <c r="J44" s="15">
        <v>595</v>
      </c>
      <c r="K44" s="14">
        <v>2.8696394421781899</v>
      </c>
      <c r="L44" s="15">
        <v>207.343121667009</v>
      </c>
      <c r="M44" s="15">
        <v>216</v>
      </c>
      <c r="ZA44" s="9"/>
    </row>
    <row r="45" spans="2:677" x14ac:dyDescent="0.3">
      <c r="B45" s="18"/>
      <c r="C45" s="16" t="s">
        <v>319</v>
      </c>
      <c r="D45" s="14">
        <v>77.169016546417097</v>
      </c>
      <c r="E45" s="14">
        <v>0.55572601748610195</v>
      </c>
      <c r="F45" s="14">
        <v>76.061034105528705</v>
      </c>
      <c r="G45" s="14">
        <v>78.240388176350905</v>
      </c>
      <c r="H45" s="14">
        <v>0.72014137584847104</v>
      </c>
      <c r="I45" s="15">
        <v>11988</v>
      </c>
      <c r="J45" s="15">
        <v>15954</v>
      </c>
      <c r="K45" s="14">
        <v>2.7963803369366702</v>
      </c>
      <c r="L45" s="15">
        <v>5705.2325069189301</v>
      </c>
      <c r="M45" s="15">
        <v>2559</v>
      </c>
      <c r="ZA45" s="9"/>
    </row>
    <row r="46" spans="2:677" x14ac:dyDescent="0.3">
      <c r="B46" s="18"/>
      <c r="C46" s="16" t="s">
        <v>320</v>
      </c>
      <c r="D46" s="14">
        <v>78.003486589176106</v>
      </c>
      <c r="E46" s="14">
        <v>3.4289046554982399</v>
      </c>
      <c r="F46" s="14">
        <v>70.513012522141906</v>
      </c>
      <c r="G46" s="14">
        <v>84.022336091838497</v>
      </c>
      <c r="H46" s="14">
        <v>4.3958351163934202</v>
      </c>
      <c r="I46" s="15">
        <v>249</v>
      </c>
      <c r="J46" s="15">
        <v>331</v>
      </c>
      <c r="K46" s="14">
        <v>2.2612932974923101</v>
      </c>
      <c r="L46" s="15">
        <v>146.37641228011699</v>
      </c>
      <c r="M46" s="15">
        <v>188</v>
      </c>
      <c r="ZA46" s="9"/>
    </row>
    <row r="47" spans="2:677" x14ac:dyDescent="0.3">
      <c r="B47" s="18" t="s">
        <v>298</v>
      </c>
      <c r="C47" s="16" t="s">
        <v>283</v>
      </c>
      <c r="D47" s="14">
        <v>78.3707427948939</v>
      </c>
      <c r="E47" s="14">
        <v>1.0678215763186101</v>
      </c>
      <c r="F47" s="14">
        <v>76.202981057790694</v>
      </c>
      <c r="G47" s="14">
        <v>80.391846680803894</v>
      </c>
      <c r="H47" s="14">
        <v>1.3625257822466099</v>
      </c>
      <c r="I47" s="15">
        <v>2932</v>
      </c>
      <c r="J47" s="15">
        <v>3887</v>
      </c>
      <c r="K47" s="14">
        <v>2.6139941542336702</v>
      </c>
      <c r="L47" s="15">
        <v>1486.99643941612</v>
      </c>
      <c r="M47" s="15">
        <v>1504</v>
      </c>
      <c r="ZA47" s="9"/>
    </row>
    <row r="48" spans="2:677" x14ac:dyDescent="0.3">
      <c r="B48" s="18"/>
      <c r="C48" s="16" t="s">
        <v>284</v>
      </c>
      <c r="D48" s="14">
        <v>80.858620563749994</v>
      </c>
      <c r="E48" s="14">
        <v>1.0139110047022899</v>
      </c>
      <c r="F48" s="14">
        <v>78.790810705778696</v>
      </c>
      <c r="G48" s="14">
        <v>82.768916750480599</v>
      </c>
      <c r="H48" s="14">
        <v>1.2539306231459899</v>
      </c>
      <c r="I48" s="15">
        <v>2672</v>
      </c>
      <c r="J48" s="15">
        <v>3460</v>
      </c>
      <c r="K48" s="14">
        <v>2.2974743701555802</v>
      </c>
      <c r="L48" s="15">
        <v>1506.0015663050399</v>
      </c>
      <c r="M48" s="15">
        <v>1611</v>
      </c>
      <c r="ZA48" s="9"/>
    </row>
    <row r="49" spans="2:677" x14ac:dyDescent="0.3">
      <c r="B49" s="18"/>
      <c r="C49" s="16" t="s">
        <v>285</v>
      </c>
      <c r="D49" s="14">
        <v>76.832324473423796</v>
      </c>
      <c r="E49" s="14">
        <v>1.1672151994009199</v>
      </c>
      <c r="F49" s="14">
        <v>74.464662334798703</v>
      </c>
      <c r="G49" s="14">
        <v>79.042240942425906</v>
      </c>
      <c r="H49" s="14">
        <v>1.51917205082693</v>
      </c>
      <c r="I49" s="15">
        <v>2786</v>
      </c>
      <c r="J49" s="15">
        <v>3653</v>
      </c>
      <c r="K49" s="14">
        <v>2.7951569762252602</v>
      </c>
      <c r="L49" s="15">
        <v>1306.90334427415</v>
      </c>
      <c r="M49" s="15">
        <v>1753</v>
      </c>
      <c r="ZA49" s="9"/>
    </row>
    <row r="50" spans="2:677" x14ac:dyDescent="0.3">
      <c r="B50" s="18"/>
      <c r="C50" s="16" t="s">
        <v>286</v>
      </c>
      <c r="D50" s="14">
        <v>77.546254796096207</v>
      </c>
      <c r="E50" s="14">
        <v>1.06177673108627</v>
      </c>
      <c r="F50" s="14">
        <v>75.3955737469376</v>
      </c>
      <c r="G50" s="14">
        <v>79.559909537568302</v>
      </c>
      <c r="H50" s="14">
        <v>1.3692172934439599</v>
      </c>
      <c r="I50" s="15">
        <v>2900</v>
      </c>
      <c r="J50" s="15">
        <v>3844</v>
      </c>
      <c r="K50" s="14">
        <v>2.48821081584446</v>
      </c>
      <c r="L50" s="15">
        <v>1544.8851743277301</v>
      </c>
      <c r="M50" s="15">
        <v>1806</v>
      </c>
      <c r="ZA50" s="9"/>
    </row>
    <row r="51" spans="2:677" x14ac:dyDescent="0.3">
      <c r="B51" s="18"/>
      <c r="C51" s="16" t="s">
        <v>287</v>
      </c>
      <c r="D51" s="14">
        <v>71.641086036770304</v>
      </c>
      <c r="E51" s="14">
        <v>1.0710399978223</v>
      </c>
      <c r="F51" s="14">
        <v>69.494426919331104</v>
      </c>
      <c r="G51" s="14">
        <v>73.693867321188705</v>
      </c>
      <c r="H51" s="14">
        <v>1.49500804227421</v>
      </c>
      <c r="I51" s="15">
        <v>3480</v>
      </c>
      <c r="J51" s="15">
        <v>4899</v>
      </c>
      <c r="K51" s="14">
        <v>2.76553019416265</v>
      </c>
      <c r="L51" s="15">
        <v>1771.4505559695499</v>
      </c>
      <c r="M51" s="15">
        <v>1857</v>
      </c>
      <c r="ZA51" s="9"/>
    </row>
    <row r="52" spans="2:677" x14ac:dyDescent="0.3">
      <c r="B52" s="18" t="s">
        <v>297</v>
      </c>
      <c r="C52" s="16" t="s">
        <v>288</v>
      </c>
      <c r="D52" s="14">
        <v>75.6445301937176</v>
      </c>
      <c r="E52" s="14">
        <v>0.65648135247536898</v>
      </c>
      <c r="F52" s="14">
        <v>74.334312320675295</v>
      </c>
      <c r="G52" s="14">
        <v>76.908639784060298</v>
      </c>
      <c r="H52" s="14">
        <v>0.86785039287598098</v>
      </c>
      <c r="I52" s="15">
        <v>9819</v>
      </c>
      <c r="J52" s="15">
        <v>13225</v>
      </c>
      <c r="K52" s="14">
        <v>3.0933822414500698</v>
      </c>
      <c r="L52" s="15">
        <v>4275.2556805914201</v>
      </c>
      <c r="M52" s="15">
        <v>2604</v>
      </c>
      <c r="ZA52" s="9"/>
    </row>
    <row r="53" spans="2:677" x14ac:dyDescent="0.3">
      <c r="B53" s="18"/>
      <c r="C53" s="16" t="s">
        <v>289</v>
      </c>
      <c r="D53" s="14">
        <v>79.555431749107498</v>
      </c>
      <c r="E53" s="14">
        <v>0.77734903863014004</v>
      </c>
      <c r="F53" s="14">
        <v>77.988711437969201</v>
      </c>
      <c r="G53" s="14">
        <v>81.037750109444502</v>
      </c>
      <c r="H53" s="14">
        <v>0.97711623397589198</v>
      </c>
      <c r="I53" s="15">
        <v>4951</v>
      </c>
      <c r="J53" s="15">
        <v>6518</v>
      </c>
      <c r="K53" s="14">
        <v>2.42120784292853</v>
      </c>
      <c r="L53" s="15">
        <v>2692.0448069077202</v>
      </c>
      <c r="M53" s="15">
        <v>2035</v>
      </c>
      <c r="ZA53" s="9"/>
    </row>
    <row r="54" spans="2:677" x14ac:dyDescent="0.3">
      <c r="B54" s="18" t="s">
        <v>291</v>
      </c>
      <c r="C54" s="16" t="s">
        <v>290</v>
      </c>
      <c r="D54" s="14">
        <v>75.753453337534495</v>
      </c>
      <c r="E54" s="14">
        <v>0.63460319737720705</v>
      </c>
      <c r="F54" s="14">
        <v>74.487433753409405</v>
      </c>
      <c r="G54" s="14">
        <v>76.976067595851504</v>
      </c>
      <c r="H54" s="14">
        <v>0.83772180596125001</v>
      </c>
      <c r="I54" s="15">
        <v>9532</v>
      </c>
      <c r="J54" s="15">
        <v>12868</v>
      </c>
      <c r="K54" s="14">
        <v>2.8211714790623801</v>
      </c>
      <c r="L54" s="15">
        <v>4561.2257516075097</v>
      </c>
      <c r="M54" s="15">
        <v>2435</v>
      </c>
      <c r="ZA54" s="9"/>
    </row>
    <row r="55" spans="2:677" x14ac:dyDescent="0.3">
      <c r="B55" s="18"/>
      <c r="C55" s="16" t="s">
        <v>291</v>
      </c>
      <c r="D55" s="14">
        <v>78.772221619719403</v>
      </c>
      <c r="E55" s="14">
        <v>0.81692076399609503</v>
      </c>
      <c r="F55" s="14">
        <v>77.125985894460399</v>
      </c>
      <c r="G55" s="14">
        <v>80.330194548603998</v>
      </c>
      <c r="H55" s="14">
        <v>1.0370670614571</v>
      </c>
      <c r="I55" s="15">
        <v>5316</v>
      </c>
      <c r="J55" s="15">
        <v>6979</v>
      </c>
      <c r="K55" s="14">
        <v>2.7849230248001802</v>
      </c>
      <c r="L55" s="15">
        <v>2505.99385974079</v>
      </c>
      <c r="M55" s="15">
        <v>1941</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19" priority="1">
      <formula>ZA9 = 3</formula>
    </cfRule>
    <cfRule type="expression" dxfId="218" priority="48">
      <formula>I9 = J9</formula>
    </cfRule>
    <cfRule type="expression" dxfId="217" priority="95">
      <formula>ZA9 = 2</formula>
    </cfRule>
    <cfRule type="expression" dxfId="216" priority="142">
      <formula>ZA9 = 1</formula>
    </cfRule>
  </conditionalFormatting>
  <pageMargins left="0.7" right="0.7" top="0.75" bottom="0.75" header="0.3" footer="0.3"/>
  <pageSetup paperSize="9" orientation="portrait" horizontalDpi="300" verticalDpi="30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125</v>
      </c>
      <c r="M2" s="12" t="str">
        <f>HYPERLINK("#'INDICE'!A1", "Índice")</f>
        <v>Índice</v>
      </c>
    </row>
    <row r="3" spans="2:677" x14ac:dyDescent="0.3">
      <c r="B3" s="10" t="s">
        <v>7</v>
      </c>
      <c r="C3" s="11" t="s">
        <v>124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94.537514183546605</v>
      </c>
      <c r="E9" s="14">
        <v>0.23050638493806</v>
      </c>
      <c r="F9" s="14">
        <v>94.067504313360303</v>
      </c>
      <c r="G9" s="14">
        <v>94.972277148676795</v>
      </c>
      <c r="H9" s="14">
        <v>0.24382530779318601</v>
      </c>
      <c r="I9" s="15">
        <v>19167</v>
      </c>
      <c r="J9" s="15">
        <v>20583</v>
      </c>
      <c r="K9" s="14">
        <v>2.11767345313425</v>
      </c>
      <c r="L9" s="15">
        <v>9719.6288547397398</v>
      </c>
      <c r="M9" s="15">
        <v>2682</v>
      </c>
      <c r="ZA9" s="9"/>
    </row>
    <row r="10" spans="2:677" x14ac:dyDescent="0.3">
      <c r="B10" s="18" t="s">
        <v>293</v>
      </c>
      <c r="C10" s="16" t="s">
        <v>253</v>
      </c>
      <c r="D10" s="14">
        <v>95.542008566009201</v>
      </c>
      <c r="E10" s="14">
        <v>0.26911724513062302</v>
      </c>
      <c r="F10" s="14">
        <v>94.983355399595595</v>
      </c>
      <c r="G10" s="14">
        <v>96.041043169275198</v>
      </c>
      <c r="H10" s="14">
        <v>0.28167425949046498</v>
      </c>
      <c r="I10" s="15">
        <v>12011</v>
      </c>
      <c r="J10" s="15">
        <v>12720</v>
      </c>
      <c r="K10" s="14">
        <v>2.1627306195644298</v>
      </c>
      <c r="L10" s="15">
        <v>5881.4536979005798</v>
      </c>
      <c r="M10" s="15">
        <v>1690</v>
      </c>
      <c r="ZA10" s="9"/>
    </row>
    <row r="11" spans="2:677" x14ac:dyDescent="0.3">
      <c r="B11" s="18"/>
      <c r="C11" s="16" t="s">
        <v>254</v>
      </c>
      <c r="D11" s="14">
        <v>92.654504611921496</v>
      </c>
      <c r="E11" s="14">
        <v>0.43056362540125798</v>
      </c>
      <c r="F11" s="14">
        <v>91.763549508099302</v>
      </c>
      <c r="G11" s="14">
        <v>93.455956146576796</v>
      </c>
      <c r="H11" s="14">
        <v>0.46469799520773603</v>
      </c>
      <c r="I11" s="15">
        <v>7156</v>
      </c>
      <c r="J11" s="15">
        <v>7863</v>
      </c>
      <c r="K11" s="14">
        <v>2.14150989384903</v>
      </c>
      <c r="L11" s="15">
        <v>3671.70846260602</v>
      </c>
      <c r="M11" s="15">
        <v>992</v>
      </c>
      <c r="ZA11" s="9"/>
    </row>
    <row r="12" spans="2:677" x14ac:dyDescent="0.3">
      <c r="B12" s="18" t="s">
        <v>294</v>
      </c>
      <c r="C12" s="16" t="s">
        <v>255</v>
      </c>
      <c r="D12" s="14">
        <v>92.025688507939506</v>
      </c>
      <c r="E12" s="14">
        <v>0.36299929256907598</v>
      </c>
      <c r="F12" s="14">
        <v>91.283928529099398</v>
      </c>
      <c r="G12" s="14">
        <v>92.709364515949005</v>
      </c>
      <c r="H12" s="14">
        <v>0.39445430776403101</v>
      </c>
      <c r="I12" s="15">
        <v>9394</v>
      </c>
      <c r="J12" s="15">
        <v>10236</v>
      </c>
      <c r="K12" s="14">
        <v>1.83779528464375</v>
      </c>
      <c r="L12" s="15">
        <v>5569.7171962132797</v>
      </c>
      <c r="M12" s="15">
        <v>1374</v>
      </c>
      <c r="ZA12" s="9"/>
    </row>
    <row r="13" spans="2:677" x14ac:dyDescent="0.3">
      <c r="B13" s="18"/>
      <c r="C13" s="16" t="s">
        <v>256</v>
      </c>
      <c r="D13" s="14">
        <v>97.130163357542102</v>
      </c>
      <c r="E13" s="14">
        <v>0.31251928458327599</v>
      </c>
      <c r="F13" s="14">
        <v>96.448773923502301</v>
      </c>
      <c r="G13" s="14">
        <v>97.683951112620704</v>
      </c>
      <c r="H13" s="14">
        <v>0.321753072145954</v>
      </c>
      <c r="I13" s="15">
        <v>6067</v>
      </c>
      <c r="J13" s="15">
        <v>6273</v>
      </c>
      <c r="K13" s="14">
        <v>2.1975987380100599</v>
      </c>
      <c r="L13" s="15">
        <v>2854.4792511485798</v>
      </c>
      <c r="M13" s="15">
        <v>794</v>
      </c>
      <c r="ZA13" s="9"/>
    </row>
    <row r="14" spans="2:677" x14ac:dyDescent="0.3">
      <c r="B14" s="18"/>
      <c r="C14" s="16" t="s">
        <v>257</v>
      </c>
      <c r="D14" s="14">
        <v>88.465530133920296</v>
      </c>
      <c r="E14" s="14">
        <v>0.78623657674143199</v>
      </c>
      <c r="F14" s="14">
        <v>86.828714962774399</v>
      </c>
      <c r="G14" s="14">
        <v>89.922543822475703</v>
      </c>
      <c r="H14" s="14">
        <v>0.88874907045853502</v>
      </c>
      <c r="I14" s="15">
        <v>3706</v>
      </c>
      <c r="J14" s="15">
        <v>4074</v>
      </c>
      <c r="K14" s="14">
        <v>2.4674546233669301</v>
      </c>
      <c r="L14" s="15">
        <v>1651.09419294645</v>
      </c>
      <c r="M14" s="15">
        <v>514</v>
      </c>
      <c r="ZA14" s="9"/>
    </row>
    <row r="15" spans="2:677" x14ac:dyDescent="0.3">
      <c r="B15" s="18" t="s">
        <v>295</v>
      </c>
      <c r="C15" s="16" t="s">
        <v>258</v>
      </c>
      <c r="D15" s="14">
        <v>90.266163571825899</v>
      </c>
      <c r="E15" s="14">
        <v>1.31071501964931</v>
      </c>
      <c r="F15" s="14">
        <v>87.348500807748394</v>
      </c>
      <c r="G15" s="14">
        <v>92.568209713782693</v>
      </c>
      <c r="H15" s="14">
        <v>1.4520557513296199</v>
      </c>
      <c r="I15" s="15">
        <v>864</v>
      </c>
      <c r="J15" s="15">
        <v>950</v>
      </c>
      <c r="K15" s="14">
        <v>1.8555545996213201</v>
      </c>
      <c r="L15" s="15">
        <v>511.97631166114598</v>
      </c>
      <c r="M15" s="15">
        <v>135</v>
      </c>
      <c r="ZA15" s="9"/>
    </row>
    <row r="16" spans="2:677" x14ac:dyDescent="0.3">
      <c r="B16" s="18"/>
      <c r="C16" s="16" t="s">
        <v>259</v>
      </c>
      <c r="D16" s="14">
        <v>88.764636363794693</v>
      </c>
      <c r="E16" s="14">
        <v>1.1823340811046199</v>
      </c>
      <c r="F16" s="14">
        <v>86.197274064078101</v>
      </c>
      <c r="G16" s="14">
        <v>90.904846857123502</v>
      </c>
      <c r="H16" s="14">
        <v>1.3319877482051801</v>
      </c>
      <c r="I16" s="15">
        <v>687</v>
      </c>
      <c r="J16" s="15">
        <v>771</v>
      </c>
      <c r="K16" s="14">
        <v>1.0793046068716401</v>
      </c>
      <c r="L16" s="15">
        <v>714.34884562824004</v>
      </c>
      <c r="M16" s="15">
        <v>102</v>
      </c>
      <c r="ZA16" s="9"/>
    </row>
    <row r="17" spans="2:677" x14ac:dyDescent="0.3">
      <c r="B17" s="18"/>
      <c r="C17" s="16" t="s">
        <v>260</v>
      </c>
      <c r="D17" s="14">
        <v>92.047333547834796</v>
      </c>
      <c r="E17" s="14">
        <v>1.2498462505227199</v>
      </c>
      <c r="F17" s="14">
        <v>89.188442506866295</v>
      </c>
      <c r="G17" s="14">
        <v>94.199417020025393</v>
      </c>
      <c r="H17" s="14">
        <v>1.3578299363481301</v>
      </c>
      <c r="I17" s="15">
        <v>705</v>
      </c>
      <c r="J17" s="15">
        <v>765</v>
      </c>
      <c r="K17" s="14">
        <v>1.63035643461242</v>
      </c>
      <c r="L17" s="15">
        <v>469.22254775647502</v>
      </c>
      <c r="M17" s="15">
        <v>102</v>
      </c>
      <c r="ZA17" s="9"/>
    </row>
    <row r="18" spans="2:677" x14ac:dyDescent="0.3">
      <c r="B18" s="18"/>
      <c r="C18" s="16" t="s">
        <v>261</v>
      </c>
      <c r="D18" s="14">
        <v>92.563512832277397</v>
      </c>
      <c r="E18" s="14">
        <v>1.3950477645847601</v>
      </c>
      <c r="F18" s="14">
        <v>89.264222954526304</v>
      </c>
      <c r="G18" s="14">
        <v>94.906727042088207</v>
      </c>
      <c r="H18" s="14">
        <v>1.50712491552967</v>
      </c>
      <c r="I18" s="15">
        <v>598</v>
      </c>
      <c r="J18" s="15">
        <v>641</v>
      </c>
      <c r="K18" s="14">
        <v>1.8094661713817299</v>
      </c>
      <c r="L18" s="15">
        <v>354.24812584947398</v>
      </c>
      <c r="M18" s="15">
        <v>78</v>
      </c>
      <c r="ZA18" s="9"/>
    </row>
    <row r="19" spans="2:677" x14ac:dyDescent="0.3">
      <c r="B19" s="18"/>
      <c r="C19" s="16" t="s">
        <v>262</v>
      </c>
      <c r="D19" s="14">
        <v>88.529767628555206</v>
      </c>
      <c r="E19" s="14">
        <v>1.7581079427135999</v>
      </c>
      <c r="F19" s="14">
        <v>84.526146438813896</v>
      </c>
      <c r="G19" s="14">
        <v>91.600450731501297</v>
      </c>
      <c r="H19" s="14">
        <v>1.98589467679403</v>
      </c>
      <c r="I19" s="15">
        <v>455</v>
      </c>
      <c r="J19" s="15">
        <v>512</v>
      </c>
      <c r="K19" s="14">
        <v>1.5554298586658499</v>
      </c>
      <c r="L19" s="15">
        <v>329.16945572792503</v>
      </c>
      <c r="M19" s="15">
        <v>66</v>
      </c>
      <c r="ZA19" s="9"/>
    </row>
    <row r="20" spans="2:677" x14ac:dyDescent="0.3">
      <c r="B20" s="18"/>
      <c r="C20" s="16" t="s">
        <v>263</v>
      </c>
      <c r="D20" s="14">
        <v>89.101420502452299</v>
      </c>
      <c r="E20" s="14">
        <v>1.4469394178493</v>
      </c>
      <c r="F20" s="14">
        <v>85.882445131719606</v>
      </c>
      <c r="G20" s="14">
        <v>91.657724561160293</v>
      </c>
      <c r="H20" s="14">
        <v>1.62392407403817</v>
      </c>
      <c r="I20" s="15">
        <v>665</v>
      </c>
      <c r="J20" s="15">
        <v>750</v>
      </c>
      <c r="K20" s="14">
        <v>1.6148343889910599</v>
      </c>
      <c r="L20" s="15">
        <v>464.44391147044797</v>
      </c>
      <c r="M20" s="15">
        <v>101</v>
      </c>
      <c r="ZA20" s="9"/>
    </row>
    <row r="21" spans="2:677" x14ac:dyDescent="0.3">
      <c r="B21" s="18"/>
      <c r="C21" s="16" t="s">
        <v>264</v>
      </c>
      <c r="D21" s="14">
        <v>96.616645363594202</v>
      </c>
      <c r="E21" s="14">
        <v>0.54496862368800003</v>
      </c>
      <c r="F21" s="14">
        <v>95.360043438034097</v>
      </c>
      <c r="G21" s="14">
        <v>97.541704967627098</v>
      </c>
      <c r="H21" s="14">
        <v>0.56405252080232904</v>
      </c>
      <c r="I21" s="15">
        <v>1354</v>
      </c>
      <c r="J21" s="15">
        <v>1410</v>
      </c>
      <c r="K21" s="14">
        <v>1.28013129336908</v>
      </c>
      <c r="L21" s="15">
        <v>1101.4495210793</v>
      </c>
      <c r="M21" s="15">
        <v>183</v>
      </c>
      <c r="ZA21" s="9"/>
    </row>
    <row r="22" spans="2:677" x14ac:dyDescent="0.3">
      <c r="B22" s="18"/>
      <c r="C22" s="16" t="s">
        <v>265</v>
      </c>
      <c r="D22" s="14">
        <v>96.412403771143701</v>
      </c>
      <c r="E22" s="14">
        <v>0.760622493381934</v>
      </c>
      <c r="F22" s="14">
        <v>94.564087870960094</v>
      </c>
      <c r="G22" s="14">
        <v>97.647888196620002</v>
      </c>
      <c r="H22" s="14">
        <v>0.78892597179450197</v>
      </c>
      <c r="I22" s="15">
        <v>1054</v>
      </c>
      <c r="J22" s="15">
        <v>1098</v>
      </c>
      <c r="K22" s="14">
        <v>1.83488346297738</v>
      </c>
      <c r="L22" s="15">
        <v>598.40312595020498</v>
      </c>
      <c r="M22" s="15">
        <v>135</v>
      </c>
      <c r="ZA22" s="9"/>
    </row>
    <row r="23" spans="2:677" x14ac:dyDescent="0.3">
      <c r="B23" s="18"/>
      <c r="C23" s="16" t="s">
        <v>266</v>
      </c>
      <c r="D23" s="14">
        <v>97.802976889596906</v>
      </c>
      <c r="E23" s="14">
        <v>0.51844448956940603</v>
      </c>
      <c r="F23" s="14">
        <v>96.507321638058102</v>
      </c>
      <c r="G23" s="14">
        <v>98.624840461127107</v>
      </c>
      <c r="H23" s="14">
        <v>0.53009070486130805</v>
      </c>
      <c r="I23" s="15">
        <v>1088</v>
      </c>
      <c r="J23" s="15">
        <v>1111</v>
      </c>
      <c r="K23" s="14">
        <v>1.3884837635282099</v>
      </c>
      <c r="L23" s="15">
        <v>800.15339695214902</v>
      </c>
      <c r="M23" s="15">
        <v>144</v>
      </c>
      <c r="ZA23" s="9"/>
    </row>
    <row r="24" spans="2:677" x14ac:dyDescent="0.3">
      <c r="B24" s="18"/>
      <c r="C24" s="16" t="s">
        <v>267</v>
      </c>
      <c r="D24" s="14">
        <v>93.221352065642606</v>
      </c>
      <c r="E24" s="14">
        <v>1.09479277133953</v>
      </c>
      <c r="F24" s="14">
        <v>90.689381187088003</v>
      </c>
      <c r="G24" s="14">
        <v>95.101955777327802</v>
      </c>
      <c r="H24" s="14">
        <v>1.17440130086144</v>
      </c>
      <c r="I24" s="15">
        <v>562</v>
      </c>
      <c r="J24" s="15">
        <v>613</v>
      </c>
      <c r="K24" s="14">
        <v>1.16079836743669</v>
      </c>
      <c r="L24" s="15">
        <v>528.08482264981501</v>
      </c>
      <c r="M24" s="15">
        <v>78</v>
      </c>
      <c r="ZA24" s="9"/>
    </row>
    <row r="25" spans="2:677" x14ac:dyDescent="0.3">
      <c r="B25" s="18"/>
      <c r="C25" s="16" t="s">
        <v>268</v>
      </c>
      <c r="D25" s="14">
        <v>92.764754936169297</v>
      </c>
      <c r="E25" s="14">
        <v>1.1624192320931901</v>
      </c>
      <c r="F25" s="14">
        <v>90.087409919453904</v>
      </c>
      <c r="G25" s="14">
        <v>94.761015106015407</v>
      </c>
      <c r="H25" s="14">
        <v>1.25308284692073</v>
      </c>
      <c r="I25" s="15">
        <v>638</v>
      </c>
      <c r="J25" s="15">
        <v>685</v>
      </c>
      <c r="K25" s="14">
        <v>1.37703642387629</v>
      </c>
      <c r="L25" s="15">
        <v>497.44508432954598</v>
      </c>
      <c r="M25" s="15">
        <v>89</v>
      </c>
      <c r="ZA25" s="9"/>
    </row>
    <row r="26" spans="2:677" x14ac:dyDescent="0.3">
      <c r="B26" s="18"/>
      <c r="C26" s="16" t="s">
        <v>269</v>
      </c>
      <c r="D26" s="14">
        <v>95.991734070842995</v>
      </c>
      <c r="E26" s="14">
        <v>1.02892943690098</v>
      </c>
      <c r="F26" s="14">
        <v>93.373157288018703</v>
      </c>
      <c r="G26" s="14">
        <v>97.602160055667397</v>
      </c>
      <c r="H26" s="14">
        <v>1.0718937905024399</v>
      </c>
      <c r="I26" s="15">
        <v>762</v>
      </c>
      <c r="J26" s="15">
        <v>790</v>
      </c>
      <c r="K26" s="14">
        <v>2.1709900016275401</v>
      </c>
      <c r="L26" s="15">
        <v>363.88928526053002</v>
      </c>
      <c r="M26" s="15">
        <v>102</v>
      </c>
      <c r="ZA26" s="9"/>
    </row>
    <row r="27" spans="2:677" x14ac:dyDescent="0.3">
      <c r="B27" s="18"/>
      <c r="C27" s="16" t="s">
        <v>270</v>
      </c>
      <c r="D27" s="14">
        <v>96.8322204022883</v>
      </c>
      <c r="E27" s="14">
        <v>0.68088096725184</v>
      </c>
      <c r="F27" s="14">
        <v>95.172466936988897</v>
      </c>
      <c r="G27" s="14">
        <v>97.933723341389907</v>
      </c>
      <c r="H27" s="14">
        <v>0.703155379917065</v>
      </c>
      <c r="I27" s="15">
        <v>1124</v>
      </c>
      <c r="J27" s="15">
        <v>1158</v>
      </c>
      <c r="K27" s="14">
        <v>1.7486419784198399</v>
      </c>
      <c r="L27" s="15">
        <v>662.22818295053503</v>
      </c>
      <c r="M27" s="15">
        <v>150</v>
      </c>
      <c r="ZA27" s="9"/>
    </row>
    <row r="28" spans="2:677" x14ac:dyDescent="0.3">
      <c r="B28" s="18"/>
      <c r="C28" s="16" t="s">
        <v>271</v>
      </c>
      <c r="D28" s="14">
        <v>86.627044737097904</v>
      </c>
      <c r="E28" s="14">
        <v>2.4809913457570101</v>
      </c>
      <c r="F28" s="14">
        <v>80.857657290243694</v>
      </c>
      <c r="G28" s="14">
        <v>90.854254307810905</v>
      </c>
      <c r="H28" s="14">
        <v>2.8639916705995301</v>
      </c>
      <c r="I28" s="15">
        <v>427</v>
      </c>
      <c r="J28" s="15">
        <v>474</v>
      </c>
      <c r="K28" s="14">
        <v>2.5132213992428398</v>
      </c>
      <c r="L28" s="15">
        <v>188.602564080825</v>
      </c>
      <c r="M28" s="15">
        <v>66</v>
      </c>
      <c r="ZA28" s="9"/>
    </row>
    <row r="29" spans="2:677" x14ac:dyDescent="0.3">
      <c r="B29" s="18"/>
      <c r="C29" s="16" t="s">
        <v>272</v>
      </c>
      <c r="D29" s="14">
        <v>91.230900912449002</v>
      </c>
      <c r="E29" s="14">
        <v>1.4549816854449</v>
      </c>
      <c r="F29" s="14">
        <v>87.878244658713697</v>
      </c>
      <c r="G29" s="14">
        <v>93.722513136704094</v>
      </c>
      <c r="H29" s="14">
        <v>1.5948342840998599</v>
      </c>
      <c r="I29" s="15">
        <v>690</v>
      </c>
      <c r="J29" s="15">
        <v>747</v>
      </c>
      <c r="K29" s="14">
        <v>1.97404450563506</v>
      </c>
      <c r="L29" s="15">
        <v>378.41092126729302</v>
      </c>
      <c r="M29" s="15">
        <v>92</v>
      </c>
      <c r="ZA29" s="9"/>
    </row>
    <row r="30" spans="2:677" x14ac:dyDescent="0.3">
      <c r="B30" s="18"/>
      <c r="C30" s="16" t="s">
        <v>273</v>
      </c>
      <c r="D30" s="14">
        <v>85.398269631049999</v>
      </c>
      <c r="E30" s="14">
        <v>2.2276992109478799</v>
      </c>
      <c r="F30" s="14">
        <v>80.383660961934098</v>
      </c>
      <c r="G30" s="14">
        <v>89.301583753688703</v>
      </c>
      <c r="H30" s="14">
        <v>2.6085999406923701</v>
      </c>
      <c r="I30" s="15">
        <v>561</v>
      </c>
      <c r="J30" s="15">
        <v>632</v>
      </c>
      <c r="K30" s="14">
        <v>2.51124488812916</v>
      </c>
      <c r="L30" s="15">
        <v>251.668008559225</v>
      </c>
      <c r="M30" s="15">
        <v>77</v>
      </c>
      <c r="ZA30" s="9"/>
    </row>
    <row r="31" spans="2:677" x14ac:dyDescent="0.3">
      <c r="B31" s="18"/>
      <c r="C31" s="16" t="s">
        <v>274</v>
      </c>
      <c r="D31" s="14">
        <v>93.879877214036298</v>
      </c>
      <c r="E31" s="14">
        <v>0.637478326364049</v>
      </c>
      <c r="F31" s="14">
        <v>92.4984995125034</v>
      </c>
      <c r="G31" s="14">
        <v>95.020572281459494</v>
      </c>
      <c r="H31" s="14">
        <v>0.67903617397226101</v>
      </c>
      <c r="I31" s="15">
        <v>1979</v>
      </c>
      <c r="J31" s="15">
        <v>2115</v>
      </c>
      <c r="K31" s="14">
        <v>1.4952134061103199</v>
      </c>
      <c r="L31" s="15">
        <v>1414.5138020812699</v>
      </c>
      <c r="M31" s="15">
        <v>299</v>
      </c>
      <c r="ZA31" s="9"/>
    </row>
    <row r="32" spans="2:677" x14ac:dyDescent="0.3">
      <c r="B32" s="18"/>
      <c r="C32" s="16" t="s">
        <v>275</v>
      </c>
      <c r="D32" s="14">
        <v>87.8601640103373</v>
      </c>
      <c r="E32" s="14">
        <v>1.0917124915707199</v>
      </c>
      <c r="F32" s="14">
        <v>85.534386650629301</v>
      </c>
      <c r="G32" s="14">
        <v>89.856349369727297</v>
      </c>
      <c r="H32" s="14">
        <v>1.2425568559629301</v>
      </c>
      <c r="I32" s="15">
        <v>1093</v>
      </c>
      <c r="J32" s="15">
        <v>1236</v>
      </c>
      <c r="K32" s="14">
        <v>1.37999873329738</v>
      </c>
      <c r="L32" s="15">
        <v>895.65299603333301</v>
      </c>
      <c r="M32" s="15">
        <v>163</v>
      </c>
      <c r="ZA32" s="9"/>
    </row>
    <row r="33" spans="2:677" x14ac:dyDescent="0.3">
      <c r="B33" s="18"/>
      <c r="C33" s="16" t="s">
        <v>276</v>
      </c>
      <c r="D33" s="14">
        <v>93.818511417904503</v>
      </c>
      <c r="E33" s="14">
        <v>0.99875323595849996</v>
      </c>
      <c r="F33" s="14">
        <v>91.5150623279401</v>
      </c>
      <c r="G33" s="14">
        <v>95.527194495922501</v>
      </c>
      <c r="H33" s="14">
        <v>1.06455881772592</v>
      </c>
      <c r="I33" s="15">
        <v>760</v>
      </c>
      <c r="J33" s="15">
        <v>802</v>
      </c>
      <c r="K33" s="14">
        <v>1.3777401212289999</v>
      </c>
      <c r="L33" s="15">
        <v>582.11268412839797</v>
      </c>
      <c r="M33" s="15">
        <v>102</v>
      </c>
      <c r="ZA33" s="9"/>
    </row>
    <row r="34" spans="2:677" x14ac:dyDescent="0.3">
      <c r="B34" s="18"/>
      <c r="C34" s="16" t="s">
        <v>277</v>
      </c>
      <c r="D34" s="14">
        <v>88.988960652275495</v>
      </c>
      <c r="E34" s="14">
        <v>1.34694318646291</v>
      </c>
      <c r="F34" s="14">
        <v>86.023573549286596</v>
      </c>
      <c r="G34" s="14">
        <v>91.388165842340797</v>
      </c>
      <c r="H34" s="14">
        <v>1.51360705484143</v>
      </c>
      <c r="I34" s="15">
        <v>787</v>
      </c>
      <c r="J34" s="15">
        <v>873</v>
      </c>
      <c r="K34" s="14">
        <v>1.61454662620178</v>
      </c>
      <c r="L34" s="15">
        <v>540.70906707335701</v>
      </c>
      <c r="M34" s="15">
        <v>112</v>
      </c>
      <c r="ZA34" s="9"/>
    </row>
    <row r="35" spans="2:677" x14ac:dyDescent="0.3">
      <c r="B35" s="18"/>
      <c r="C35" s="16" t="s">
        <v>278</v>
      </c>
      <c r="D35" s="14">
        <v>86.973486519109599</v>
      </c>
      <c r="E35" s="14">
        <v>1.7726689174246499</v>
      </c>
      <c r="F35" s="14">
        <v>83.0072010710211</v>
      </c>
      <c r="G35" s="14">
        <v>90.124146420448099</v>
      </c>
      <c r="H35" s="14">
        <v>2.0381716180081701</v>
      </c>
      <c r="I35" s="15">
        <v>481</v>
      </c>
      <c r="J35" s="15">
        <v>546</v>
      </c>
      <c r="K35" s="14">
        <v>1.5115993217230801</v>
      </c>
      <c r="L35" s="15">
        <v>361.20683050956399</v>
      </c>
      <c r="M35" s="15">
        <v>65</v>
      </c>
      <c r="ZA35" s="9"/>
    </row>
    <row r="36" spans="2:677" x14ac:dyDescent="0.3">
      <c r="B36" s="18"/>
      <c r="C36" s="16" t="s">
        <v>279</v>
      </c>
      <c r="D36" s="14">
        <v>95.940780240247605</v>
      </c>
      <c r="E36" s="14">
        <v>0.66045258567105403</v>
      </c>
      <c r="F36" s="14">
        <v>94.416162692196494</v>
      </c>
      <c r="G36" s="14">
        <v>97.062067829618002</v>
      </c>
      <c r="H36" s="14">
        <v>0.68839609602631902</v>
      </c>
      <c r="I36" s="15">
        <v>1148</v>
      </c>
      <c r="J36" s="15">
        <v>1198</v>
      </c>
      <c r="K36" s="14">
        <v>1.3407000634825501</v>
      </c>
      <c r="L36" s="15">
        <v>893.563021760531</v>
      </c>
      <c r="M36" s="15">
        <v>161</v>
      </c>
      <c r="ZA36" s="9"/>
    </row>
    <row r="37" spans="2:677" x14ac:dyDescent="0.3">
      <c r="B37" s="18"/>
      <c r="C37" s="16" t="s">
        <v>280</v>
      </c>
      <c r="D37" s="14">
        <v>96.954837233492697</v>
      </c>
      <c r="E37" s="14">
        <v>0.59944171025806803</v>
      </c>
      <c r="F37" s="14">
        <v>95.506841870745703</v>
      </c>
      <c r="G37" s="14">
        <v>97.946226485190607</v>
      </c>
      <c r="H37" s="14">
        <v>0.61826900788297501</v>
      </c>
      <c r="I37" s="15">
        <v>685</v>
      </c>
      <c r="J37" s="15">
        <v>706</v>
      </c>
      <c r="K37" s="14">
        <v>0.85803112421871697</v>
      </c>
      <c r="L37" s="15">
        <v>706</v>
      </c>
      <c r="M37" s="15">
        <v>80</v>
      </c>
      <c r="ZA37" s="9"/>
    </row>
    <row r="38" spans="2:677" x14ac:dyDescent="0.3">
      <c r="B38" s="18" t="s">
        <v>296</v>
      </c>
      <c r="C38" s="16" t="s">
        <v>281</v>
      </c>
      <c r="D38" s="14">
        <v>93.942888455327207</v>
      </c>
      <c r="E38" s="14">
        <v>0.3682342135974</v>
      </c>
      <c r="F38" s="14">
        <v>93.178892998181894</v>
      </c>
      <c r="G38" s="14">
        <v>94.626247891782896</v>
      </c>
      <c r="H38" s="14">
        <v>0.39197667822669402</v>
      </c>
      <c r="I38" s="15">
        <v>9695</v>
      </c>
      <c r="J38" s="15">
        <v>10496</v>
      </c>
      <c r="K38" s="14">
        <v>2.50092827779625</v>
      </c>
      <c r="L38" s="15">
        <v>4196.8416660268203</v>
      </c>
      <c r="M38" s="15">
        <v>1297</v>
      </c>
      <c r="ZA38" s="9"/>
    </row>
    <row r="39" spans="2:677" x14ac:dyDescent="0.3">
      <c r="B39" s="18"/>
      <c r="C39" s="16" t="s">
        <v>282</v>
      </c>
      <c r="D39" s="14">
        <v>95.026691061810595</v>
      </c>
      <c r="E39" s="14">
        <v>0.29735802094011199</v>
      </c>
      <c r="F39" s="14">
        <v>94.409829094256196</v>
      </c>
      <c r="G39" s="14">
        <v>95.578671555277396</v>
      </c>
      <c r="H39" s="14">
        <v>0.31292052539922099</v>
      </c>
      <c r="I39" s="15">
        <v>9472</v>
      </c>
      <c r="J39" s="15">
        <v>10087</v>
      </c>
      <c r="K39" s="14">
        <v>1.88706662792266</v>
      </c>
      <c r="L39" s="15">
        <v>5345.33325466312</v>
      </c>
      <c r="M39" s="15">
        <v>1286</v>
      </c>
      <c r="ZA39" s="9"/>
    </row>
    <row r="40" spans="2:677" x14ac:dyDescent="0.3">
      <c r="B40" s="18" t="s">
        <v>321</v>
      </c>
      <c r="C40" s="16" t="s">
        <v>314</v>
      </c>
      <c r="D40" s="14">
        <v>94.709460251862197</v>
      </c>
      <c r="E40" s="14">
        <v>0.29399470720556198</v>
      </c>
      <c r="F40" s="14">
        <v>94.102422180413697</v>
      </c>
      <c r="G40" s="14">
        <v>95.2571650196533</v>
      </c>
      <c r="H40" s="14">
        <v>0.310417466664616</v>
      </c>
      <c r="I40" s="15">
        <v>9707</v>
      </c>
      <c r="J40" s="15">
        <v>10410</v>
      </c>
      <c r="K40" s="14">
        <v>1.7955383654128201</v>
      </c>
      <c r="L40" s="15">
        <v>5797.7040204354598</v>
      </c>
      <c r="M40" s="15">
        <v>2651</v>
      </c>
      <c r="ZA40" s="9"/>
    </row>
    <row r="41" spans="2:677" x14ac:dyDescent="0.3">
      <c r="B41" s="18"/>
      <c r="C41" s="16" t="s">
        <v>315</v>
      </c>
      <c r="D41" s="14">
        <v>94.363361618533503</v>
      </c>
      <c r="E41" s="14">
        <v>0.33368022806231101</v>
      </c>
      <c r="F41" s="14">
        <v>93.672212782723705</v>
      </c>
      <c r="G41" s="14">
        <v>94.983063272739898</v>
      </c>
      <c r="H41" s="14">
        <v>0.35361206122692301</v>
      </c>
      <c r="I41" s="15">
        <v>9460</v>
      </c>
      <c r="J41" s="15">
        <v>10173</v>
      </c>
      <c r="K41" s="14">
        <v>2.1293336700808299</v>
      </c>
      <c r="L41" s="15">
        <v>4777.5509038063701</v>
      </c>
      <c r="M41" s="15">
        <v>2629</v>
      </c>
      <c r="ZA41" s="9"/>
    </row>
    <row r="42" spans="2:677" x14ac:dyDescent="0.3">
      <c r="B42" s="18" t="s">
        <v>322</v>
      </c>
      <c r="C42" s="16" t="s">
        <v>316</v>
      </c>
      <c r="D42" s="14">
        <v>84.734124327839496</v>
      </c>
      <c r="E42" s="14">
        <v>1.03557599916138</v>
      </c>
      <c r="F42" s="14">
        <v>82.587806919543794</v>
      </c>
      <c r="G42" s="14">
        <v>86.658614014115997</v>
      </c>
      <c r="H42" s="14">
        <v>1.2221475201120799</v>
      </c>
      <c r="I42" s="15">
        <v>1918</v>
      </c>
      <c r="J42" s="15">
        <v>2265</v>
      </c>
      <c r="K42" s="14">
        <v>1.87698286873652</v>
      </c>
      <c r="L42" s="15">
        <v>1206.7238533320599</v>
      </c>
      <c r="M42" s="15">
        <v>619</v>
      </c>
      <c r="ZA42" s="9"/>
    </row>
    <row r="43" spans="2:677" x14ac:dyDescent="0.3">
      <c r="B43" s="18"/>
      <c r="C43" s="16" t="s">
        <v>317</v>
      </c>
      <c r="D43" s="14">
        <v>96.771844379917297</v>
      </c>
      <c r="E43" s="14">
        <v>0.916396837812958</v>
      </c>
      <c r="F43" s="14">
        <v>94.391587385149805</v>
      </c>
      <c r="G43" s="14">
        <v>98.161575741375501</v>
      </c>
      <c r="H43" s="14">
        <v>0.94696638643701803</v>
      </c>
      <c r="I43" s="15">
        <v>787</v>
      </c>
      <c r="J43" s="15">
        <v>819</v>
      </c>
      <c r="K43" s="14">
        <v>2.1989582635288301</v>
      </c>
      <c r="L43" s="15">
        <v>372.44908809032597</v>
      </c>
      <c r="M43" s="15">
        <v>299</v>
      </c>
      <c r="ZA43" s="9"/>
    </row>
    <row r="44" spans="2:677" x14ac:dyDescent="0.3">
      <c r="B44" s="18"/>
      <c r="C44" s="16" t="s">
        <v>318</v>
      </c>
      <c r="D44" s="14">
        <v>96.884208343692507</v>
      </c>
      <c r="E44" s="14">
        <v>0.92698747671540505</v>
      </c>
      <c r="F44" s="14">
        <v>94.437609154626202</v>
      </c>
      <c r="G44" s="14">
        <v>98.2743430632475</v>
      </c>
      <c r="H44" s="14">
        <v>0.95679935106344405</v>
      </c>
      <c r="I44" s="15">
        <v>588</v>
      </c>
      <c r="J44" s="15">
        <v>607</v>
      </c>
      <c r="K44" s="14">
        <v>1.7250391395981499</v>
      </c>
      <c r="L44" s="15">
        <v>351.87607403586298</v>
      </c>
      <c r="M44" s="15">
        <v>223</v>
      </c>
      <c r="ZA44" s="9"/>
    </row>
    <row r="45" spans="2:677" x14ac:dyDescent="0.3">
      <c r="B45" s="18"/>
      <c r="C45" s="16" t="s">
        <v>319</v>
      </c>
      <c r="D45" s="14">
        <v>95.142424122073706</v>
      </c>
      <c r="E45" s="14">
        <v>0.23544330820805501</v>
      </c>
      <c r="F45" s="14">
        <v>94.659363980821496</v>
      </c>
      <c r="G45" s="14">
        <v>95.583829918972697</v>
      </c>
      <c r="H45" s="14">
        <v>0.247464062830654</v>
      </c>
      <c r="I45" s="15">
        <v>15557</v>
      </c>
      <c r="J45" s="15">
        <v>16550</v>
      </c>
      <c r="K45" s="14">
        <v>1.98495494445845</v>
      </c>
      <c r="L45" s="15">
        <v>8337.7207357798707</v>
      </c>
      <c r="M45" s="15">
        <v>2565</v>
      </c>
      <c r="ZA45" s="9"/>
    </row>
    <row r="46" spans="2:677" x14ac:dyDescent="0.3">
      <c r="B46" s="18"/>
      <c r="C46" s="16" t="s">
        <v>320</v>
      </c>
      <c r="D46" s="14">
        <v>93.133293480121196</v>
      </c>
      <c r="E46" s="14">
        <v>2.46019699951486</v>
      </c>
      <c r="F46" s="14">
        <v>86.399310860266596</v>
      </c>
      <c r="G46" s="14">
        <v>96.661956474334701</v>
      </c>
      <c r="H46" s="14">
        <v>2.6415870282091798</v>
      </c>
      <c r="I46" s="15">
        <v>317</v>
      </c>
      <c r="J46" s="15">
        <v>342</v>
      </c>
      <c r="K46" s="14">
        <v>3.2273101253459102</v>
      </c>
      <c r="L46" s="15">
        <v>105.970602984225</v>
      </c>
      <c r="M46" s="15">
        <v>196</v>
      </c>
      <c r="ZA46" s="9"/>
    </row>
    <row r="47" spans="2:677" x14ac:dyDescent="0.3">
      <c r="B47" s="18" t="s">
        <v>298</v>
      </c>
      <c r="C47" s="16" t="s">
        <v>283</v>
      </c>
      <c r="D47" s="14">
        <v>93.282744629354696</v>
      </c>
      <c r="E47" s="14">
        <v>0.52469344933084605</v>
      </c>
      <c r="F47" s="14">
        <v>92.177469842559702</v>
      </c>
      <c r="G47" s="14">
        <v>94.241606928582499</v>
      </c>
      <c r="H47" s="14">
        <v>0.56247642735603298</v>
      </c>
      <c r="I47" s="15">
        <v>3648</v>
      </c>
      <c r="J47" s="15">
        <v>4019</v>
      </c>
      <c r="K47" s="14">
        <v>1.76533869930494</v>
      </c>
      <c r="L47" s="15">
        <v>2276.61694698155</v>
      </c>
      <c r="M47" s="15">
        <v>1526</v>
      </c>
      <c r="ZA47" s="9"/>
    </row>
    <row r="48" spans="2:677" x14ac:dyDescent="0.3">
      <c r="B48" s="18"/>
      <c r="C48" s="16" t="s">
        <v>284</v>
      </c>
      <c r="D48" s="14">
        <v>94.3522337110481</v>
      </c>
      <c r="E48" s="14">
        <v>0.52615141286281297</v>
      </c>
      <c r="F48" s="14">
        <v>93.227125101745003</v>
      </c>
      <c r="G48" s="14">
        <v>95.299862395593493</v>
      </c>
      <c r="H48" s="14">
        <v>0.55764595300853304</v>
      </c>
      <c r="I48" s="15">
        <v>3323</v>
      </c>
      <c r="J48" s="15">
        <v>3589</v>
      </c>
      <c r="K48" s="14">
        <v>1.86399615975647</v>
      </c>
      <c r="L48" s="15">
        <v>1925.43315135848</v>
      </c>
      <c r="M48" s="15">
        <v>1646</v>
      </c>
      <c r="ZA48" s="9"/>
    </row>
    <row r="49" spans="2:677" x14ac:dyDescent="0.3">
      <c r="B49" s="18"/>
      <c r="C49" s="16" t="s">
        <v>285</v>
      </c>
      <c r="D49" s="14">
        <v>94.861056271495798</v>
      </c>
      <c r="E49" s="14">
        <v>0.54594204558444603</v>
      </c>
      <c r="F49" s="14">
        <v>93.678549660144199</v>
      </c>
      <c r="G49" s="14">
        <v>95.832201584388301</v>
      </c>
      <c r="H49" s="14">
        <v>0.57551756963567802</v>
      </c>
      <c r="I49" s="15">
        <v>3541</v>
      </c>
      <c r="J49" s="15">
        <v>3778</v>
      </c>
      <c r="K49" s="14">
        <v>2.3092888142259</v>
      </c>
      <c r="L49" s="15">
        <v>1636.00151558627</v>
      </c>
      <c r="M49" s="15">
        <v>1781</v>
      </c>
      <c r="ZA49" s="9"/>
    </row>
    <row r="50" spans="2:677" x14ac:dyDescent="0.3">
      <c r="B50" s="18"/>
      <c r="C50" s="16" t="s">
        <v>286</v>
      </c>
      <c r="D50" s="14">
        <v>95.183126389587699</v>
      </c>
      <c r="E50" s="14">
        <v>0.45937820017057601</v>
      </c>
      <c r="F50" s="14">
        <v>94.197868556299895</v>
      </c>
      <c r="G50" s="14">
        <v>96.008167902056101</v>
      </c>
      <c r="H50" s="14">
        <v>0.48262566864039103</v>
      </c>
      <c r="I50" s="15">
        <v>3766</v>
      </c>
      <c r="J50" s="15">
        <v>3998</v>
      </c>
      <c r="K50" s="14">
        <v>1.83971138436718</v>
      </c>
      <c r="L50" s="15">
        <v>2173.1669619336699</v>
      </c>
      <c r="M50" s="15">
        <v>1842</v>
      </c>
      <c r="ZA50" s="9"/>
    </row>
    <row r="51" spans="2:677" x14ac:dyDescent="0.3">
      <c r="B51" s="18"/>
      <c r="C51" s="16" t="s">
        <v>287</v>
      </c>
      <c r="D51" s="14">
        <v>94.915221997721204</v>
      </c>
      <c r="E51" s="14">
        <v>0.42004706385250501</v>
      </c>
      <c r="F51" s="14">
        <v>94.025355341195507</v>
      </c>
      <c r="G51" s="14">
        <v>95.678642797342803</v>
      </c>
      <c r="H51" s="14">
        <v>0.44254973544979898</v>
      </c>
      <c r="I51" s="15">
        <v>4785</v>
      </c>
      <c r="J51" s="15">
        <v>5090</v>
      </c>
      <c r="K51" s="14">
        <v>1.86046066849836</v>
      </c>
      <c r="L51" s="15">
        <v>2735.8815406231201</v>
      </c>
      <c r="M51" s="15">
        <v>1882</v>
      </c>
      <c r="ZA51" s="9"/>
    </row>
    <row r="52" spans="2:677" x14ac:dyDescent="0.3">
      <c r="B52" s="18" t="s">
        <v>297</v>
      </c>
      <c r="C52" s="16" t="s">
        <v>288</v>
      </c>
      <c r="D52" s="14">
        <v>94.887220533395904</v>
      </c>
      <c r="E52" s="14">
        <v>0.27121490176566598</v>
      </c>
      <c r="F52" s="14">
        <v>94.328468867320794</v>
      </c>
      <c r="G52" s="14">
        <v>95.393612891433406</v>
      </c>
      <c r="H52" s="14">
        <v>0.28582869246360798</v>
      </c>
      <c r="I52" s="15">
        <v>12885</v>
      </c>
      <c r="J52" s="15">
        <v>13722</v>
      </c>
      <c r="K52" s="14">
        <v>2.0804058899137798</v>
      </c>
      <c r="L52" s="15">
        <v>6595.82827876378</v>
      </c>
      <c r="M52" s="15">
        <v>2612</v>
      </c>
      <c r="ZA52" s="9"/>
    </row>
    <row r="53" spans="2:677" x14ac:dyDescent="0.3">
      <c r="B53" s="18"/>
      <c r="C53" s="16" t="s">
        <v>289</v>
      </c>
      <c r="D53" s="14">
        <v>93.845033516106199</v>
      </c>
      <c r="E53" s="14">
        <v>0.39256622043886102</v>
      </c>
      <c r="F53" s="14">
        <v>93.028669561217598</v>
      </c>
      <c r="G53" s="14">
        <v>94.571377368698606</v>
      </c>
      <c r="H53" s="14">
        <v>0.41831326148067899</v>
      </c>
      <c r="I53" s="15">
        <v>6178</v>
      </c>
      <c r="J53" s="15">
        <v>6752</v>
      </c>
      <c r="K53" s="14">
        <v>1.8011794161614201</v>
      </c>
      <c r="L53" s="15">
        <v>3748.6548754757</v>
      </c>
      <c r="M53" s="15">
        <v>2057</v>
      </c>
      <c r="ZA53" s="9"/>
    </row>
    <row r="54" spans="2:677" x14ac:dyDescent="0.3">
      <c r="B54" s="18" t="s">
        <v>291</v>
      </c>
      <c r="C54" s="16" t="s">
        <v>290</v>
      </c>
      <c r="D54" s="14">
        <v>94.682034117111499</v>
      </c>
      <c r="E54" s="14">
        <v>0.273927726979869</v>
      </c>
      <c r="F54" s="14">
        <v>94.118555179461396</v>
      </c>
      <c r="G54" s="14">
        <v>95.194284748781698</v>
      </c>
      <c r="H54" s="14">
        <v>0.28931331010596001</v>
      </c>
      <c r="I54" s="15">
        <v>12519</v>
      </c>
      <c r="J54" s="15">
        <v>13362</v>
      </c>
      <c r="K54" s="14">
        <v>1.99112179055675</v>
      </c>
      <c r="L54" s="15">
        <v>6710.7898991270504</v>
      </c>
      <c r="M54" s="15">
        <v>2444</v>
      </c>
      <c r="ZA54" s="9"/>
    </row>
    <row r="55" spans="2:677" x14ac:dyDescent="0.3">
      <c r="B55" s="18"/>
      <c r="C55" s="16" t="s">
        <v>291</v>
      </c>
      <c r="D55" s="14">
        <v>94.320811539499502</v>
      </c>
      <c r="E55" s="14">
        <v>0.36139418815095598</v>
      </c>
      <c r="F55" s="14">
        <v>93.569072281783704</v>
      </c>
      <c r="G55" s="14">
        <v>94.989382360328605</v>
      </c>
      <c r="H55" s="14">
        <v>0.38315423950695399</v>
      </c>
      <c r="I55" s="15">
        <v>6648</v>
      </c>
      <c r="J55" s="15">
        <v>7221</v>
      </c>
      <c r="K55" s="14">
        <v>1.76037712365398</v>
      </c>
      <c r="L55" s="15">
        <v>4101.9619619979503</v>
      </c>
      <c r="M55" s="15">
        <v>1968</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15" priority="1">
      <formula>ZA9 = 3</formula>
    </cfRule>
    <cfRule type="expression" dxfId="214" priority="48">
      <formula>I9 = J9</formula>
    </cfRule>
    <cfRule type="expression" dxfId="213" priority="95">
      <formula>ZA9 = 2</formula>
    </cfRule>
    <cfRule type="expression" dxfId="212" priority="142">
      <formula>ZA9 = 1</formula>
    </cfRule>
  </conditionalFormatting>
  <pageMargins left="0.7" right="0.7" top="0.75" bottom="0.75" header="0.3" footer="0.3"/>
  <pageSetup paperSize="9" orientation="portrait" horizontalDpi="300" verticalDpi="30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127</v>
      </c>
      <c r="M2" s="12" t="str">
        <f>HYPERLINK("#'INDICE'!A1", "Índice")</f>
        <v>Índice</v>
      </c>
    </row>
    <row r="3" spans="2:677" x14ac:dyDescent="0.3">
      <c r="B3" s="10" t="s">
        <v>7</v>
      </c>
      <c r="C3" s="11" t="s">
        <v>126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87.069237993765398</v>
      </c>
      <c r="E9" s="14">
        <v>0.40776205606981297</v>
      </c>
      <c r="F9" s="14">
        <v>86.248414625822505</v>
      </c>
      <c r="G9" s="14">
        <v>87.847970041118799</v>
      </c>
      <c r="H9" s="14">
        <v>0.46831931169422902</v>
      </c>
      <c r="I9" s="15">
        <v>17777</v>
      </c>
      <c r="J9" s="15">
        <v>20709</v>
      </c>
      <c r="K9" s="14">
        <v>3.0581791112884198</v>
      </c>
      <c r="L9" s="15">
        <v>6771.67662402718</v>
      </c>
      <c r="M9" s="15">
        <v>2682</v>
      </c>
      <c r="ZA9" s="9"/>
    </row>
    <row r="10" spans="2:677" x14ac:dyDescent="0.3">
      <c r="B10" s="18" t="s">
        <v>293</v>
      </c>
      <c r="C10" s="16" t="s">
        <v>253</v>
      </c>
      <c r="D10" s="14">
        <v>88.386259827030301</v>
      </c>
      <c r="E10" s="14">
        <v>0.51404085530086996</v>
      </c>
      <c r="F10" s="14">
        <v>87.339408214779695</v>
      </c>
      <c r="G10" s="14">
        <v>89.357099538817906</v>
      </c>
      <c r="H10" s="14">
        <v>0.58158457695442101</v>
      </c>
      <c r="I10" s="15">
        <v>11226</v>
      </c>
      <c r="J10" s="15">
        <v>12750</v>
      </c>
      <c r="K10" s="14">
        <v>3.2818183121338702</v>
      </c>
      <c r="L10" s="15">
        <v>3885.0413969778401</v>
      </c>
      <c r="M10" s="15">
        <v>1690</v>
      </c>
      <c r="ZA10" s="9"/>
    </row>
    <row r="11" spans="2:677" x14ac:dyDescent="0.3">
      <c r="B11" s="18"/>
      <c r="C11" s="16" t="s">
        <v>254</v>
      </c>
      <c r="D11" s="14">
        <v>84.613200425517405</v>
      </c>
      <c r="E11" s="14">
        <v>0.66498584374140002</v>
      </c>
      <c r="F11" s="14">
        <v>83.262531335955003</v>
      </c>
      <c r="G11" s="14">
        <v>85.873366688476594</v>
      </c>
      <c r="H11" s="14">
        <v>0.78591264766868996</v>
      </c>
      <c r="I11" s="15">
        <v>6551</v>
      </c>
      <c r="J11" s="15">
        <v>7959</v>
      </c>
      <c r="K11" s="14">
        <v>2.70297678723154</v>
      </c>
      <c r="L11" s="15">
        <v>2944.53139131535</v>
      </c>
      <c r="M11" s="15">
        <v>992</v>
      </c>
      <c r="ZA11" s="9"/>
    </row>
    <row r="12" spans="2:677" x14ac:dyDescent="0.3">
      <c r="B12" s="18" t="s">
        <v>294</v>
      </c>
      <c r="C12" s="16" t="s">
        <v>255</v>
      </c>
      <c r="D12" s="14">
        <v>85.498291115074295</v>
      </c>
      <c r="E12" s="14">
        <v>0.46186213121772002</v>
      </c>
      <c r="F12" s="14">
        <v>84.568555989819401</v>
      </c>
      <c r="G12" s="14">
        <v>86.381031109002294</v>
      </c>
      <c r="H12" s="14">
        <v>0.54020042411852298</v>
      </c>
      <c r="I12" s="15">
        <v>8812</v>
      </c>
      <c r="J12" s="15">
        <v>10344</v>
      </c>
      <c r="K12" s="14">
        <v>1.77948618338909</v>
      </c>
      <c r="L12" s="15">
        <v>5812.9139167012199</v>
      </c>
      <c r="M12" s="15">
        <v>1374</v>
      </c>
      <c r="ZA12" s="9"/>
    </row>
    <row r="13" spans="2:677" x14ac:dyDescent="0.3">
      <c r="B13" s="18"/>
      <c r="C13" s="16" t="s">
        <v>256</v>
      </c>
      <c r="D13" s="14">
        <v>89.169539416665103</v>
      </c>
      <c r="E13" s="14">
        <v>0.64925459401111396</v>
      </c>
      <c r="F13" s="14">
        <v>87.827665804019603</v>
      </c>
      <c r="G13" s="14">
        <v>90.379688816060096</v>
      </c>
      <c r="H13" s="14">
        <v>0.72811253513077301</v>
      </c>
      <c r="I13" s="15">
        <v>5555</v>
      </c>
      <c r="J13" s="15">
        <v>6263</v>
      </c>
      <c r="K13" s="14">
        <v>2.7332520114132399</v>
      </c>
      <c r="L13" s="15">
        <v>2291.4096372554</v>
      </c>
      <c r="M13" s="15">
        <v>794</v>
      </c>
      <c r="ZA13" s="9"/>
    </row>
    <row r="14" spans="2:677" x14ac:dyDescent="0.3">
      <c r="B14" s="18"/>
      <c r="C14" s="16" t="s">
        <v>257</v>
      </c>
      <c r="D14" s="14">
        <v>79.742270499085194</v>
      </c>
      <c r="E14" s="14">
        <v>0.98760233689644294</v>
      </c>
      <c r="F14" s="14">
        <v>77.732662785464797</v>
      </c>
      <c r="G14" s="14">
        <v>81.613412339443101</v>
      </c>
      <c r="H14" s="14">
        <v>1.2384928729961</v>
      </c>
      <c r="I14" s="15">
        <v>3410</v>
      </c>
      <c r="J14" s="15">
        <v>4102</v>
      </c>
      <c r="K14" s="14">
        <v>2.4761367293195198</v>
      </c>
      <c r="L14" s="15">
        <v>1656.61288063333</v>
      </c>
      <c r="M14" s="15">
        <v>514</v>
      </c>
      <c r="ZA14" s="9"/>
    </row>
    <row r="15" spans="2:677" x14ac:dyDescent="0.3">
      <c r="B15" s="18" t="s">
        <v>295</v>
      </c>
      <c r="C15" s="16" t="s">
        <v>258</v>
      </c>
      <c r="D15" s="14">
        <v>85.824093996935702</v>
      </c>
      <c r="E15" s="14">
        <v>1.30637703993705</v>
      </c>
      <c r="F15" s="14">
        <v>83.039069422474398</v>
      </c>
      <c r="G15" s="14">
        <v>88.216703239796701</v>
      </c>
      <c r="H15" s="14">
        <v>1.5221565170075599</v>
      </c>
      <c r="I15" s="15">
        <v>830</v>
      </c>
      <c r="J15" s="15">
        <v>968</v>
      </c>
      <c r="K15" s="14">
        <v>1.356449100764</v>
      </c>
      <c r="L15" s="15">
        <v>713.627956592538</v>
      </c>
      <c r="M15" s="15">
        <v>135</v>
      </c>
      <c r="ZA15" s="9"/>
    </row>
    <row r="16" spans="2:677" x14ac:dyDescent="0.3">
      <c r="B16" s="18"/>
      <c r="C16" s="16" t="s">
        <v>259</v>
      </c>
      <c r="D16" s="14">
        <v>81.064173550437502</v>
      </c>
      <c r="E16" s="14">
        <v>1.80741611630086</v>
      </c>
      <c r="F16" s="14">
        <v>77.2175706151301</v>
      </c>
      <c r="G16" s="14">
        <v>84.392584309718998</v>
      </c>
      <c r="H16" s="14">
        <v>2.2296114758713901</v>
      </c>
      <c r="I16" s="15">
        <v>646</v>
      </c>
      <c r="J16" s="15">
        <v>785</v>
      </c>
      <c r="K16" s="14">
        <v>1.6684728330440799</v>
      </c>
      <c r="L16" s="15">
        <v>470.49012992785299</v>
      </c>
      <c r="M16" s="15">
        <v>102</v>
      </c>
      <c r="ZA16" s="9"/>
    </row>
    <row r="17" spans="2:677" x14ac:dyDescent="0.3">
      <c r="B17" s="18"/>
      <c r="C17" s="16" t="s">
        <v>260</v>
      </c>
      <c r="D17" s="14">
        <v>82.189800640665794</v>
      </c>
      <c r="E17" s="14">
        <v>1.80589774076395</v>
      </c>
      <c r="F17" s="14">
        <v>78.322462793471104</v>
      </c>
      <c r="G17" s="14">
        <v>85.494968995074501</v>
      </c>
      <c r="H17" s="14">
        <v>2.1972285206766098</v>
      </c>
      <c r="I17" s="15">
        <v>638</v>
      </c>
      <c r="J17" s="15">
        <v>775</v>
      </c>
      <c r="K17" s="14">
        <v>1.72441011727298</v>
      </c>
      <c r="L17" s="15">
        <v>449.42904952657301</v>
      </c>
      <c r="M17" s="15">
        <v>102</v>
      </c>
      <c r="ZA17" s="9"/>
    </row>
    <row r="18" spans="2:677" x14ac:dyDescent="0.3">
      <c r="B18" s="18"/>
      <c r="C18" s="16" t="s">
        <v>261</v>
      </c>
      <c r="D18" s="14">
        <v>85.199714461073796</v>
      </c>
      <c r="E18" s="14">
        <v>1.73227290654975</v>
      </c>
      <c r="F18" s="14">
        <v>81.409764561168402</v>
      </c>
      <c r="G18" s="14">
        <v>88.327794974026503</v>
      </c>
      <c r="H18" s="14">
        <v>2.0331909766448701</v>
      </c>
      <c r="I18" s="15">
        <v>557</v>
      </c>
      <c r="J18" s="15">
        <v>646</v>
      </c>
      <c r="K18" s="14">
        <v>1.5349142107132601</v>
      </c>
      <c r="L18" s="15">
        <v>420.87042747477699</v>
      </c>
      <c r="M18" s="15">
        <v>78</v>
      </c>
      <c r="ZA18" s="9"/>
    </row>
    <row r="19" spans="2:677" x14ac:dyDescent="0.3">
      <c r="B19" s="18"/>
      <c r="C19" s="16" t="s">
        <v>262</v>
      </c>
      <c r="D19" s="14">
        <v>84.253748797151104</v>
      </c>
      <c r="E19" s="14">
        <v>1.73214674877993</v>
      </c>
      <c r="F19" s="14">
        <v>80.479768894281193</v>
      </c>
      <c r="G19" s="14">
        <v>87.412203389603306</v>
      </c>
      <c r="H19" s="14">
        <v>2.0558690545037202</v>
      </c>
      <c r="I19" s="15">
        <v>440</v>
      </c>
      <c r="J19" s="15">
        <v>525</v>
      </c>
      <c r="K19" s="14">
        <v>1.1850433673816601</v>
      </c>
      <c r="L19" s="15">
        <v>443.02176143982001</v>
      </c>
      <c r="M19" s="15">
        <v>66</v>
      </c>
      <c r="ZA19" s="9"/>
    </row>
    <row r="20" spans="2:677" x14ac:dyDescent="0.3">
      <c r="B20" s="18"/>
      <c r="C20" s="16" t="s">
        <v>263</v>
      </c>
      <c r="D20" s="14">
        <v>81.007430258051897</v>
      </c>
      <c r="E20" s="14">
        <v>1.8171296192938799</v>
      </c>
      <c r="F20" s="14">
        <v>77.139406166855494</v>
      </c>
      <c r="G20" s="14">
        <v>84.353729906418195</v>
      </c>
      <c r="H20" s="14">
        <v>2.2431641313708499</v>
      </c>
      <c r="I20" s="15">
        <v>616</v>
      </c>
      <c r="J20" s="15">
        <v>764</v>
      </c>
      <c r="K20" s="14">
        <v>1.63752435299266</v>
      </c>
      <c r="L20" s="15">
        <v>466.55794681999799</v>
      </c>
      <c r="M20" s="15">
        <v>101</v>
      </c>
      <c r="ZA20" s="9"/>
    </row>
    <row r="21" spans="2:677" x14ac:dyDescent="0.3">
      <c r="B21" s="18"/>
      <c r="C21" s="16" t="s">
        <v>264</v>
      </c>
      <c r="D21" s="14">
        <v>89.5304920784735</v>
      </c>
      <c r="E21" s="14">
        <v>1.2387469023144899</v>
      </c>
      <c r="F21" s="14">
        <v>86.822646737836607</v>
      </c>
      <c r="G21" s="14">
        <v>91.734866685576904</v>
      </c>
      <c r="H21" s="14">
        <v>1.38360336635783</v>
      </c>
      <c r="I21" s="15">
        <v>1241</v>
      </c>
      <c r="J21" s="15">
        <v>1396</v>
      </c>
      <c r="K21" s="14">
        <v>2.2837161905426901</v>
      </c>
      <c r="L21" s="15">
        <v>611.284364397427</v>
      </c>
      <c r="M21" s="15">
        <v>183</v>
      </c>
      <c r="ZA21" s="9"/>
    </row>
    <row r="22" spans="2:677" x14ac:dyDescent="0.3">
      <c r="B22" s="18"/>
      <c r="C22" s="16" t="s">
        <v>265</v>
      </c>
      <c r="D22" s="14">
        <v>84.957550364825195</v>
      </c>
      <c r="E22" s="14">
        <v>1.71458298528644</v>
      </c>
      <c r="F22" s="14">
        <v>81.243938538683295</v>
      </c>
      <c r="G22" s="14">
        <v>88.044088484280394</v>
      </c>
      <c r="H22" s="14">
        <v>2.0181643396303999</v>
      </c>
      <c r="I22" s="15">
        <v>947</v>
      </c>
      <c r="J22" s="15">
        <v>1093</v>
      </c>
      <c r="K22" s="14">
        <v>2.5119969631305898</v>
      </c>
      <c r="L22" s="15">
        <v>435.11199099454399</v>
      </c>
      <c r="M22" s="15">
        <v>135</v>
      </c>
      <c r="ZA22" s="9"/>
    </row>
    <row r="23" spans="2:677" x14ac:dyDescent="0.3">
      <c r="B23" s="18"/>
      <c r="C23" s="16" t="s">
        <v>266</v>
      </c>
      <c r="D23" s="14">
        <v>89.857799775674906</v>
      </c>
      <c r="E23" s="14">
        <v>1.1507377662529701</v>
      </c>
      <c r="F23" s="14">
        <v>87.346488742873404</v>
      </c>
      <c r="G23" s="14">
        <v>91.916821100304603</v>
      </c>
      <c r="H23" s="14">
        <v>1.2806209022764099</v>
      </c>
      <c r="I23" s="15">
        <v>993</v>
      </c>
      <c r="J23" s="15">
        <v>1114</v>
      </c>
      <c r="K23" s="14">
        <v>1.61718587127223</v>
      </c>
      <c r="L23" s="15">
        <v>688.85093531247901</v>
      </c>
      <c r="M23" s="15">
        <v>144</v>
      </c>
      <c r="ZA23" s="9"/>
    </row>
    <row r="24" spans="2:677" x14ac:dyDescent="0.3">
      <c r="B24" s="18"/>
      <c r="C24" s="16" t="s">
        <v>267</v>
      </c>
      <c r="D24" s="14">
        <v>83.967971831439698</v>
      </c>
      <c r="E24" s="14">
        <v>1.62952747860588</v>
      </c>
      <c r="F24" s="14">
        <v>80.453101956698106</v>
      </c>
      <c r="G24" s="14">
        <v>86.953301406696397</v>
      </c>
      <c r="H24" s="14">
        <v>1.94065361240004</v>
      </c>
      <c r="I24" s="15">
        <v>516</v>
      </c>
      <c r="J24" s="15">
        <v>612</v>
      </c>
      <c r="K24" s="14">
        <v>1.2052092503009699</v>
      </c>
      <c r="L24" s="15">
        <v>507.79563785057798</v>
      </c>
      <c r="M24" s="15">
        <v>78</v>
      </c>
      <c r="ZA24" s="9"/>
    </row>
    <row r="25" spans="2:677" x14ac:dyDescent="0.3">
      <c r="B25" s="18"/>
      <c r="C25" s="16" t="s">
        <v>268</v>
      </c>
      <c r="D25" s="14">
        <v>87.174153474367401</v>
      </c>
      <c r="E25" s="14">
        <v>1.4068146268036701</v>
      </c>
      <c r="F25" s="14">
        <v>84.110008263393397</v>
      </c>
      <c r="G25" s="14">
        <v>89.719644170720201</v>
      </c>
      <c r="H25" s="14">
        <v>1.61379786408517</v>
      </c>
      <c r="I25" s="15">
        <v>584</v>
      </c>
      <c r="J25" s="15">
        <v>682</v>
      </c>
      <c r="K25" s="14">
        <v>1.2054441244755001</v>
      </c>
      <c r="L25" s="15">
        <v>565.76658026081896</v>
      </c>
      <c r="M25" s="15">
        <v>89</v>
      </c>
      <c r="ZA25" s="9"/>
    </row>
    <row r="26" spans="2:677" x14ac:dyDescent="0.3">
      <c r="B26" s="18"/>
      <c r="C26" s="16" t="s">
        <v>269</v>
      </c>
      <c r="D26" s="14">
        <v>89.059390924446006</v>
      </c>
      <c r="E26" s="14">
        <v>1.4057954601390901</v>
      </c>
      <c r="F26" s="14">
        <v>85.944001974112595</v>
      </c>
      <c r="G26" s="14">
        <v>91.552153593048502</v>
      </c>
      <c r="H26" s="14">
        <v>1.57849211132794</v>
      </c>
      <c r="I26" s="15">
        <v>715</v>
      </c>
      <c r="J26" s="15">
        <v>797</v>
      </c>
      <c r="K26" s="14">
        <v>1.6144928269151599</v>
      </c>
      <c r="L26" s="15">
        <v>493.65347848763298</v>
      </c>
      <c r="M26" s="15">
        <v>102</v>
      </c>
      <c r="ZA26" s="9"/>
    </row>
    <row r="27" spans="2:677" x14ac:dyDescent="0.3">
      <c r="B27" s="18"/>
      <c r="C27" s="16" t="s">
        <v>270</v>
      </c>
      <c r="D27" s="14">
        <v>89.700569423116093</v>
      </c>
      <c r="E27" s="14">
        <v>1.29061541689773</v>
      </c>
      <c r="F27" s="14">
        <v>86.856837997140104</v>
      </c>
      <c r="G27" s="14">
        <v>91.985786479489605</v>
      </c>
      <c r="H27" s="14">
        <v>1.4388040401504201</v>
      </c>
      <c r="I27" s="15">
        <v>1036</v>
      </c>
      <c r="J27" s="15">
        <v>1157</v>
      </c>
      <c r="K27" s="14">
        <v>2.0842178817213002</v>
      </c>
      <c r="L27" s="15">
        <v>555.12430353225204</v>
      </c>
      <c r="M27" s="15">
        <v>150</v>
      </c>
      <c r="ZA27" s="9"/>
    </row>
    <row r="28" spans="2:677" x14ac:dyDescent="0.3">
      <c r="B28" s="18"/>
      <c r="C28" s="16" t="s">
        <v>271</v>
      </c>
      <c r="D28" s="14">
        <v>77.200211588206301</v>
      </c>
      <c r="E28" s="14">
        <v>2.0914874903934599</v>
      </c>
      <c r="F28" s="14">
        <v>72.758618895107801</v>
      </c>
      <c r="G28" s="14">
        <v>81.105680702101694</v>
      </c>
      <c r="H28" s="14">
        <v>2.7091732617906099</v>
      </c>
      <c r="I28" s="15">
        <v>396</v>
      </c>
      <c r="J28" s="15">
        <v>490</v>
      </c>
      <c r="K28" s="14">
        <v>1.21526249341811</v>
      </c>
      <c r="L28" s="15">
        <v>403.205071047491</v>
      </c>
      <c r="M28" s="15">
        <v>66</v>
      </c>
      <c r="ZA28" s="9"/>
    </row>
    <row r="29" spans="2:677" x14ac:dyDescent="0.3">
      <c r="B29" s="18"/>
      <c r="C29" s="16" t="s">
        <v>272</v>
      </c>
      <c r="D29" s="14">
        <v>84.9352774489507</v>
      </c>
      <c r="E29" s="14">
        <v>1.7792367947561301</v>
      </c>
      <c r="F29" s="14">
        <v>81.051498355333706</v>
      </c>
      <c r="G29" s="14">
        <v>88.139504467873195</v>
      </c>
      <c r="H29" s="14">
        <v>2.09481483806952</v>
      </c>
      <c r="I29" s="15">
        <v>649</v>
      </c>
      <c r="J29" s="15">
        <v>754</v>
      </c>
      <c r="K29" s="14">
        <v>1.8630016237401601</v>
      </c>
      <c r="L29" s="15">
        <v>404.72321139810401</v>
      </c>
      <c r="M29" s="15">
        <v>92</v>
      </c>
      <c r="ZA29" s="9"/>
    </row>
    <row r="30" spans="2:677" x14ac:dyDescent="0.3">
      <c r="B30" s="18"/>
      <c r="C30" s="16" t="s">
        <v>273</v>
      </c>
      <c r="D30" s="14">
        <v>76.232718799857693</v>
      </c>
      <c r="E30" s="14">
        <v>2.2498273452683502</v>
      </c>
      <c r="F30" s="14">
        <v>71.467931945707903</v>
      </c>
      <c r="G30" s="14">
        <v>80.419799264483601</v>
      </c>
      <c r="H30" s="14">
        <v>2.9512621098757901</v>
      </c>
      <c r="I30" s="15">
        <v>516</v>
      </c>
      <c r="J30" s="15">
        <v>639</v>
      </c>
      <c r="K30" s="14">
        <v>1.782371164325</v>
      </c>
      <c r="L30" s="15">
        <v>358.51118599194501</v>
      </c>
      <c r="M30" s="15">
        <v>77</v>
      </c>
      <c r="ZA30" s="9"/>
    </row>
    <row r="31" spans="2:677" x14ac:dyDescent="0.3">
      <c r="B31" s="18"/>
      <c r="C31" s="16" t="s">
        <v>274</v>
      </c>
      <c r="D31" s="14">
        <v>86.991779697950903</v>
      </c>
      <c r="E31" s="14">
        <v>0.91921011072572201</v>
      </c>
      <c r="F31" s="14">
        <v>85.0734867403321</v>
      </c>
      <c r="G31" s="14">
        <v>88.696298215057496</v>
      </c>
      <c r="H31" s="14">
        <v>1.05666318578303</v>
      </c>
      <c r="I31" s="15">
        <v>1850</v>
      </c>
      <c r="J31" s="15">
        <v>2119</v>
      </c>
      <c r="K31" s="14">
        <v>1.5814644796530799</v>
      </c>
      <c r="L31" s="15">
        <v>1339.8973086419501</v>
      </c>
      <c r="M31" s="15">
        <v>299</v>
      </c>
      <c r="ZA31" s="9"/>
    </row>
    <row r="32" spans="2:677" x14ac:dyDescent="0.3">
      <c r="B32" s="18"/>
      <c r="C32" s="16" t="s">
        <v>275</v>
      </c>
      <c r="D32" s="14">
        <v>84.261236922562503</v>
      </c>
      <c r="E32" s="14">
        <v>1.10937374882499</v>
      </c>
      <c r="F32" s="14">
        <v>81.9448099791598</v>
      </c>
      <c r="G32" s="14">
        <v>86.3300502517274</v>
      </c>
      <c r="H32" s="14">
        <v>1.3165884923390401</v>
      </c>
      <c r="I32" s="15">
        <v>1051</v>
      </c>
      <c r="J32" s="15">
        <v>1252</v>
      </c>
      <c r="K32" s="14">
        <v>1.1609530384445901</v>
      </c>
      <c r="L32" s="15">
        <v>1078.42432772078</v>
      </c>
      <c r="M32" s="15">
        <v>163</v>
      </c>
      <c r="ZA32" s="9"/>
    </row>
    <row r="33" spans="2:677" x14ac:dyDescent="0.3">
      <c r="B33" s="18"/>
      <c r="C33" s="16" t="s">
        <v>276</v>
      </c>
      <c r="D33" s="14">
        <v>82.437250757182099</v>
      </c>
      <c r="E33" s="14">
        <v>1.4605821929616201</v>
      </c>
      <c r="F33" s="14">
        <v>79.350112549638794</v>
      </c>
      <c r="G33" s="14">
        <v>85.149241277579407</v>
      </c>
      <c r="H33" s="14">
        <v>1.7717502458491201</v>
      </c>
      <c r="I33" s="15">
        <v>666</v>
      </c>
      <c r="J33" s="15">
        <v>793</v>
      </c>
      <c r="K33" s="14">
        <v>1.1669740109356601</v>
      </c>
      <c r="L33" s="15">
        <v>679.53527033921603</v>
      </c>
      <c r="M33" s="15">
        <v>102</v>
      </c>
      <c r="ZA33" s="9"/>
    </row>
    <row r="34" spans="2:677" x14ac:dyDescent="0.3">
      <c r="B34" s="18"/>
      <c r="C34" s="16" t="s">
        <v>277</v>
      </c>
      <c r="D34" s="14">
        <v>82.700039796368898</v>
      </c>
      <c r="E34" s="14">
        <v>1.94184199613136</v>
      </c>
      <c r="F34" s="14">
        <v>78.509222307040702</v>
      </c>
      <c r="G34" s="14">
        <v>86.217096706172995</v>
      </c>
      <c r="H34" s="14">
        <v>2.3480544881389802</v>
      </c>
      <c r="I34" s="15">
        <v>739</v>
      </c>
      <c r="J34" s="15">
        <v>874</v>
      </c>
      <c r="K34" s="14">
        <v>2.3008653280180802</v>
      </c>
      <c r="L34" s="15">
        <v>379.85708653050398</v>
      </c>
      <c r="M34" s="15">
        <v>112</v>
      </c>
      <c r="ZA34" s="9"/>
    </row>
    <row r="35" spans="2:677" x14ac:dyDescent="0.3">
      <c r="B35" s="18"/>
      <c r="C35" s="16" t="s">
        <v>278</v>
      </c>
      <c r="D35" s="14">
        <v>76.956235756794101</v>
      </c>
      <c r="E35" s="14">
        <v>3.0731822466902701</v>
      </c>
      <c r="F35" s="14">
        <v>70.2607094654023</v>
      </c>
      <c r="G35" s="14">
        <v>82.519371190400406</v>
      </c>
      <c r="H35" s="14">
        <v>3.9934154996906099</v>
      </c>
      <c r="I35" s="15">
        <v>444</v>
      </c>
      <c r="J35" s="15">
        <v>552</v>
      </c>
      <c r="K35" s="14">
        <v>2.9344788952647298</v>
      </c>
      <c r="L35" s="15">
        <v>188.108355759772</v>
      </c>
      <c r="M35" s="15">
        <v>65</v>
      </c>
      <c r="ZA35" s="9"/>
    </row>
    <row r="36" spans="2:677" x14ac:dyDescent="0.3">
      <c r="B36" s="18"/>
      <c r="C36" s="16" t="s">
        <v>279</v>
      </c>
      <c r="D36" s="14">
        <v>88.094370950983304</v>
      </c>
      <c r="E36" s="14">
        <v>1.08188001451844</v>
      </c>
      <c r="F36" s="14">
        <v>85.786768739107202</v>
      </c>
      <c r="G36" s="14">
        <v>90.070684162137596</v>
      </c>
      <c r="H36" s="14">
        <v>1.22809210490919</v>
      </c>
      <c r="I36" s="15">
        <v>1084</v>
      </c>
      <c r="J36" s="15">
        <v>1216</v>
      </c>
      <c r="K36" s="14">
        <v>1.35591969401609</v>
      </c>
      <c r="L36" s="15">
        <v>896.80827365102698</v>
      </c>
      <c r="M36" s="15">
        <v>161</v>
      </c>
      <c r="ZA36" s="9"/>
    </row>
    <row r="37" spans="2:677" x14ac:dyDescent="0.3">
      <c r="B37" s="18"/>
      <c r="C37" s="16" t="s">
        <v>280</v>
      </c>
      <c r="D37" s="14">
        <v>88.573835767042198</v>
      </c>
      <c r="E37" s="14">
        <v>1.2678428233836101</v>
      </c>
      <c r="F37" s="14">
        <v>85.798187642147795</v>
      </c>
      <c r="G37" s="14">
        <v>90.864762195690304</v>
      </c>
      <c r="H37" s="14">
        <v>1.4313965432389799</v>
      </c>
      <c r="I37" s="15">
        <v>623</v>
      </c>
      <c r="J37" s="15">
        <v>706</v>
      </c>
      <c r="K37" s="14">
        <v>1.11973186066601</v>
      </c>
      <c r="L37" s="15">
        <v>630.50809287508503</v>
      </c>
      <c r="M37" s="15">
        <v>80</v>
      </c>
      <c r="ZA37" s="9"/>
    </row>
    <row r="38" spans="2:677" x14ac:dyDescent="0.3">
      <c r="B38" s="18" t="s">
        <v>296</v>
      </c>
      <c r="C38" s="16" t="s">
        <v>281</v>
      </c>
      <c r="D38" s="14">
        <v>85.105424344118404</v>
      </c>
      <c r="E38" s="14">
        <v>0.652095288536087</v>
      </c>
      <c r="F38" s="14">
        <v>83.780325393363995</v>
      </c>
      <c r="G38" s="14">
        <v>86.339917525590494</v>
      </c>
      <c r="H38" s="14">
        <v>0.76622059470543402</v>
      </c>
      <c r="I38" s="15">
        <v>8890</v>
      </c>
      <c r="J38" s="15">
        <v>10584</v>
      </c>
      <c r="K38" s="14">
        <v>3.5501405301028899</v>
      </c>
      <c r="L38" s="15">
        <v>2981.2904335066601</v>
      </c>
      <c r="M38" s="15">
        <v>1297</v>
      </c>
      <c r="ZA38" s="9"/>
    </row>
    <row r="39" spans="2:677" x14ac:dyDescent="0.3">
      <c r="B39" s="18"/>
      <c r="C39" s="16" t="s">
        <v>282</v>
      </c>
      <c r="D39" s="14">
        <v>88.687401493940499</v>
      </c>
      <c r="E39" s="14">
        <v>0.50733377735479102</v>
      </c>
      <c r="F39" s="14">
        <v>87.653267538934202</v>
      </c>
      <c r="G39" s="14">
        <v>89.645151156900098</v>
      </c>
      <c r="H39" s="14">
        <v>0.57204717785023196</v>
      </c>
      <c r="I39" s="15">
        <v>8887</v>
      </c>
      <c r="J39" s="15">
        <v>10125</v>
      </c>
      <c r="K39" s="14">
        <v>2.597259764995</v>
      </c>
      <c r="L39" s="15">
        <v>3898.3393715412599</v>
      </c>
      <c r="M39" s="15">
        <v>1286</v>
      </c>
      <c r="ZA39" s="9"/>
    </row>
    <row r="40" spans="2:677" x14ac:dyDescent="0.3">
      <c r="B40" s="18" t="s">
        <v>321</v>
      </c>
      <c r="C40" s="16" t="s">
        <v>314</v>
      </c>
      <c r="D40" s="14">
        <v>86.934736885323503</v>
      </c>
      <c r="E40" s="14">
        <v>0.50365437016053005</v>
      </c>
      <c r="F40" s="14">
        <v>85.915036819678093</v>
      </c>
      <c r="G40" s="14">
        <v>87.891019030726696</v>
      </c>
      <c r="H40" s="14">
        <v>0.579347667233302</v>
      </c>
      <c r="I40" s="15">
        <v>8955</v>
      </c>
      <c r="J40" s="15">
        <v>10485</v>
      </c>
      <c r="K40" s="14">
        <v>2.3414275669586702</v>
      </c>
      <c r="L40" s="15">
        <v>4478.0373085037099</v>
      </c>
      <c r="M40" s="15">
        <v>2649</v>
      </c>
      <c r="ZA40" s="9"/>
    </row>
    <row r="41" spans="2:677" x14ac:dyDescent="0.3">
      <c r="B41" s="18"/>
      <c r="C41" s="16" t="s">
        <v>315</v>
      </c>
      <c r="D41" s="14">
        <v>87.205471572086196</v>
      </c>
      <c r="E41" s="14">
        <v>0.54968587566568505</v>
      </c>
      <c r="F41" s="14">
        <v>86.0883279581153</v>
      </c>
      <c r="G41" s="14">
        <v>88.245154936311707</v>
      </c>
      <c r="H41" s="14">
        <v>0.63033415880481902</v>
      </c>
      <c r="I41" s="15">
        <v>8822</v>
      </c>
      <c r="J41" s="15">
        <v>10224</v>
      </c>
      <c r="K41" s="14">
        <v>2.7684679408287902</v>
      </c>
      <c r="L41" s="15">
        <v>3693.0173000086402</v>
      </c>
      <c r="M41" s="15">
        <v>2628</v>
      </c>
      <c r="ZA41" s="9"/>
    </row>
    <row r="42" spans="2:677" x14ac:dyDescent="0.3">
      <c r="B42" s="18" t="s">
        <v>322</v>
      </c>
      <c r="C42" s="16" t="s">
        <v>316</v>
      </c>
      <c r="D42" s="14">
        <v>73.203737417744406</v>
      </c>
      <c r="E42" s="14">
        <v>1.18605855766499</v>
      </c>
      <c r="F42" s="14">
        <v>70.811606417903903</v>
      </c>
      <c r="G42" s="14">
        <v>75.467740873158505</v>
      </c>
      <c r="H42" s="14">
        <v>1.6202158516806699</v>
      </c>
      <c r="I42" s="15">
        <v>1703</v>
      </c>
      <c r="J42" s="15">
        <v>2333</v>
      </c>
      <c r="K42" s="14">
        <v>1.6723737011754001</v>
      </c>
      <c r="L42" s="15">
        <v>1395.02313290402</v>
      </c>
      <c r="M42" s="15">
        <v>625</v>
      </c>
      <c r="ZA42" s="9"/>
    </row>
    <row r="43" spans="2:677" x14ac:dyDescent="0.3">
      <c r="B43" s="18"/>
      <c r="C43" s="16" t="s">
        <v>317</v>
      </c>
      <c r="D43" s="14">
        <v>83.792190881035395</v>
      </c>
      <c r="E43" s="14">
        <v>1.8456480430428399</v>
      </c>
      <c r="F43" s="14">
        <v>79.825359254742096</v>
      </c>
      <c r="G43" s="14">
        <v>87.105042794402394</v>
      </c>
      <c r="H43" s="14">
        <v>2.2026492249894898</v>
      </c>
      <c r="I43" s="15">
        <v>688</v>
      </c>
      <c r="J43" s="15">
        <v>819</v>
      </c>
      <c r="K43" s="14">
        <v>2.0517442148105398</v>
      </c>
      <c r="L43" s="15">
        <v>399.17256453706</v>
      </c>
      <c r="M43" s="15">
        <v>296</v>
      </c>
      <c r="ZA43" s="9"/>
    </row>
    <row r="44" spans="2:677" x14ac:dyDescent="0.3">
      <c r="B44" s="18"/>
      <c r="C44" s="16" t="s">
        <v>318</v>
      </c>
      <c r="D44" s="14">
        <v>89.011906357998598</v>
      </c>
      <c r="E44" s="14">
        <v>1.9536321859782499</v>
      </c>
      <c r="F44" s="14">
        <v>84.531923028159397</v>
      </c>
      <c r="G44" s="14">
        <v>92.312364255233604</v>
      </c>
      <c r="H44" s="14">
        <v>2.1947987251513301</v>
      </c>
      <c r="I44" s="15">
        <v>552</v>
      </c>
      <c r="J44" s="15">
        <v>612</v>
      </c>
      <c r="K44" s="14">
        <v>2.3842750779556998</v>
      </c>
      <c r="L44" s="15">
        <v>256.68179215492802</v>
      </c>
      <c r="M44" s="15">
        <v>225</v>
      </c>
      <c r="ZA44" s="9"/>
    </row>
    <row r="45" spans="2:677" x14ac:dyDescent="0.3">
      <c r="B45" s="18"/>
      <c r="C45" s="16" t="s">
        <v>319</v>
      </c>
      <c r="D45" s="14">
        <v>88.597671724878097</v>
      </c>
      <c r="E45" s="14">
        <v>0.40737817813487698</v>
      </c>
      <c r="F45" s="14">
        <v>87.774142819828199</v>
      </c>
      <c r="G45" s="14">
        <v>89.372444581610594</v>
      </c>
      <c r="H45" s="14">
        <v>0.45980686648279701</v>
      </c>
      <c r="I45" s="15">
        <v>14540</v>
      </c>
      <c r="J45" s="15">
        <v>16601</v>
      </c>
      <c r="K45" s="14">
        <v>2.7270164760240898</v>
      </c>
      <c r="L45" s="15">
        <v>6087.6053173700502</v>
      </c>
      <c r="M45" s="15">
        <v>2565</v>
      </c>
      <c r="ZA45" s="9"/>
    </row>
    <row r="46" spans="2:677" x14ac:dyDescent="0.3">
      <c r="B46" s="18"/>
      <c r="C46" s="16" t="s">
        <v>320</v>
      </c>
      <c r="D46" s="14">
        <v>79.738400079914896</v>
      </c>
      <c r="E46" s="14">
        <v>3.78729061050741</v>
      </c>
      <c r="F46" s="14">
        <v>71.255689541345504</v>
      </c>
      <c r="G46" s="14">
        <v>86.202512405618407</v>
      </c>
      <c r="H46" s="14">
        <v>4.7496445962193103</v>
      </c>
      <c r="I46" s="15">
        <v>294</v>
      </c>
      <c r="J46" s="15">
        <v>344</v>
      </c>
      <c r="K46" s="14">
        <v>3.04516011672465</v>
      </c>
      <c r="L46" s="15">
        <v>112.966145231799</v>
      </c>
      <c r="M46" s="15">
        <v>198</v>
      </c>
      <c r="ZA46" s="9"/>
    </row>
    <row r="47" spans="2:677" x14ac:dyDescent="0.3">
      <c r="B47" s="18" t="s">
        <v>298</v>
      </c>
      <c r="C47" s="16" t="s">
        <v>283</v>
      </c>
      <c r="D47" s="14">
        <v>82.174998321598096</v>
      </c>
      <c r="E47" s="14">
        <v>1.01805518181017</v>
      </c>
      <c r="F47" s="14">
        <v>80.089854350420097</v>
      </c>
      <c r="G47" s="14">
        <v>84.085163204771504</v>
      </c>
      <c r="H47" s="14">
        <v>1.23888676921652</v>
      </c>
      <c r="I47" s="15">
        <v>3206</v>
      </c>
      <c r="J47" s="15">
        <v>4051</v>
      </c>
      <c r="K47" s="14">
        <v>2.8656845184211002</v>
      </c>
      <c r="L47" s="15">
        <v>1413.6238563454899</v>
      </c>
      <c r="M47" s="15">
        <v>1518</v>
      </c>
      <c r="ZA47" s="9"/>
    </row>
    <row r="48" spans="2:677" x14ac:dyDescent="0.3">
      <c r="B48" s="18"/>
      <c r="C48" s="16" t="s">
        <v>284</v>
      </c>
      <c r="D48" s="14">
        <v>85.431950555702699</v>
      </c>
      <c r="E48" s="14">
        <v>0.83362682552988598</v>
      </c>
      <c r="F48" s="14">
        <v>83.719647167990303</v>
      </c>
      <c r="G48" s="14">
        <v>86.992142440133904</v>
      </c>
      <c r="H48" s="14">
        <v>0.97577875737058195</v>
      </c>
      <c r="I48" s="15">
        <v>3014</v>
      </c>
      <c r="J48" s="15">
        <v>3604</v>
      </c>
      <c r="K48" s="14">
        <v>2.0118050826800302</v>
      </c>
      <c r="L48" s="15">
        <v>1791.4260337780499</v>
      </c>
      <c r="M48" s="15">
        <v>1651</v>
      </c>
      <c r="ZA48" s="9"/>
    </row>
    <row r="49" spans="2:677" x14ac:dyDescent="0.3">
      <c r="B49" s="18"/>
      <c r="C49" s="16" t="s">
        <v>285</v>
      </c>
      <c r="D49" s="14">
        <v>87.085480469736495</v>
      </c>
      <c r="E49" s="14">
        <v>0.86984531490206096</v>
      </c>
      <c r="F49" s="14">
        <v>85.281453942361395</v>
      </c>
      <c r="G49" s="14">
        <v>88.697695046122703</v>
      </c>
      <c r="H49" s="14">
        <v>0.99884080584976997</v>
      </c>
      <c r="I49" s="15">
        <v>3257</v>
      </c>
      <c r="J49" s="15">
        <v>3820</v>
      </c>
      <c r="K49" s="14">
        <v>2.56926980602546</v>
      </c>
      <c r="L49" s="15">
        <v>1486.8037568656</v>
      </c>
      <c r="M49" s="15">
        <v>1799</v>
      </c>
      <c r="ZA49" s="9"/>
    </row>
    <row r="50" spans="2:677" x14ac:dyDescent="0.3">
      <c r="B50" s="18"/>
      <c r="C50" s="16" t="s">
        <v>286</v>
      </c>
      <c r="D50" s="14">
        <v>88.549662748402895</v>
      </c>
      <c r="E50" s="14">
        <v>0.77010414199580202</v>
      </c>
      <c r="F50" s="14">
        <v>86.950430415531599</v>
      </c>
      <c r="G50" s="14">
        <v>89.975503512002305</v>
      </c>
      <c r="H50" s="14">
        <v>0.86968613780484705</v>
      </c>
      <c r="I50" s="15">
        <v>3525</v>
      </c>
      <c r="J50" s="15">
        <v>4011</v>
      </c>
      <c r="K50" s="14">
        <v>2.34551438774084</v>
      </c>
      <c r="L50" s="15">
        <v>1710.0726480144599</v>
      </c>
      <c r="M50" s="15">
        <v>1848</v>
      </c>
      <c r="ZA50" s="9"/>
    </row>
    <row r="51" spans="2:677" x14ac:dyDescent="0.3">
      <c r="B51" s="18"/>
      <c r="C51" s="16" t="s">
        <v>287</v>
      </c>
      <c r="D51" s="14">
        <v>91.859521679031999</v>
      </c>
      <c r="E51" s="14">
        <v>0.55564217800232796</v>
      </c>
      <c r="F51" s="14">
        <v>90.701176154301606</v>
      </c>
      <c r="G51" s="14">
        <v>92.8848924453808</v>
      </c>
      <c r="H51" s="14">
        <v>0.60488250738318405</v>
      </c>
      <c r="I51" s="15">
        <v>4685</v>
      </c>
      <c r="J51" s="15">
        <v>5112</v>
      </c>
      <c r="K51" s="14">
        <v>2.1101930444564401</v>
      </c>
      <c r="L51" s="15">
        <v>2422.5271775155502</v>
      </c>
      <c r="M51" s="15">
        <v>1884</v>
      </c>
      <c r="ZA51" s="9"/>
    </row>
    <row r="52" spans="2:677" x14ac:dyDescent="0.3">
      <c r="B52" s="18" t="s">
        <v>297</v>
      </c>
      <c r="C52" s="16" t="s">
        <v>288</v>
      </c>
      <c r="D52" s="14">
        <v>88.798241682188703</v>
      </c>
      <c r="E52" s="14">
        <v>0.44253711358148201</v>
      </c>
      <c r="F52" s="14">
        <v>87.900673357946303</v>
      </c>
      <c r="G52" s="14">
        <v>89.637075297776406</v>
      </c>
      <c r="H52" s="14">
        <v>0.49836247339821599</v>
      </c>
      <c r="I52" s="15">
        <v>12180</v>
      </c>
      <c r="J52" s="15">
        <v>13797</v>
      </c>
      <c r="K52" s="14">
        <v>2.7162017131140201</v>
      </c>
      <c r="L52" s="15">
        <v>5079.5196591575204</v>
      </c>
      <c r="M52" s="15">
        <v>2615</v>
      </c>
      <c r="ZA52" s="9"/>
    </row>
    <row r="53" spans="2:677" x14ac:dyDescent="0.3">
      <c r="B53" s="18"/>
      <c r="C53" s="16" t="s">
        <v>289</v>
      </c>
      <c r="D53" s="14">
        <v>83.825796615312797</v>
      </c>
      <c r="E53" s="14">
        <v>0.72220012661574495</v>
      </c>
      <c r="F53" s="14">
        <v>82.358987149241898</v>
      </c>
      <c r="G53" s="14">
        <v>85.192571934748997</v>
      </c>
      <c r="H53" s="14">
        <v>0.86154877827169596</v>
      </c>
      <c r="I53" s="15">
        <v>5507</v>
      </c>
      <c r="J53" s="15">
        <v>6801</v>
      </c>
      <c r="K53" s="14">
        <v>2.6159138903429802</v>
      </c>
      <c r="L53" s="15">
        <v>2599.85622046156</v>
      </c>
      <c r="M53" s="15">
        <v>2051</v>
      </c>
      <c r="ZA53" s="9"/>
    </row>
    <row r="54" spans="2:677" x14ac:dyDescent="0.3">
      <c r="B54" s="18" t="s">
        <v>291</v>
      </c>
      <c r="C54" s="16" t="s">
        <v>290</v>
      </c>
      <c r="D54" s="14">
        <v>88.423992817393597</v>
      </c>
      <c r="E54" s="14">
        <v>0.44915126985484699</v>
      </c>
      <c r="F54" s="14">
        <v>87.513702965668898</v>
      </c>
      <c r="G54" s="14">
        <v>89.276051841800594</v>
      </c>
      <c r="H54" s="14">
        <v>0.50795180758507397</v>
      </c>
      <c r="I54" s="15">
        <v>11778</v>
      </c>
      <c r="J54" s="15">
        <v>13422</v>
      </c>
      <c r="K54" s="14">
        <v>2.64509473333346</v>
      </c>
      <c r="L54" s="15">
        <v>5074.2984101310503</v>
      </c>
      <c r="M54" s="15">
        <v>2443</v>
      </c>
      <c r="ZA54" s="9"/>
    </row>
    <row r="55" spans="2:677" x14ac:dyDescent="0.3">
      <c r="B55" s="18"/>
      <c r="C55" s="16" t="s">
        <v>291</v>
      </c>
      <c r="D55" s="14">
        <v>85.038154269419394</v>
      </c>
      <c r="E55" s="14">
        <v>0.67163410340473695</v>
      </c>
      <c r="F55" s="14">
        <v>83.672659877452105</v>
      </c>
      <c r="G55" s="14">
        <v>86.308136272856203</v>
      </c>
      <c r="H55" s="14">
        <v>0.78980324676009905</v>
      </c>
      <c r="I55" s="15">
        <v>5999</v>
      </c>
      <c r="J55" s="15">
        <v>7287</v>
      </c>
      <c r="K55" s="14">
        <v>2.5831858272283101</v>
      </c>
      <c r="L55" s="15">
        <v>2820.9352665188399</v>
      </c>
      <c r="M55" s="15">
        <v>1965</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11" priority="1">
      <formula>ZA9 = 3</formula>
    </cfRule>
    <cfRule type="expression" dxfId="210" priority="48">
      <formula>I9 = J9</formula>
    </cfRule>
    <cfRule type="expression" dxfId="209" priority="95">
      <formula>ZA9 = 2</formula>
    </cfRule>
    <cfRule type="expression" dxfId="208" priority="142">
      <formula>ZA9 = 1</formula>
    </cfRule>
  </conditionalFormatting>
  <pageMargins left="0.7" right="0.7" top="0.75" bottom="0.75" header="0.3" footer="0.3"/>
  <pageSetup paperSize="9" orientation="portrait" horizontalDpi="300" verticalDpi="30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129</v>
      </c>
      <c r="M2" s="12" t="str">
        <f>HYPERLINK("#'INDICE'!A1", "Índice")</f>
        <v>Índice</v>
      </c>
    </row>
    <row r="3" spans="2:677" x14ac:dyDescent="0.3">
      <c r="B3" s="10" t="s">
        <v>7</v>
      </c>
      <c r="C3" s="11" t="s">
        <v>128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82.866875319940206</v>
      </c>
      <c r="E9" s="14">
        <v>0.46591852023139002</v>
      </c>
      <c r="F9" s="14">
        <v>81.933869040840094</v>
      </c>
      <c r="G9" s="14">
        <v>83.761247249796995</v>
      </c>
      <c r="H9" s="14">
        <v>0.56224941320947397</v>
      </c>
      <c r="I9" s="15">
        <v>16816</v>
      </c>
      <c r="J9" s="15">
        <v>20498</v>
      </c>
      <c r="K9" s="14">
        <v>3.1339546711053399</v>
      </c>
      <c r="L9" s="15">
        <v>6540.6178937394698</v>
      </c>
      <c r="M9" s="15">
        <v>2681</v>
      </c>
      <c r="ZA9" s="9"/>
    </row>
    <row r="10" spans="2:677" x14ac:dyDescent="0.3">
      <c r="B10" s="18" t="s">
        <v>293</v>
      </c>
      <c r="C10" s="16" t="s">
        <v>253</v>
      </c>
      <c r="D10" s="14">
        <v>84.603718416096896</v>
      </c>
      <c r="E10" s="14">
        <v>0.59580797169261401</v>
      </c>
      <c r="F10" s="14">
        <v>83.398512695286797</v>
      </c>
      <c r="G10" s="14">
        <v>85.736394675740897</v>
      </c>
      <c r="H10" s="14">
        <v>0.704233788829846</v>
      </c>
      <c r="I10" s="15">
        <v>10720</v>
      </c>
      <c r="J10" s="15">
        <v>12640</v>
      </c>
      <c r="K10" s="14">
        <v>3.4444512035343302</v>
      </c>
      <c r="L10" s="15">
        <v>3669.6702183007201</v>
      </c>
      <c r="M10" s="15">
        <v>1689</v>
      </c>
      <c r="ZA10" s="9"/>
    </row>
    <row r="11" spans="2:677" x14ac:dyDescent="0.3">
      <c r="B11" s="18"/>
      <c r="C11" s="16" t="s">
        <v>254</v>
      </c>
      <c r="D11" s="14">
        <v>79.622318075373101</v>
      </c>
      <c r="E11" s="14">
        <v>0.75546620581242896</v>
      </c>
      <c r="F11" s="14">
        <v>78.099670027819599</v>
      </c>
      <c r="G11" s="14">
        <v>81.064768785097201</v>
      </c>
      <c r="H11" s="14">
        <v>0.94881212212043298</v>
      </c>
      <c r="I11" s="15">
        <v>6096</v>
      </c>
      <c r="J11" s="15">
        <v>7858</v>
      </c>
      <c r="K11" s="14">
        <v>2.76374035901835</v>
      </c>
      <c r="L11" s="15">
        <v>2843.24827198712</v>
      </c>
      <c r="M11" s="15">
        <v>992</v>
      </c>
      <c r="ZA11" s="9"/>
    </row>
    <row r="12" spans="2:677" x14ac:dyDescent="0.3">
      <c r="B12" s="18" t="s">
        <v>294</v>
      </c>
      <c r="C12" s="16" t="s">
        <v>255</v>
      </c>
      <c r="D12" s="14">
        <v>79.840297814390695</v>
      </c>
      <c r="E12" s="14">
        <v>0.57587395411631503</v>
      </c>
      <c r="F12" s="14">
        <v>78.686927972287606</v>
      </c>
      <c r="G12" s="14">
        <v>80.946365892340097</v>
      </c>
      <c r="H12" s="14">
        <v>0.72128232218657595</v>
      </c>
      <c r="I12" s="15">
        <v>8267</v>
      </c>
      <c r="J12" s="15">
        <v>10236</v>
      </c>
      <c r="K12" s="14">
        <v>2.1088051799133098</v>
      </c>
      <c r="L12" s="15">
        <v>4853.9334489024604</v>
      </c>
      <c r="M12" s="15">
        <v>1374</v>
      </c>
      <c r="ZA12" s="9"/>
    </row>
    <row r="13" spans="2:677" x14ac:dyDescent="0.3">
      <c r="B13" s="18"/>
      <c r="C13" s="16" t="s">
        <v>256</v>
      </c>
      <c r="D13" s="14">
        <v>86.222596556917395</v>
      </c>
      <c r="E13" s="14">
        <v>0.75328259840108802</v>
      </c>
      <c r="F13" s="14">
        <v>84.676208583962094</v>
      </c>
      <c r="G13" s="14">
        <v>87.635718571567807</v>
      </c>
      <c r="H13" s="14">
        <v>0.87364870519044202</v>
      </c>
      <c r="I13" s="15">
        <v>5449</v>
      </c>
      <c r="J13" s="15">
        <v>6222</v>
      </c>
      <c r="K13" s="14">
        <v>2.9715811708466999</v>
      </c>
      <c r="L13" s="15">
        <v>2093.8347776066798</v>
      </c>
      <c r="M13" s="15">
        <v>793</v>
      </c>
      <c r="ZA13" s="9"/>
    </row>
    <row r="14" spans="2:677" x14ac:dyDescent="0.3">
      <c r="B14" s="18"/>
      <c r="C14" s="16" t="s">
        <v>257</v>
      </c>
      <c r="D14" s="14">
        <v>73.827481830390099</v>
      </c>
      <c r="E14" s="14">
        <v>1.1112093310597599</v>
      </c>
      <c r="F14" s="14">
        <v>71.586465210669203</v>
      </c>
      <c r="G14" s="14">
        <v>75.951124659564897</v>
      </c>
      <c r="H14" s="14">
        <v>1.5051432115924399</v>
      </c>
      <c r="I14" s="15">
        <v>3100</v>
      </c>
      <c r="J14" s="15">
        <v>4040</v>
      </c>
      <c r="K14" s="14">
        <v>2.58108345549276</v>
      </c>
      <c r="L14" s="15">
        <v>1565.2341621897399</v>
      </c>
      <c r="M14" s="15">
        <v>514</v>
      </c>
      <c r="ZA14" s="9"/>
    </row>
    <row r="15" spans="2:677" x14ac:dyDescent="0.3">
      <c r="B15" s="18" t="s">
        <v>295</v>
      </c>
      <c r="C15" s="16" t="s">
        <v>258</v>
      </c>
      <c r="D15" s="14">
        <v>81.099501316425503</v>
      </c>
      <c r="E15" s="14">
        <v>1.4892622232972501</v>
      </c>
      <c r="F15" s="14">
        <v>77.977220082943802</v>
      </c>
      <c r="G15" s="14">
        <v>83.870683918537097</v>
      </c>
      <c r="H15" s="14">
        <v>1.83633955711589</v>
      </c>
      <c r="I15" s="15">
        <v>795</v>
      </c>
      <c r="J15" s="15">
        <v>952</v>
      </c>
      <c r="K15" s="14">
        <v>1.37604113503714</v>
      </c>
      <c r="L15" s="15">
        <v>691.83978280874805</v>
      </c>
      <c r="M15" s="15">
        <v>135</v>
      </c>
      <c r="ZA15" s="9"/>
    </row>
    <row r="16" spans="2:677" x14ac:dyDescent="0.3">
      <c r="B16" s="18"/>
      <c r="C16" s="16" t="s">
        <v>259</v>
      </c>
      <c r="D16" s="14">
        <v>76.912100262355096</v>
      </c>
      <c r="E16" s="14">
        <v>1.9128275134513</v>
      </c>
      <c r="F16" s="14">
        <v>72.902713479899006</v>
      </c>
      <c r="G16" s="14">
        <v>80.487032577691707</v>
      </c>
      <c r="H16" s="14">
        <v>2.4870306582793198</v>
      </c>
      <c r="I16" s="15">
        <v>603</v>
      </c>
      <c r="J16" s="15">
        <v>775</v>
      </c>
      <c r="K16" s="14">
        <v>1.5948266409709999</v>
      </c>
      <c r="L16" s="15">
        <v>485.94623396066902</v>
      </c>
      <c r="M16" s="15">
        <v>102</v>
      </c>
      <c r="ZA16" s="9"/>
    </row>
    <row r="17" spans="2:677" x14ac:dyDescent="0.3">
      <c r="B17" s="18"/>
      <c r="C17" s="16" t="s">
        <v>260</v>
      </c>
      <c r="D17" s="14">
        <v>79.538572697718095</v>
      </c>
      <c r="E17" s="14">
        <v>1.6853924654968699</v>
      </c>
      <c r="F17" s="14">
        <v>75.992931766015602</v>
      </c>
      <c r="G17" s="14">
        <v>82.679903840872996</v>
      </c>
      <c r="H17" s="14">
        <v>2.11896242078936</v>
      </c>
      <c r="I17" s="15">
        <v>603</v>
      </c>
      <c r="J17" s="15">
        <v>757</v>
      </c>
      <c r="K17" s="14">
        <v>1.3195023660426399</v>
      </c>
      <c r="L17" s="15">
        <v>573.70113118504105</v>
      </c>
      <c r="M17" s="15">
        <v>102</v>
      </c>
      <c r="ZA17" s="9"/>
    </row>
    <row r="18" spans="2:677" x14ac:dyDescent="0.3">
      <c r="B18" s="18"/>
      <c r="C18" s="16" t="s">
        <v>261</v>
      </c>
      <c r="D18" s="14">
        <v>81.009714398122398</v>
      </c>
      <c r="E18" s="14">
        <v>1.7660768939361999</v>
      </c>
      <c r="F18" s="14">
        <v>77.243162168099204</v>
      </c>
      <c r="G18" s="14">
        <v>84.279728319727596</v>
      </c>
      <c r="H18" s="14">
        <v>2.1800803854915598</v>
      </c>
      <c r="I18" s="15">
        <v>522</v>
      </c>
      <c r="J18" s="15">
        <v>642</v>
      </c>
      <c r="K18" s="14">
        <v>1.29959684788857</v>
      </c>
      <c r="L18" s="15">
        <v>493.99935144736997</v>
      </c>
      <c r="M18" s="15">
        <v>78</v>
      </c>
      <c r="ZA18" s="9"/>
    </row>
    <row r="19" spans="2:677" x14ac:dyDescent="0.3">
      <c r="B19" s="18"/>
      <c r="C19" s="16" t="s">
        <v>262</v>
      </c>
      <c r="D19" s="14">
        <v>73.595153714487594</v>
      </c>
      <c r="E19" s="14">
        <v>3.0337801826352901</v>
      </c>
      <c r="F19" s="14">
        <v>67.113725853151095</v>
      </c>
      <c r="G19" s="14">
        <v>79.195167934270899</v>
      </c>
      <c r="H19" s="14">
        <v>4.1222553789409098</v>
      </c>
      <c r="I19" s="15">
        <v>383</v>
      </c>
      <c r="J19" s="15">
        <v>518</v>
      </c>
      <c r="K19" s="14">
        <v>2.44864543115016</v>
      </c>
      <c r="L19" s="15">
        <v>211.54553183173201</v>
      </c>
      <c r="M19" s="15">
        <v>66</v>
      </c>
      <c r="ZA19" s="9"/>
    </row>
    <row r="20" spans="2:677" x14ac:dyDescent="0.3">
      <c r="B20" s="18"/>
      <c r="C20" s="16" t="s">
        <v>263</v>
      </c>
      <c r="D20" s="14">
        <v>78.680694634945795</v>
      </c>
      <c r="E20" s="14">
        <v>1.68281077635355</v>
      </c>
      <c r="F20" s="14">
        <v>75.152718138799202</v>
      </c>
      <c r="G20" s="14">
        <v>81.828864715947404</v>
      </c>
      <c r="H20" s="14">
        <v>2.1387848495253801</v>
      </c>
      <c r="I20" s="15">
        <v>594</v>
      </c>
      <c r="J20" s="15">
        <v>751</v>
      </c>
      <c r="K20" s="14">
        <v>1.2661658523152901</v>
      </c>
      <c r="L20" s="15">
        <v>593.12924813659401</v>
      </c>
      <c r="M20" s="15">
        <v>101</v>
      </c>
      <c r="ZA20" s="9"/>
    </row>
    <row r="21" spans="2:677" x14ac:dyDescent="0.3">
      <c r="B21" s="18"/>
      <c r="C21" s="16" t="s">
        <v>264</v>
      </c>
      <c r="D21" s="14">
        <v>86.327372411509799</v>
      </c>
      <c r="E21" s="14">
        <v>2.3251578918681202</v>
      </c>
      <c r="F21" s="14">
        <v>81.062560401674801</v>
      </c>
      <c r="G21" s="14">
        <v>90.303589465685107</v>
      </c>
      <c r="H21" s="14">
        <v>2.6934190476508801</v>
      </c>
      <c r="I21" s="15">
        <v>1233</v>
      </c>
      <c r="J21" s="15">
        <v>1388</v>
      </c>
      <c r="K21" s="14">
        <v>6.3530292193105202</v>
      </c>
      <c r="L21" s="15">
        <v>218.47845367703701</v>
      </c>
      <c r="M21" s="15">
        <v>183</v>
      </c>
      <c r="ZA21" s="9"/>
    </row>
    <row r="22" spans="2:677" x14ac:dyDescent="0.3">
      <c r="B22" s="18"/>
      <c r="C22" s="16" t="s">
        <v>265</v>
      </c>
      <c r="D22" s="14">
        <v>85.634305656053797</v>
      </c>
      <c r="E22" s="14">
        <v>1.2948443616932599</v>
      </c>
      <c r="F22" s="14">
        <v>82.879068146672594</v>
      </c>
      <c r="G22" s="14">
        <v>88.010292035836201</v>
      </c>
      <c r="H22" s="14">
        <v>1.5120626620059801</v>
      </c>
      <c r="I22" s="15">
        <v>936</v>
      </c>
      <c r="J22" s="15">
        <v>1087</v>
      </c>
      <c r="K22" s="14">
        <v>1.48009831085564</v>
      </c>
      <c r="L22" s="15">
        <v>734.41067530953796</v>
      </c>
      <c r="M22" s="15">
        <v>135</v>
      </c>
      <c r="ZA22" s="9"/>
    </row>
    <row r="23" spans="2:677" x14ac:dyDescent="0.3">
      <c r="B23" s="18"/>
      <c r="C23" s="16" t="s">
        <v>266</v>
      </c>
      <c r="D23" s="14">
        <v>86.019362342675194</v>
      </c>
      <c r="E23" s="14">
        <v>1.4069329639339301</v>
      </c>
      <c r="F23" s="14">
        <v>83.000444540709196</v>
      </c>
      <c r="G23" s="14">
        <v>88.5759476720919</v>
      </c>
      <c r="H23" s="14">
        <v>1.6356003179018399</v>
      </c>
      <c r="I23" s="15">
        <v>958</v>
      </c>
      <c r="J23" s="15">
        <v>1102</v>
      </c>
      <c r="K23" s="14">
        <v>1.8122200482684101</v>
      </c>
      <c r="L23" s="15">
        <v>608.09392383279999</v>
      </c>
      <c r="M23" s="15">
        <v>143</v>
      </c>
      <c r="ZA23" s="9"/>
    </row>
    <row r="24" spans="2:677" x14ac:dyDescent="0.3">
      <c r="B24" s="18"/>
      <c r="C24" s="16" t="s">
        <v>267</v>
      </c>
      <c r="D24" s="14">
        <v>80.2766296232179</v>
      </c>
      <c r="E24" s="14">
        <v>1.7088579161445101</v>
      </c>
      <c r="F24" s="14">
        <v>76.652733888406104</v>
      </c>
      <c r="G24" s="14">
        <v>83.459412274739904</v>
      </c>
      <c r="H24" s="14">
        <v>2.12871158662877</v>
      </c>
      <c r="I24" s="15">
        <v>492</v>
      </c>
      <c r="J24" s="15">
        <v>604</v>
      </c>
      <c r="K24" s="14">
        <v>1.1121387179986499</v>
      </c>
      <c r="L24" s="15">
        <v>543.09771813980899</v>
      </c>
      <c r="M24" s="15">
        <v>78</v>
      </c>
      <c r="ZA24" s="9"/>
    </row>
    <row r="25" spans="2:677" x14ac:dyDescent="0.3">
      <c r="B25" s="18"/>
      <c r="C25" s="16" t="s">
        <v>268</v>
      </c>
      <c r="D25" s="14">
        <v>83.366335672275795</v>
      </c>
      <c r="E25" s="14">
        <v>2.3723456492336101</v>
      </c>
      <c r="F25" s="14">
        <v>78.106501664520806</v>
      </c>
      <c r="G25" s="14">
        <v>87.563715568939998</v>
      </c>
      <c r="H25" s="14">
        <v>2.8456878068380198</v>
      </c>
      <c r="I25" s="15">
        <v>569</v>
      </c>
      <c r="J25" s="15">
        <v>678</v>
      </c>
      <c r="K25" s="14">
        <v>2.7476787461124599</v>
      </c>
      <c r="L25" s="15">
        <v>246.75373748087</v>
      </c>
      <c r="M25" s="15">
        <v>89</v>
      </c>
      <c r="ZA25" s="9"/>
    </row>
    <row r="26" spans="2:677" x14ac:dyDescent="0.3">
      <c r="B26" s="18"/>
      <c r="C26" s="16" t="s">
        <v>269</v>
      </c>
      <c r="D26" s="14">
        <v>84.936074121900006</v>
      </c>
      <c r="E26" s="14">
        <v>1.53631142015787</v>
      </c>
      <c r="F26" s="14">
        <v>81.629279035527802</v>
      </c>
      <c r="G26" s="14">
        <v>87.7370548562604</v>
      </c>
      <c r="H26" s="14">
        <v>1.80878553199075</v>
      </c>
      <c r="I26" s="15">
        <v>679</v>
      </c>
      <c r="J26" s="15">
        <v>792</v>
      </c>
      <c r="K26" s="14">
        <v>1.45916582458846</v>
      </c>
      <c r="L26" s="15">
        <v>542.77587005806697</v>
      </c>
      <c r="M26" s="15">
        <v>102</v>
      </c>
      <c r="ZA26" s="9"/>
    </row>
    <row r="27" spans="2:677" x14ac:dyDescent="0.3">
      <c r="B27" s="18"/>
      <c r="C27" s="16" t="s">
        <v>270</v>
      </c>
      <c r="D27" s="14">
        <v>86.706470538945993</v>
      </c>
      <c r="E27" s="14">
        <v>1.2105829875757199</v>
      </c>
      <c r="F27" s="14">
        <v>84.127251389361106</v>
      </c>
      <c r="G27" s="14">
        <v>88.921772917139805</v>
      </c>
      <c r="H27" s="14">
        <v>1.3961852904991201</v>
      </c>
      <c r="I27" s="15">
        <v>1012</v>
      </c>
      <c r="J27" s="15">
        <v>1150</v>
      </c>
      <c r="K27" s="14">
        <v>1.4608894437992199</v>
      </c>
      <c r="L27" s="15">
        <v>787.19166934992904</v>
      </c>
      <c r="M27" s="15">
        <v>150</v>
      </c>
      <c r="ZA27" s="9"/>
    </row>
    <row r="28" spans="2:677" x14ac:dyDescent="0.3">
      <c r="B28" s="18"/>
      <c r="C28" s="16" t="s">
        <v>271</v>
      </c>
      <c r="D28" s="14">
        <v>69.459174549651195</v>
      </c>
      <c r="E28" s="14">
        <v>3.4512699065733301</v>
      </c>
      <c r="F28" s="14">
        <v>62.171832079078499</v>
      </c>
      <c r="G28" s="14">
        <v>75.887134767553107</v>
      </c>
      <c r="H28" s="14">
        <v>4.9687747211943503</v>
      </c>
      <c r="I28" s="15">
        <v>348</v>
      </c>
      <c r="J28" s="15">
        <v>473</v>
      </c>
      <c r="K28" s="14">
        <v>2.65026596364573</v>
      </c>
      <c r="L28" s="15">
        <v>178.47265387257099</v>
      </c>
      <c r="M28" s="15">
        <v>66</v>
      </c>
      <c r="ZA28" s="9"/>
    </row>
    <row r="29" spans="2:677" x14ac:dyDescent="0.3">
      <c r="B29" s="18"/>
      <c r="C29" s="16" t="s">
        <v>272</v>
      </c>
      <c r="D29" s="14">
        <v>77.300877349949801</v>
      </c>
      <c r="E29" s="14">
        <v>2.1805871139483202</v>
      </c>
      <c r="F29" s="14">
        <v>72.682246063458507</v>
      </c>
      <c r="G29" s="14">
        <v>81.339120106684803</v>
      </c>
      <c r="H29" s="14">
        <v>2.8209086218731501</v>
      </c>
      <c r="I29" s="15">
        <v>598</v>
      </c>
      <c r="J29" s="15">
        <v>751</v>
      </c>
      <c r="K29" s="14">
        <v>2.0324255761206098</v>
      </c>
      <c r="L29" s="15">
        <v>369.50922524477801</v>
      </c>
      <c r="M29" s="15">
        <v>92</v>
      </c>
      <c r="ZA29" s="9"/>
    </row>
    <row r="30" spans="2:677" x14ac:dyDescent="0.3">
      <c r="B30" s="18"/>
      <c r="C30" s="16" t="s">
        <v>273</v>
      </c>
      <c r="D30" s="14">
        <v>70.772277992552603</v>
      </c>
      <c r="E30" s="14">
        <v>2.7404332214061702</v>
      </c>
      <c r="F30" s="14">
        <v>65.0341764391016</v>
      </c>
      <c r="G30" s="14">
        <v>75.917424272689999</v>
      </c>
      <c r="H30" s="14">
        <v>3.87218456030842</v>
      </c>
      <c r="I30" s="15">
        <v>465</v>
      </c>
      <c r="J30" s="15">
        <v>636</v>
      </c>
      <c r="K30" s="14">
        <v>2.3054410931169498</v>
      </c>
      <c r="L30" s="15">
        <v>275.86911758397201</v>
      </c>
      <c r="M30" s="15">
        <v>77</v>
      </c>
      <c r="ZA30" s="9"/>
    </row>
    <row r="31" spans="2:677" x14ac:dyDescent="0.3">
      <c r="B31" s="18"/>
      <c r="C31" s="16" t="s">
        <v>274</v>
      </c>
      <c r="D31" s="14">
        <v>80.179580825594201</v>
      </c>
      <c r="E31" s="14">
        <v>1.0713610422828499</v>
      </c>
      <c r="F31" s="14">
        <v>77.9866298965445</v>
      </c>
      <c r="G31" s="14">
        <v>82.2039232512859</v>
      </c>
      <c r="H31" s="14">
        <v>1.3362018499613599</v>
      </c>
      <c r="I31" s="15">
        <v>1683</v>
      </c>
      <c r="J31" s="15">
        <v>2107</v>
      </c>
      <c r="K31" s="14">
        <v>1.5210848848057299</v>
      </c>
      <c r="L31" s="15">
        <v>1385.19554105562</v>
      </c>
      <c r="M31" s="15">
        <v>299</v>
      </c>
      <c r="ZA31" s="9"/>
    </row>
    <row r="32" spans="2:677" x14ac:dyDescent="0.3">
      <c r="B32" s="18"/>
      <c r="C32" s="16" t="s">
        <v>275</v>
      </c>
      <c r="D32" s="14">
        <v>74.830412596436005</v>
      </c>
      <c r="E32" s="14">
        <v>1.78952481900303</v>
      </c>
      <c r="F32" s="14">
        <v>71.135473744350307</v>
      </c>
      <c r="G32" s="14">
        <v>78.197331946629902</v>
      </c>
      <c r="H32" s="14">
        <v>2.3914405345511298</v>
      </c>
      <c r="I32" s="15">
        <v>955</v>
      </c>
      <c r="J32" s="15">
        <v>1245</v>
      </c>
      <c r="K32" s="14">
        <v>2.11515206780166</v>
      </c>
      <c r="L32" s="15">
        <v>588.61016139325</v>
      </c>
      <c r="M32" s="15">
        <v>163</v>
      </c>
      <c r="ZA32" s="9"/>
    </row>
    <row r="33" spans="2:677" x14ac:dyDescent="0.3">
      <c r="B33" s="18"/>
      <c r="C33" s="16" t="s">
        <v>276</v>
      </c>
      <c r="D33" s="14">
        <v>76.400448879858899</v>
      </c>
      <c r="E33" s="14">
        <v>1.5976284485277199</v>
      </c>
      <c r="F33" s="14">
        <v>73.086310891275303</v>
      </c>
      <c r="G33" s="14">
        <v>79.421392969648494</v>
      </c>
      <c r="H33" s="14">
        <v>2.0911244265593498</v>
      </c>
      <c r="I33" s="15">
        <v>598</v>
      </c>
      <c r="J33" s="15">
        <v>769</v>
      </c>
      <c r="K33" s="14">
        <v>1.0872092480255799</v>
      </c>
      <c r="L33" s="15">
        <v>707.31554334782902</v>
      </c>
      <c r="M33" s="15">
        <v>102</v>
      </c>
      <c r="ZA33" s="9"/>
    </row>
    <row r="34" spans="2:677" x14ac:dyDescent="0.3">
      <c r="B34" s="18"/>
      <c r="C34" s="16" t="s">
        <v>277</v>
      </c>
      <c r="D34" s="14">
        <v>75.392640477929206</v>
      </c>
      <c r="E34" s="14">
        <v>2.2709856183208799</v>
      </c>
      <c r="F34" s="14">
        <v>70.622555900448205</v>
      </c>
      <c r="G34" s="14">
        <v>79.611796193535298</v>
      </c>
      <c r="H34" s="14">
        <v>3.0122112767567799</v>
      </c>
      <c r="I34" s="15">
        <v>684</v>
      </c>
      <c r="J34" s="15">
        <v>871</v>
      </c>
      <c r="K34" s="14">
        <v>2.41854433032531</v>
      </c>
      <c r="L34" s="15">
        <v>360.13398186620998</v>
      </c>
      <c r="M34" s="15">
        <v>112</v>
      </c>
      <c r="ZA34" s="9"/>
    </row>
    <row r="35" spans="2:677" x14ac:dyDescent="0.3">
      <c r="B35" s="18"/>
      <c r="C35" s="16" t="s">
        <v>278</v>
      </c>
      <c r="D35" s="14">
        <v>74.805337469099499</v>
      </c>
      <c r="E35" s="14">
        <v>2.4215999876541998</v>
      </c>
      <c r="F35" s="14">
        <v>69.670361205025102</v>
      </c>
      <c r="G35" s="14">
        <v>79.3288778587292</v>
      </c>
      <c r="H35" s="14">
        <v>3.23720214303493</v>
      </c>
      <c r="I35" s="15">
        <v>407</v>
      </c>
      <c r="J35" s="15">
        <v>540</v>
      </c>
      <c r="K35" s="14">
        <v>1.6770748438354499</v>
      </c>
      <c r="L35" s="15">
        <v>321.98920756871303</v>
      </c>
      <c r="M35" s="15">
        <v>65</v>
      </c>
      <c r="ZA35" s="9"/>
    </row>
    <row r="36" spans="2:677" x14ac:dyDescent="0.3">
      <c r="B36" s="18"/>
      <c r="C36" s="16" t="s">
        <v>279</v>
      </c>
      <c r="D36" s="14">
        <v>87.952398378916399</v>
      </c>
      <c r="E36" s="14">
        <v>1.05957133203001</v>
      </c>
      <c r="F36" s="14">
        <v>85.6983364391116</v>
      </c>
      <c r="G36" s="14">
        <v>89.893099036445903</v>
      </c>
      <c r="H36" s="14">
        <v>1.20470999263166</v>
      </c>
      <c r="I36" s="15">
        <v>1068</v>
      </c>
      <c r="J36" s="15">
        <v>1207</v>
      </c>
      <c r="K36" s="14">
        <v>1.27778981358785</v>
      </c>
      <c r="L36" s="15">
        <v>944.59979815531801</v>
      </c>
      <c r="M36" s="15">
        <v>161</v>
      </c>
      <c r="ZA36" s="9"/>
    </row>
    <row r="37" spans="2:677" x14ac:dyDescent="0.3">
      <c r="B37" s="18"/>
      <c r="C37" s="16" t="s">
        <v>280</v>
      </c>
      <c r="D37" s="14">
        <v>90.236967899948098</v>
      </c>
      <c r="E37" s="14">
        <v>1.28031365511122</v>
      </c>
      <c r="F37" s="14">
        <v>87.376052605727097</v>
      </c>
      <c r="G37" s="14">
        <v>92.505139503996304</v>
      </c>
      <c r="H37" s="14">
        <v>1.4188349685361701</v>
      </c>
      <c r="I37" s="15">
        <v>631</v>
      </c>
      <c r="J37" s="15">
        <v>703</v>
      </c>
      <c r="K37" s="14">
        <v>1.3061728734312901</v>
      </c>
      <c r="L37" s="15">
        <v>538.21359660703297</v>
      </c>
      <c r="M37" s="15">
        <v>80</v>
      </c>
      <c r="ZA37" s="9"/>
    </row>
    <row r="38" spans="2:677" x14ac:dyDescent="0.3">
      <c r="B38" s="18" t="s">
        <v>296</v>
      </c>
      <c r="C38" s="16" t="s">
        <v>281</v>
      </c>
      <c r="D38" s="14">
        <v>83.042455938851504</v>
      </c>
      <c r="E38" s="14">
        <v>0.62179510957891104</v>
      </c>
      <c r="F38" s="14">
        <v>81.787485635965893</v>
      </c>
      <c r="G38" s="14">
        <v>84.227626550859398</v>
      </c>
      <c r="H38" s="14">
        <v>0.74876772675987702</v>
      </c>
      <c r="I38" s="15">
        <v>8479</v>
      </c>
      <c r="J38" s="15">
        <v>10467</v>
      </c>
      <c r="K38" s="14">
        <v>2.8735065768483699</v>
      </c>
      <c r="L38" s="15">
        <v>3642.5877999834202</v>
      </c>
      <c r="M38" s="15">
        <v>1297</v>
      </c>
      <c r="ZA38" s="9"/>
    </row>
    <row r="39" spans="2:677" x14ac:dyDescent="0.3">
      <c r="B39" s="18"/>
      <c r="C39" s="16" t="s">
        <v>282</v>
      </c>
      <c r="D39" s="14">
        <v>82.722500036288096</v>
      </c>
      <c r="E39" s="14">
        <v>0.67395398874301304</v>
      </c>
      <c r="F39" s="14">
        <v>81.360058911336694</v>
      </c>
      <c r="G39" s="14">
        <v>84.004934725737897</v>
      </c>
      <c r="H39" s="14">
        <v>0.81471665924913705</v>
      </c>
      <c r="I39" s="15">
        <v>8337</v>
      </c>
      <c r="J39" s="15">
        <v>10031</v>
      </c>
      <c r="K39" s="14">
        <v>3.1875490551382399</v>
      </c>
      <c r="L39" s="15">
        <v>3146.9319613545399</v>
      </c>
      <c r="M39" s="15">
        <v>1285</v>
      </c>
      <c r="ZA39" s="9"/>
    </row>
    <row r="40" spans="2:677" x14ac:dyDescent="0.3">
      <c r="B40" s="18" t="s">
        <v>321</v>
      </c>
      <c r="C40" s="16" t="s">
        <v>314</v>
      </c>
      <c r="D40" s="14">
        <v>82.841747188565705</v>
      </c>
      <c r="E40" s="14">
        <v>0.63844484715442296</v>
      </c>
      <c r="F40" s="14">
        <v>81.553414569882406</v>
      </c>
      <c r="G40" s="14">
        <v>84.057690366726803</v>
      </c>
      <c r="H40" s="14">
        <v>0.77068008440380298</v>
      </c>
      <c r="I40" s="15">
        <v>8497</v>
      </c>
      <c r="J40" s="15">
        <v>10378</v>
      </c>
      <c r="K40" s="14">
        <v>2.9757488654425299</v>
      </c>
      <c r="L40" s="15">
        <v>3487.5254832556798</v>
      </c>
      <c r="M40" s="15">
        <v>2646</v>
      </c>
      <c r="ZA40" s="9"/>
    </row>
    <row r="41" spans="2:677" x14ac:dyDescent="0.3">
      <c r="B41" s="18"/>
      <c r="C41" s="16" t="s">
        <v>315</v>
      </c>
      <c r="D41" s="14">
        <v>82.892360609843195</v>
      </c>
      <c r="E41" s="14">
        <v>0.61869879133023697</v>
      </c>
      <c r="F41" s="14">
        <v>81.644831422797793</v>
      </c>
      <c r="G41" s="14">
        <v>84.071642004828206</v>
      </c>
      <c r="H41" s="14">
        <v>0.74638819159985303</v>
      </c>
      <c r="I41" s="15">
        <v>8319</v>
      </c>
      <c r="J41" s="15">
        <v>10120</v>
      </c>
      <c r="K41" s="14">
        <v>2.7314391896649499</v>
      </c>
      <c r="L41" s="15">
        <v>3705.0065175499599</v>
      </c>
      <c r="M41" s="15">
        <v>2622</v>
      </c>
      <c r="ZA41" s="9"/>
    </row>
    <row r="42" spans="2:677" x14ac:dyDescent="0.3">
      <c r="B42" s="18" t="s">
        <v>322</v>
      </c>
      <c r="C42" s="16" t="s">
        <v>316</v>
      </c>
      <c r="D42" s="14">
        <v>68.077397367489894</v>
      </c>
      <c r="E42" s="14">
        <v>1.3264347507079</v>
      </c>
      <c r="F42" s="14">
        <v>65.418275547209802</v>
      </c>
      <c r="G42" s="14">
        <v>70.623866560568104</v>
      </c>
      <c r="H42" s="14">
        <v>1.9484216524137199</v>
      </c>
      <c r="I42" s="15">
        <v>1574</v>
      </c>
      <c r="J42" s="15">
        <v>2300</v>
      </c>
      <c r="K42" s="14">
        <v>1.86127060141135</v>
      </c>
      <c r="L42" s="15">
        <v>1235.71499934291</v>
      </c>
      <c r="M42" s="15">
        <v>626</v>
      </c>
      <c r="ZA42" s="9"/>
    </row>
    <row r="43" spans="2:677" x14ac:dyDescent="0.3">
      <c r="B43" s="18"/>
      <c r="C43" s="16" t="s">
        <v>317</v>
      </c>
      <c r="D43" s="14">
        <v>83.956451618720195</v>
      </c>
      <c r="E43" s="14">
        <v>2.2189793569904701</v>
      </c>
      <c r="F43" s="14">
        <v>79.097425807317606</v>
      </c>
      <c r="G43" s="14">
        <v>87.859317345993603</v>
      </c>
      <c r="H43" s="14">
        <v>2.6430123167517099</v>
      </c>
      <c r="I43" s="15">
        <v>687</v>
      </c>
      <c r="J43" s="15">
        <v>815</v>
      </c>
      <c r="K43" s="14">
        <v>2.97561285088852</v>
      </c>
      <c r="L43" s="15">
        <v>273.89315775963303</v>
      </c>
      <c r="M43" s="15">
        <v>297</v>
      </c>
      <c r="ZA43" s="9"/>
    </row>
    <row r="44" spans="2:677" x14ac:dyDescent="0.3">
      <c r="B44" s="18"/>
      <c r="C44" s="16" t="s">
        <v>318</v>
      </c>
      <c r="D44" s="14">
        <v>86.003173278638897</v>
      </c>
      <c r="E44" s="14">
        <v>2.11821427664447</v>
      </c>
      <c r="F44" s="14">
        <v>81.287549189056307</v>
      </c>
      <c r="G44" s="14">
        <v>89.681289609918096</v>
      </c>
      <c r="H44" s="14">
        <v>2.4629489772217301</v>
      </c>
      <c r="I44" s="15">
        <v>523</v>
      </c>
      <c r="J44" s="15">
        <v>607</v>
      </c>
      <c r="K44" s="14">
        <v>2.25875092751747</v>
      </c>
      <c r="L44" s="15">
        <v>268.732595792285</v>
      </c>
      <c r="M44" s="15">
        <v>224</v>
      </c>
      <c r="ZA44" s="9"/>
    </row>
    <row r="45" spans="2:677" x14ac:dyDescent="0.3">
      <c r="B45" s="18"/>
      <c r="C45" s="16" t="s">
        <v>319</v>
      </c>
      <c r="D45" s="14">
        <v>84.056414485967906</v>
      </c>
      <c r="E45" s="14">
        <v>0.50907687156508097</v>
      </c>
      <c r="F45" s="14">
        <v>83.032675013185198</v>
      </c>
      <c r="G45" s="14">
        <v>85.029522265040498</v>
      </c>
      <c r="H45" s="14">
        <v>0.60563714819178305</v>
      </c>
      <c r="I45" s="15">
        <v>13761</v>
      </c>
      <c r="J45" s="15">
        <v>16434</v>
      </c>
      <c r="K45" s="14">
        <v>3.17780125446557</v>
      </c>
      <c r="L45" s="15">
        <v>5171.5002556897798</v>
      </c>
      <c r="M45" s="15">
        <v>2564</v>
      </c>
      <c r="ZA45" s="9"/>
    </row>
    <row r="46" spans="2:677" x14ac:dyDescent="0.3">
      <c r="B46" s="18"/>
      <c r="C46" s="16" t="s">
        <v>320</v>
      </c>
      <c r="D46" s="14">
        <v>77.625911083281594</v>
      </c>
      <c r="E46" s="14">
        <v>3.7641615467528502</v>
      </c>
      <c r="F46" s="14">
        <v>69.353166705906304</v>
      </c>
      <c r="G46" s="14">
        <v>84.175079905690097</v>
      </c>
      <c r="H46" s="14">
        <v>4.8491044990305303</v>
      </c>
      <c r="I46" s="15">
        <v>271</v>
      </c>
      <c r="J46" s="15">
        <v>342</v>
      </c>
      <c r="K46" s="14">
        <v>2.7818827178082901</v>
      </c>
      <c r="L46" s="15">
        <v>122.938324398322</v>
      </c>
      <c r="M46" s="15">
        <v>196</v>
      </c>
      <c r="ZA46" s="9"/>
    </row>
    <row r="47" spans="2:677" x14ac:dyDescent="0.3">
      <c r="B47" s="18" t="s">
        <v>298</v>
      </c>
      <c r="C47" s="16" t="s">
        <v>283</v>
      </c>
      <c r="D47" s="14">
        <v>78.813092390058699</v>
      </c>
      <c r="E47" s="14">
        <v>1.3464734936526099</v>
      </c>
      <c r="F47" s="14">
        <v>76.051910099184695</v>
      </c>
      <c r="G47" s="14">
        <v>81.334051553612298</v>
      </c>
      <c r="H47" s="14">
        <v>1.70843885555041</v>
      </c>
      <c r="I47" s="15">
        <v>3096</v>
      </c>
      <c r="J47" s="15">
        <v>4015</v>
      </c>
      <c r="K47" s="14">
        <v>4.3581988726277396</v>
      </c>
      <c r="L47" s="15">
        <v>921.25213129138206</v>
      </c>
      <c r="M47" s="15">
        <v>1516</v>
      </c>
      <c r="ZA47" s="9"/>
    </row>
    <row r="48" spans="2:677" x14ac:dyDescent="0.3">
      <c r="B48" s="18"/>
      <c r="C48" s="16" t="s">
        <v>284</v>
      </c>
      <c r="D48" s="14">
        <v>83.843753440930897</v>
      </c>
      <c r="E48" s="14">
        <v>0.98028968942926098</v>
      </c>
      <c r="F48" s="14">
        <v>81.827561927249405</v>
      </c>
      <c r="G48" s="14">
        <v>85.675412115658403</v>
      </c>
      <c r="H48" s="14">
        <v>1.1691863128716999</v>
      </c>
      <c r="I48" s="15">
        <v>2919</v>
      </c>
      <c r="J48" s="15">
        <v>3567</v>
      </c>
      <c r="K48" s="14">
        <v>2.52975826804302</v>
      </c>
      <c r="L48" s="15">
        <v>1410.0161446490199</v>
      </c>
      <c r="M48" s="15">
        <v>1648</v>
      </c>
      <c r="ZA48" s="9"/>
    </row>
    <row r="49" spans="2:677" x14ac:dyDescent="0.3">
      <c r="B49" s="18"/>
      <c r="C49" s="16" t="s">
        <v>285</v>
      </c>
      <c r="D49" s="14">
        <v>82.936391638821505</v>
      </c>
      <c r="E49" s="14">
        <v>1.0401765254931801</v>
      </c>
      <c r="F49" s="14">
        <v>80.798523656159503</v>
      </c>
      <c r="G49" s="14">
        <v>84.880772435233496</v>
      </c>
      <c r="H49" s="14">
        <v>1.25418589468304</v>
      </c>
      <c r="I49" s="15">
        <v>3108</v>
      </c>
      <c r="J49" s="15">
        <v>3778</v>
      </c>
      <c r="K49" s="14">
        <v>2.8876534416429598</v>
      </c>
      <c r="L49" s="15">
        <v>1308.32874385732</v>
      </c>
      <c r="M49" s="15">
        <v>1789</v>
      </c>
      <c r="ZA49" s="9"/>
    </row>
    <row r="50" spans="2:677" x14ac:dyDescent="0.3">
      <c r="B50" s="18"/>
      <c r="C50" s="16" t="s">
        <v>286</v>
      </c>
      <c r="D50" s="14">
        <v>83.9743760678532</v>
      </c>
      <c r="E50" s="14">
        <v>0.87069626130213695</v>
      </c>
      <c r="F50" s="14">
        <v>82.1923014359364</v>
      </c>
      <c r="G50" s="14">
        <v>85.609337030317704</v>
      </c>
      <c r="H50" s="14">
        <v>1.0368594588885001</v>
      </c>
      <c r="I50" s="15">
        <v>3315</v>
      </c>
      <c r="J50" s="15">
        <v>3978</v>
      </c>
      <c r="K50" s="14">
        <v>2.2404085298346401</v>
      </c>
      <c r="L50" s="15">
        <v>1775.56902994545</v>
      </c>
      <c r="M50" s="15">
        <v>1841</v>
      </c>
      <c r="ZA50" s="9"/>
    </row>
    <row r="51" spans="2:677" x14ac:dyDescent="0.3">
      <c r="B51" s="18"/>
      <c r="C51" s="16" t="s">
        <v>287</v>
      </c>
      <c r="D51" s="14">
        <v>84.870011598645902</v>
      </c>
      <c r="E51" s="14">
        <v>0.84976080209812999</v>
      </c>
      <c r="F51" s="14">
        <v>83.127011558580804</v>
      </c>
      <c r="G51" s="14">
        <v>86.462280480702901</v>
      </c>
      <c r="H51" s="14">
        <v>1.00124977726725</v>
      </c>
      <c r="I51" s="15">
        <v>4298</v>
      </c>
      <c r="J51" s="15">
        <v>5053</v>
      </c>
      <c r="K51" s="14">
        <v>2.84095185102561</v>
      </c>
      <c r="L51" s="15">
        <v>1778.6292288536399</v>
      </c>
      <c r="M51" s="15">
        <v>1875</v>
      </c>
      <c r="ZA51" s="9"/>
    </row>
    <row r="52" spans="2:677" x14ac:dyDescent="0.3">
      <c r="B52" s="18" t="s">
        <v>297</v>
      </c>
      <c r="C52" s="16" t="s">
        <v>288</v>
      </c>
      <c r="D52" s="14">
        <v>83.891614272402705</v>
      </c>
      <c r="E52" s="14">
        <v>0.50557897211276404</v>
      </c>
      <c r="F52" s="14">
        <v>82.875429862404502</v>
      </c>
      <c r="G52" s="14">
        <v>84.858514682182403</v>
      </c>
      <c r="H52" s="14">
        <v>0.60265734125833903</v>
      </c>
      <c r="I52" s="15">
        <v>11427</v>
      </c>
      <c r="J52" s="15">
        <v>13655</v>
      </c>
      <c r="K52" s="14">
        <v>2.5826605682273001</v>
      </c>
      <c r="L52" s="15">
        <v>5287.1833674111504</v>
      </c>
      <c r="M52" s="15">
        <v>2612</v>
      </c>
      <c r="ZA52" s="9"/>
    </row>
    <row r="53" spans="2:677" x14ac:dyDescent="0.3">
      <c r="B53" s="18"/>
      <c r="C53" s="16" t="s">
        <v>289</v>
      </c>
      <c r="D53" s="14">
        <v>81.046104645559296</v>
      </c>
      <c r="E53" s="14">
        <v>0.94655905499659898</v>
      </c>
      <c r="F53" s="14">
        <v>79.119876686382597</v>
      </c>
      <c r="G53" s="14">
        <v>82.833190197032707</v>
      </c>
      <c r="H53" s="14">
        <v>1.1679266500669001</v>
      </c>
      <c r="I53" s="15">
        <v>5309</v>
      </c>
      <c r="J53" s="15">
        <v>6736</v>
      </c>
      <c r="K53" s="14">
        <v>3.9282797148214201</v>
      </c>
      <c r="L53" s="15">
        <v>1714.74550923272</v>
      </c>
      <c r="M53" s="15">
        <v>2046</v>
      </c>
      <c r="ZA53" s="9"/>
    </row>
    <row r="54" spans="2:677" x14ac:dyDescent="0.3">
      <c r="B54" s="18" t="s">
        <v>291</v>
      </c>
      <c r="C54" s="16" t="s">
        <v>290</v>
      </c>
      <c r="D54" s="14">
        <v>83.553953464165701</v>
      </c>
      <c r="E54" s="14">
        <v>0.54239189685793598</v>
      </c>
      <c r="F54" s="14">
        <v>82.462559511364105</v>
      </c>
      <c r="G54" s="14">
        <v>84.590119813025296</v>
      </c>
      <c r="H54" s="14">
        <v>0.64915168507323195</v>
      </c>
      <c r="I54" s="15">
        <v>11060</v>
      </c>
      <c r="J54" s="15">
        <v>13290</v>
      </c>
      <c r="K54" s="14">
        <v>2.8450517349645001</v>
      </c>
      <c r="L54" s="15">
        <v>4671.2683065377896</v>
      </c>
      <c r="M54" s="15">
        <v>2442</v>
      </c>
      <c r="ZA54" s="9"/>
    </row>
    <row r="55" spans="2:677" x14ac:dyDescent="0.3">
      <c r="B55" s="18"/>
      <c r="C55" s="16" t="s">
        <v>291</v>
      </c>
      <c r="D55" s="14">
        <v>81.833998071941096</v>
      </c>
      <c r="E55" s="14">
        <v>0.87070166537739702</v>
      </c>
      <c r="F55" s="14">
        <v>80.063621975282501</v>
      </c>
      <c r="G55" s="14">
        <v>83.479601683555899</v>
      </c>
      <c r="H55" s="14">
        <v>1.06398524560899</v>
      </c>
      <c r="I55" s="15">
        <v>5756</v>
      </c>
      <c r="J55" s="15">
        <v>7208</v>
      </c>
      <c r="K55" s="14">
        <v>3.67536222042947</v>
      </c>
      <c r="L55" s="15">
        <v>1961.16724494103</v>
      </c>
      <c r="M55" s="15">
        <v>1959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07" priority="1">
      <formula>ZA9 = 3</formula>
    </cfRule>
    <cfRule type="expression" dxfId="206" priority="48">
      <formula>I9 = J9</formula>
    </cfRule>
    <cfRule type="expression" dxfId="205" priority="95">
      <formula>ZA9 = 2</formula>
    </cfRule>
    <cfRule type="expression" dxfId="204" priority="142">
      <formula>ZA9 = 1</formula>
    </cfRule>
  </conditionalFormatting>
  <pageMargins left="0.7" right="0.7" top="0.75" bottom="0.75" header="0.3" footer="0.3"/>
  <pageSetup paperSize="9" orientation="portrait" horizontalDpi="300" verticalDpi="30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131</v>
      </c>
      <c r="M2" s="12" t="str">
        <f>HYPERLINK("#'INDICE'!A1", "Índice")</f>
        <v>Índice</v>
      </c>
    </row>
    <row r="3" spans="2:677" x14ac:dyDescent="0.3">
      <c r="B3" s="10" t="s">
        <v>7</v>
      </c>
      <c r="C3" s="11" t="s">
        <v>130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96.934900328545297</v>
      </c>
      <c r="E9" s="14">
        <v>0.18074415182842299</v>
      </c>
      <c r="F9" s="14">
        <v>96.559940341309201</v>
      </c>
      <c r="G9" s="14">
        <v>97.270145824532193</v>
      </c>
      <c r="H9" s="14">
        <v>0.18645931570138199</v>
      </c>
      <c r="I9" s="15">
        <v>20030</v>
      </c>
      <c r="J9" s="15">
        <v>20802</v>
      </c>
      <c r="K9" s="14">
        <v>2.28711473885292</v>
      </c>
      <c r="L9" s="15">
        <v>9095.3023241995397</v>
      </c>
      <c r="M9" s="15">
        <v>2682</v>
      </c>
      <c r="ZA9" s="9"/>
    </row>
    <row r="10" spans="2:677" x14ac:dyDescent="0.3">
      <c r="B10" s="18" t="s">
        <v>293</v>
      </c>
      <c r="C10" s="16" t="s">
        <v>253</v>
      </c>
      <c r="D10" s="14">
        <v>97.578517536104698</v>
      </c>
      <c r="E10" s="14">
        <v>0.22968213928910999</v>
      </c>
      <c r="F10" s="14">
        <v>97.084728769440602</v>
      </c>
      <c r="G10" s="14">
        <v>97.990399599939593</v>
      </c>
      <c r="H10" s="14">
        <v>0.23538186999420799</v>
      </c>
      <c r="I10" s="15">
        <v>12470</v>
      </c>
      <c r="J10" s="15">
        <v>12804</v>
      </c>
      <c r="K10" s="14">
        <v>2.8584503333617701</v>
      </c>
      <c r="L10" s="15">
        <v>4479.3501746596603</v>
      </c>
      <c r="M10" s="15">
        <v>1690</v>
      </c>
      <c r="ZA10" s="9"/>
    </row>
    <row r="11" spans="2:677" x14ac:dyDescent="0.3">
      <c r="B11" s="18"/>
      <c r="C11" s="16" t="s">
        <v>254</v>
      </c>
      <c r="D11" s="14">
        <v>95.737613652653707</v>
      </c>
      <c r="E11" s="14">
        <v>0.29051986029430099</v>
      </c>
      <c r="F11" s="14">
        <v>95.129650039516903</v>
      </c>
      <c r="G11" s="14">
        <v>96.272659009596197</v>
      </c>
      <c r="H11" s="14">
        <v>0.30345425294214901</v>
      </c>
      <c r="I11" s="15">
        <v>7560</v>
      </c>
      <c r="J11" s="15">
        <v>7998</v>
      </c>
      <c r="K11" s="14">
        <v>1.65402985492986</v>
      </c>
      <c r="L11" s="15">
        <v>4835.4629006011401</v>
      </c>
      <c r="M11" s="15">
        <v>992</v>
      </c>
      <c r="ZA11" s="9"/>
    </row>
    <row r="12" spans="2:677" x14ac:dyDescent="0.3">
      <c r="B12" s="18" t="s">
        <v>294</v>
      </c>
      <c r="C12" s="16" t="s">
        <v>255</v>
      </c>
      <c r="D12" s="14">
        <v>96.060763175115795</v>
      </c>
      <c r="E12" s="14">
        <v>0.250973347644741</v>
      </c>
      <c r="F12" s="14">
        <v>95.5378297557114</v>
      </c>
      <c r="G12" s="14">
        <v>96.524641969224305</v>
      </c>
      <c r="H12" s="14">
        <v>0.26126520272093301</v>
      </c>
      <c r="I12" s="15">
        <v>9982</v>
      </c>
      <c r="J12" s="15">
        <v>10401</v>
      </c>
      <c r="K12" s="14">
        <v>1.73113294994542</v>
      </c>
      <c r="L12" s="15">
        <v>6008.2040494509201</v>
      </c>
      <c r="M12" s="15">
        <v>1374</v>
      </c>
      <c r="ZA12" s="9"/>
    </row>
    <row r="13" spans="2:677" x14ac:dyDescent="0.3">
      <c r="B13" s="18"/>
      <c r="C13" s="16" t="s">
        <v>256</v>
      </c>
      <c r="D13" s="14">
        <v>98.138136898122895</v>
      </c>
      <c r="E13" s="14">
        <v>0.262242775375576</v>
      </c>
      <c r="F13" s="14">
        <v>97.547116687357303</v>
      </c>
      <c r="G13" s="14">
        <v>98.588811424503305</v>
      </c>
      <c r="H13" s="14">
        <v>0.26721800888456898</v>
      </c>
      <c r="I13" s="15">
        <v>6172</v>
      </c>
      <c r="J13" s="15">
        <v>6286</v>
      </c>
      <c r="K13" s="14">
        <v>2.3655209258837702</v>
      </c>
      <c r="L13" s="15">
        <v>2657.3427997266699</v>
      </c>
      <c r="M13" s="15">
        <v>794</v>
      </c>
      <c r="ZA13" s="9"/>
    </row>
    <row r="14" spans="2:677" x14ac:dyDescent="0.3">
      <c r="B14" s="18"/>
      <c r="C14" s="16" t="s">
        <v>257</v>
      </c>
      <c r="D14" s="14">
        <v>92.603882359403201</v>
      </c>
      <c r="E14" s="14">
        <v>0.64813092217525103</v>
      </c>
      <c r="F14" s="14">
        <v>91.225353004322997</v>
      </c>
      <c r="G14" s="14">
        <v>93.780604728767599</v>
      </c>
      <c r="H14" s="14">
        <v>0.69989605798577903</v>
      </c>
      <c r="I14" s="15">
        <v>3876</v>
      </c>
      <c r="J14" s="15">
        <v>4115</v>
      </c>
      <c r="K14" s="14">
        <v>2.5232295756722198</v>
      </c>
      <c r="L14" s="15">
        <v>1630.8464515773201</v>
      </c>
      <c r="M14" s="15">
        <v>514</v>
      </c>
      <c r="ZA14" s="9"/>
    </row>
    <row r="15" spans="2:677" x14ac:dyDescent="0.3">
      <c r="B15" s="18" t="s">
        <v>295</v>
      </c>
      <c r="C15" s="16" t="s">
        <v>258</v>
      </c>
      <c r="D15" s="14">
        <v>96.108886910325694</v>
      </c>
      <c r="E15" s="14">
        <v>0.72683000442076195</v>
      </c>
      <c r="F15" s="14">
        <v>94.387499951274506</v>
      </c>
      <c r="G15" s="14">
        <v>97.317319966519406</v>
      </c>
      <c r="H15" s="14">
        <v>0.75625681223311803</v>
      </c>
      <c r="I15" s="15">
        <v>944</v>
      </c>
      <c r="J15" s="15">
        <v>980</v>
      </c>
      <c r="K15" s="14">
        <v>1.38296435182234</v>
      </c>
      <c r="L15" s="15">
        <v>708.62274845237096</v>
      </c>
      <c r="M15" s="15">
        <v>135</v>
      </c>
      <c r="ZA15" s="9"/>
    </row>
    <row r="16" spans="2:677" x14ac:dyDescent="0.3">
      <c r="B16" s="18"/>
      <c r="C16" s="16" t="s">
        <v>259</v>
      </c>
      <c r="D16" s="14">
        <v>94.775571589401807</v>
      </c>
      <c r="E16" s="14">
        <v>0.83684812432518296</v>
      </c>
      <c r="F16" s="14">
        <v>92.843780715736997</v>
      </c>
      <c r="G16" s="14">
        <v>96.207186973311806</v>
      </c>
      <c r="H16" s="14">
        <v>0.88297871518061399</v>
      </c>
      <c r="I16" s="15">
        <v>747</v>
      </c>
      <c r="J16" s="15">
        <v>789</v>
      </c>
      <c r="K16" s="14">
        <v>1.11451089274733</v>
      </c>
      <c r="L16" s="15">
        <v>707.93386151217896</v>
      </c>
      <c r="M16" s="15">
        <v>102</v>
      </c>
      <c r="ZA16" s="9"/>
    </row>
    <row r="17" spans="2:677" x14ac:dyDescent="0.3">
      <c r="B17" s="18"/>
      <c r="C17" s="16" t="s">
        <v>260</v>
      </c>
      <c r="D17" s="14">
        <v>94.989965328942205</v>
      </c>
      <c r="E17" s="14">
        <v>0.91931241685041198</v>
      </c>
      <c r="F17" s="14">
        <v>92.818730273820293</v>
      </c>
      <c r="G17" s="14">
        <v>96.529280949397105</v>
      </c>
      <c r="H17" s="14">
        <v>0.96779950773422296</v>
      </c>
      <c r="I17" s="15">
        <v>745</v>
      </c>
      <c r="J17" s="15">
        <v>782</v>
      </c>
      <c r="K17" s="14">
        <v>1.38694368285828</v>
      </c>
      <c r="L17" s="15">
        <v>563.82967071050405</v>
      </c>
      <c r="M17" s="15">
        <v>102</v>
      </c>
      <c r="ZA17" s="9"/>
    </row>
    <row r="18" spans="2:677" x14ac:dyDescent="0.3">
      <c r="B18" s="18"/>
      <c r="C18" s="16" t="s">
        <v>261</v>
      </c>
      <c r="D18" s="14">
        <v>96.460296477807503</v>
      </c>
      <c r="E18" s="14">
        <v>0.90436234416261496</v>
      </c>
      <c r="F18" s="14">
        <v>94.146321251195502</v>
      </c>
      <c r="G18" s="14">
        <v>97.8801473433561</v>
      </c>
      <c r="H18" s="14">
        <v>0.93754879176706696</v>
      </c>
      <c r="I18" s="15">
        <v>626</v>
      </c>
      <c r="J18" s="15">
        <v>647</v>
      </c>
      <c r="K18" s="14">
        <v>1.5473978153302399</v>
      </c>
      <c r="L18" s="15">
        <v>418.121308942084</v>
      </c>
      <c r="M18" s="15">
        <v>78</v>
      </c>
      <c r="ZA18" s="9"/>
    </row>
    <row r="19" spans="2:677" x14ac:dyDescent="0.3">
      <c r="B19" s="18"/>
      <c r="C19" s="16" t="s">
        <v>262</v>
      </c>
      <c r="D19" s="14">
        <v>96.9902423898411</v>
      </c>
      <c r="E19" s="14">
        <v>0.75556726238966998</v>
      </c>
      <c r="F19" s="14">
        <v>95.054542162775306</v>
      </c>
      <c r="G19" s="14">
        <v>98.182775313621605</v>
      </c>
      <c r="H19" s="14">
        <v>0.77901368609097299</v>
      </c>
      <c r="I19" s="15">
        <v>508</v>
      </c>
      <c r="J19" s="15">
        <v>526</v>
      </c>
      <c r="K19" s="14">
        <v>1.02670576857625</v>
      </c>
      <c r="L19" s="15">
        <v>512.31815004741895</v>
      </c>
      <c r="M19" s="15">
        <v>66</v>
      </c>
      <c r="ZA19" s="9"/>
    </row>
    <row r="20" spans="2:677" x14ac:dyDescent="0.3">
      <c r="B20" s="18"/>
      <c r="C20" s="16" t="s">
        <v>263</v>
      </c>
      <c r="D20" s="14">
        <v>94.104624752902097</v>
      </c>
      <c r="E20" s="14">
        <v>1.0641790624187899</v>
      </c>
      <c r="F20" s="14">
        <v>91.604012208499796</v>
      </c>
      <c r="G20" s="14">
        <v>95.893853488759802</v>
      </c>
      <c r="H20" s="14">
        <v>1.13084672003431</v>
      </c>
      <c r="I20" s="15">
        <v>724</v>
      </c>
      <c r="J20" s="15">
        <v>767</v>
      </c>
      <c r="K20" s="14">
        <v>1.56363638878114</v>
      </c>
      <c r="L20" s="15">
        <v>490.52324792586802</v>
      </c>
      <c r="M20" s="15">
        <v>101</v>
      </c>
      <c r="ZA20" s="9"/>
    </row>
    <row r="21" spans="2:677" x14ac:dyDescent="0.3">
      <c r="B21" s="18"/>
      <c r="C21" s="16" t="s">
        <v>264</v>
      </c>
      <c r="D21" s="14">
        <v>97.731729981155695</v>
      </c>
      <c r="E21" s="14">
        <v>0.46290405656918199</v>
      </c>
      <c r="F21" s="14">
        <v>96.614461147026901</v>
      </c>
      <c r="G21" s="14">
        <v>98.486064237292993</v>
      </c>
      <c r="H21" s="14">
        <v>0.47364766453887402</v>
      </c>
      <c r="I21" s="15">
        <v>1372</v>
      </c>
      <c r="J21" s="15">
        <v>1404</v>
      </c>
      <c r="K21" s="14">
        <v>1.3561549256690599</v>
      </c>
      <c r="L21" s="15">
        <v>1035.2799473167399</v>
      </c>
      <c r="M21" s="15">
        <v>183</v>
      </c>
      <c r="ZA21" s="9"/>
    </row>
    <row r="22" spans="2:677" x14ac:dyDescent="0.3">
      <c r="B22" s="18"/>
      <c r="C22" s="16" t="s">
        <v>265</v>
      </c>
      <c r="D22" s="14">
        <v>97.730184443215293</v>
      </c>
      <c r="E22" s="14">
        <v>0.52930460498652998</v>
      </c>
      <c r="F22" s="14">
        <v>96.410551847419995</v>
      </c>
      <c r="G22" s="14">
        <v>98.571851079099005</v>
      </c>
      <c r="H22" s="14">
        <v>0.54159787787372304</v>
      </c>
      <c r="I22" s="15">
        <v>1073</v>
      </c>
      <c r="J22" s="15">
        <v>1098</v>
      </c>
      <c r="K22" s="14">
        <v>1.38547497553744</v>
      </c>
      <c r="L22" s="15">
        <v>792.50799861908195</v>
      </c>
      <c r="M22" s="15">
        <v>135</v>
      </c>
      <c r="ZA22" s="9"/>
    </row>
    <row r="23" spans="2:677" x14ac:dyDescent="0.3">
      <c r="B23" s="18"/>
      <c r="C23" s="16" t="s">
        <v>266</v>
      </c>
      <c r="D23" s="14">
        <v>97.982979119762902</v>
      </c>
      <c r="E23" s="14">
        <v>0.50192055411993997</v>
      </c>
      <c r="F23" s="14">
        <v>96.711151437062597</v>
      </c>
      <c r="G23" s="14">
        <v>98.769238531048401</v>
      </c>
      <c r="H23" s="14">
        <v>0.51225280005668306</v>
      </c>
      <c r="I23" s="15">
        <v>1096</v>
      </c>
      <c r="J23" s="15">
        <v>1117</v>
      </c>
      <c r="K23" s="14">
        <v>1.42256828982146</v>
      </c>
      <c r="L23" s="15">
        <v>785.19956334763503</v>
      </c>
      <c r="M23" s="15">
        <v>144</v>
      </c>
      <c r="ZA23" s="9"/>
    </row>
    <row r="24" spans="2:677" x14ac:dyDescent="0.3">
      <c r="B24" s="18"/>
      <c r="C24" s="16" t="s">
        <v>267</v>
      </c>
      <c r="D24" s="14">
        <v>93.9696034290819</v>
      </c>
      <c r="E24" s="14">
        <v>1.0520157534921399</v>
      </c>
      <c r="F24" s="14">
        <v>91.502256037476201</v>
      </c>
      <c r="G24" s="14">
        <v>95.753793534983203</v>
      </c>
      <c r="H24" s="14">
        <v>1.1195277143912701</v>
      </c>
      <c r="I24" s="15">
        <v>579</v>
      </c>
      <c r="J24" s="15">
        <v>615</v>
      </c>
      <c r="K24" s="14">
        <v>1.19916678418805</v>
      </c>
      <c r="L24" s="15">
        <v>512.85609984303699</v>
      </c>
      <c r="M24" s="15">
        <v>78</v>
      </c>
      <c r="ZA24" s="9"/>
    </row>
    <row r="25" spans="2:677" x14ac:dyDescent="0.3">
      <c r="B25" s="18"/>
      <c r="C25" s="16" t="s">
        <v>268</v>
      </c>
      <c r="D25" s="14">
        <v>98.121668701919106</v>
      </c>
      <c r="E25" s="14">
        <v>0.44435806716288001</v>
      </c>
      <c r="F25" s="14">
        <v>97.001939163204099</v>
      </c>
      <c r="G25" s="14">
        <v>98.828248247268206</v>
      </c>
      <c r="H25" s="14">
        <v>0.452864360177956</v>
      </c>
      <c r="I25" s="15">
        <v>668</v>
      </c>
      <c r="J25" s="15">
        <v>686</v>
      </c>
      <c r="K25" s="14">
        <v>0.73387077555800495</v>
      </c>
      <c r="L25" s="15">
        <v>686</v>
      </c>
      <c r="M25" s="15">
        <v>89</v>
      </c>
      <c r="ZA25" s="9"/>
    </row>
    <row r="26" spans="2:677" x14ac:dyDescent="0.3">
      <c r="B26" s="18"/>
      <c r="C26" s="16" t="s">
        <v>269</v>
      </c>
      <c r="D26" s="14">
        <v>98.718430416635698</v>
      </c>
      <c r="E26" s="14">
        <v>0.49354883075323103</v>
      </c>
      <c r="F26" s="14">
        <v>97.262584389342805</v>
      </c>
      <c r="G26" s="14">
        <v>99.404749048532594</v>
      </c>
      <c r="H26" s="14">
        <v>0.49995611626951098</v>
      </c>
      <c r="I26" s="15">
        <v>788</v>
      </c>
      <c r="J26" s="15">
        <v>798</v>
      </c>
      <c r="K26" s="14">
        <v>1.53453975167066</v>
      </c>
      <c r="L26" s="15">
        <v>520.02562926845906</v>
      </c>
      <c r="M26" s="15">
        <v>102</v>
      </c>
      <c r="ZA26" s="9"/>
    </row>
    <row r="27" spans="2:677" x14ac:dyDescent="0.3">
      <c r="B27" s="18"/>
      <c r="C27" s="16" t="s">
        <v>270</v>
      </c>
      <c r="D27" s="14">
        <v>98.293106687903105</v>
      </c>
      <c r="E27" s="14">
        <v>0.44950692370087098</v>
      </c>
      <c r="F27" s="14">
        <v>97.135998283411197</v>
      </c>
      <c r="G27" s="14">
        <v>98.987594872300093</v>
      </c>
      <c r="H27" s="14">
        <v>0.45731276469684701</v>
      </c>
      <c r="I27" s="15">
        <v>1141</v>
      </c>
      <c r="J27" s="15">
        <v>1161</v>
      </c>
      <c r="K27" s="14">
        <v>1.3970158602000899</v>
      </c>
      <c r="L27" s="15">
        <v>831.05713619722997</v>
      </c>
      <c r="M27" s="15">
        <v>150</v>
      </c>
      <c r="ZA27" s="9"/>
    </row>
    <row r="28" spans="2:677" x14ac:dyDescent="0.3">
      <c r="B28" s="18"/>
      <c r="C28" s="16" t="s">
        <v>271</v>
      </c>
      <c r="D28" s="14">
        <v>91.915319925137496</v>
      </c>
      <c r="E28" s="14">
        <v>1.9430836408212999</v>
      </c>
      <c r="F28" s="14">
        <v>87.088791655905098</v>
      </c>
      <c r="G28" s="14">
        <v>95.040325642674901</v>
      </c>
      <c r="H28" s="14">
        <v>2.1139932302948901</v>
      </c>
      <c r="I28" s="15">
        <v>461</v>
      </c>
      <c r="J28" s="15">
        <v>490</v>
      </c>
      <c r="K28" s="14">
        <v>2.4845120529301101</v>
      </c>
      <c r="L28" s="15">
        <v>197.22182447137601</v>
      </c>
      <c r="M28" s="15">
        <v>66</v>
      </c>
      <c r="ZA28" s="9"/>
    </row>
    <row r="29" spans="2:677" x14ac:dyDescent="0.3">
      <c r="B29" s="18"/>
      <c r="C29" s="16" t="s">
        <v>272</v>
      </c>
      <c r="D29" s="14">
        <v>95.988167412338399</v>
      </c>
      <c r="E29" s="14">
        <v>1.10993241154282</v>
      </c>
      <c r="F29" s="14">
        <v>93.102431094170498</v>
      </c>
      <c r="G29" s="14">
        <v>97.696469088107506</v>
      </c>
      <c r="H29" s="14">
        <v>1.1563221191366899</v>
      </c>
      <c r="I29" s="15">
        <v>729</v>
      </c>
      <c r="J29" s="15">
        <v>758</v>
      </c>
      <c r="K29" s="14">
        <v>2.42174518307626</v>
      </c>
      <c r="L29" s="15">
        <v>312.99742239484402</v>
      </c>
      <c r="M29" s="15">
        <v>92</v>
      </c>
      <c r="ZA29" s="9"/>
    </row>
    <row r="30" spans="2:677" x14ac:dyDescent="0.3">
      <c r="B30" s="18"/>
      <c r="C30" s="16" t="s">
        <v>273</v>
      </c>
      <c r="D30" s="14">
        <v>90.1452386283393</v>
      </c>
      <c r="E30" s="14">
        <v>1.6555177803935499</v>
      </c>
      <c r="F30" s="14">
        <v>86.323039909247598</v>
      </c>
      <c r="G30" s="14">
        <v>92.9860662239861</v>
      </c>
      <c r="H30" s="14">
        <v>1.8365005246911701</v>
      </c>
      <c r="I30" s="15">
        <v>597</v>
      </c>
      <c r="J30" s="15">
        <v>644</v>
      </c>
      <c r="K30" s="14">
        <v>1.9837629174789899</v>
      </c>
      <c r="L30" s="15">
        <v>324.63556724732501</v>
      </c>
      <c r="M30" s="15">
        <v>77</v>
      </c>
      <c r="ZA30" s="9"/>
    </row>
    <row r="31" spans="2:677" x14ac:dyDescent="0.3">
      <c r="B31" s="18"/>
      <c r="C31" s="16" t="s">
        <v>274</v>
      </c>
      <c r="D31" s="14">
        <v>96.328090528583402</v>
      </c>
      <c r="E31" s="14">
        <v>0.50148681639884196</v>
      </c>
      <c r="F31" s="14">
        <v>95.203066642536299</v>
      </c>
      <c r="G31" s="14">
        <v>97.197031093028997</v>
      </c>
      <c r="H31" s="14">
        <v>0.52060288296697399</v>
      </c>
      <c r="I31" s="15">
        <v>2047</v>
      </c>
      <c r="J31" s="15">
        <v>2125</v>
      </c>
      <c r="K31" s="14">
        <v>1.5101797277600599</v>
      </c>
      <c r="L31" s="15">
        <v>1407.1172860675699</v>
      </c>
      <c r="M31" s="15">
        <v>299</v>
      </c>
      <c r="ZA31" s="9"/>
    </row>
    <row r="32" spans="2:677" x14ac:dyDescent="0.3">
      <c r="B32" s="18"/>
      <c r="C32" s="16" t="s">
        <v>275</v>
      </c>
      <c r="D32" s="14">
        <v>94.062045364748201</v>
      </c>
      <c r="E32" s="14">
        <v>0.80102344358202204</v>
      </c>
      <c r="F32" s="14">
        <v>92.268497168289301</v>
      </c>
      <c r="G32" s="14">
        <v>95.459999807491002</v>
      </c>
      <c r="H32" s="14">
        <v>0.85159050122274205</v>
      </c>
      <c r="I32" s="15">
        <v>1193</v>
      </c>
      <c r="J32" s="15">
        <v>1265</v>
      </c>
      <c r="K32" s="14">
        <v>1.4520655902061701</v>
      </c>
      <c r="L32" s="15">
        <v>871.17276831853701</v>
      </c>
      <c r="M32" s="15">
        <v>163</v>
      </c>
      <c r="ZA32" s="9"/>
    </row>
    <row r="33" spans="2:677" x14ac:dyDescent="0.3">
      <c r="B33" s="18"/>
      <c r="C33" s="16" t="s">
        <v>276</v>
      </c>
      <c r="D33" s="14">
        <v>94.1931836638758</v>
      </c>
      <c r="E33" s="14">
        <v>1.0519455315316499</v>
      </c>
      <c r="F33" s="14">
        <v>91.719560978804495</v>
      </c>
      <c r="G33" s="14">
        <v>95.960404302440907</v>
      </c>
      <c r="H33" s="14">
        <v>1.1167958132569999</v>
      </c>
      <c r="I33" s="15">
        <v>755</v>
      </c>
      <c r="J33" s="15">
        <v>796</v>
      </c>
      <c r="K33" s="14">
        <v>1.60840742425769</v>
      </c>
      <c r="L33" s="15">
        <v>494.89948130982401</v>
      </c>
      <c r="M33" s="15">
        <v>102</v>
      </c>
      <c r="ZA33" s="9"/>
    </row>
    <row r="34" spans="2:677" x14ac:dyDescent="0.3">
      <c r="B34" s="18"/>
      <c r="C34" s="16" t="s">
        <v>277</v>
      </c>
      <c r="D34" s="14">
        <v>93.538146992728301</v>
      </c>
      <c r="E34" s="14">
        <v>1.1759691742701699</v>
      </c>
      <c r="F34" s="14">
        <v>90.779134772860402</v>
      </c>
      <c r="G34" s="14">
        <v>95.512433476000396</v>
      </c>
      <c r="H34" s="14">
        <v>1.2572081146332701</v>
      </c>
      <c r="I34" s="15">
        <v>826</v>
      </c>
      <c r="J34" s="15">
        <v>875</v>
      </c>
      <c r="K34" s="14">
        <v>1.9996660407848299</v>
      </c>
      <c r="L34" s="15">
        <v>437.57306577881297</v>
      </c>
      <c r="M34" s="15">
        <v>112</v>
      </c>
      <c r="ZA34" s="9"/>
    </row>
    <row r="35" spans="2:677" x14ac:dyDescent="0.3">
      <c r="B35" s="18"/>
      <c r="C35" s="16" t="s">
        <v>278</v>
      </c>
      <c r="D35" s="14">
        <v>90.954117767622293</v>
      </c>
      <c r="E35" s="14">
        <v>1.56955969012997</v>
      </c>
      <c r="F35" s="14">
        <v>87.2923248263007</v>
      </c>
      <c r="G35" s="14">
        <v>93.637649564477996</v>
      </c>
      <c r="H35" s="14">
        <v>1.72566094713823</v>
      </c>
      <c r="I35" s="15">
        <v>508</v>
      </c>
      <c r="J35" s="15">
        <v>552</v>
      </c>
      <c r="K35" s="14">
        <v>1.6498102088130799</v>
      </c>
      <c r="L35" s="15">
        <v>334.583940050367</v>
      </c>
      <c r="M35" s="15">
        <v>65</v>
      </c>
      <c r="ZA35" s="9"/>
    </row>
    <row r="36" spans="2:677" x14ac:dyDescent="0.3">
      <c r="B36" s="18"/>
      <c r="C36" s="16" t="s">
        <v>279</v>
      </c>
      <c r="D36" s="14">
        <v>98.646943358572898</v>
      </c>
      <c r="E36" s="14">
        <v>0.35757338052721999</v>
      </c>
      <c r="F36" s="14">
        <v>97.724913937375604</v>
      </c>
      <c r="G36" s="14">
        <v>99.198365001539997</v>
      </c>
      <c r="H36" s="14">
        <v>0.36247791198909501</v>
      </c>
      <c r="I36" s="15">
        <v>1201</v>
      </c>
      <c r="J36" s="15">
        <v>1219</v>
      </c>
      <c r="K36" s="14">
        <v>1.1667506158766501</v>
      </c>
      <c r="L36" s="15">
        <v>1044.7819640395801</v>
      </c>
      <c r="M36" s="15">
        <v>161</v>
      </c>
      <c r="ZA36" s="9"/>
    </row>
    <row r="37" spans="2:677" x14ac:dyDescent="0.3">
      <c r="B37" s="18"/>
      <c r="C37" s="16" t="s">
        <v>280</v>
      </c>
      <c r="D37" s="14">
        <v>99.054148558226103</v>
      </c>
      <c r="E37" s="14">
        <v>0.38800635289047097</v>
      </c>
      <c r="F37" s="14">
        <v>97.869293079397707</v>
      </c>
      <c r="G37" s="14">
        <v>99.582930760297003</v>
      </c>
      <c r="H37" s="14">
        <v>0.39171136044079202</v>
      </c>
      <c r="I37" s="15">
        <v>702</v>
      </c>
      <c r="J37" s="15">
        <v>708</v>
      </c>
      <c r="K37" s="14">
        <v>1.1360605713948899</v>
      </c>
      <c r="L37" s="15">
        <v>623.20620733337603</v>
      </c>
      <c r="M37" s="15">
        <v>80</v>
      </c>
      <c r="ZA37" s="9"/>
    </row>
    <row r="38" spans="2:677" x14ac:dyDescent="0.3">
      <c r="B38" s="18" t="s">
        <v>296</v>
      </c>
      <c r="C38" s="16" t="s">
        <v>281</v>
      </c>
      <c r="D38" s="14">
        <v>96.462424101180702</v>
      </c>
      <c r="E38" s="14">
        <v>0.27836288982095803</v>
      </c>
      <c r="F38" s="14">
        <v>95.873824269870397</v>
      </c>
      <c r="G38" s="14">
        <v>96.969713891910203</v>
      </c>
      <c r="H38" s="14">
        <v>0.28857131926207802</v>
      </c>
      <c r="I38" s="15">
        <v>10172</v>
      </c>
      <c r="J38" s="15">
        <v>10630</v>
      </c>
      <c r="K38" s="14">
        <v>2.4135213337218602</v>
      </c>
      <c r="L38" s="15">
        <v>4404.3530303531998</v>
      </c>
      <c r="M38" s="15">
        <v>1297</v>
      </c>
      <c r="ZA38" s="9"/>
    </row>
    <row r="39" spans="2:677" x14ac:dyDescent="0.3">
      <c r="B39" s="18"/>
      <c r="C39" s="16" t="s">
        <v>282</v>
      </c>
      <c r="D39" s="14">
        <v>97.324956974373407</v>
      </c>
      <c r="E39" s="14">
        <v>0.23755611245095401</v>
      </c>
      <c r="F39" s="14">
        <v>96.817262750140003</v>
      </c>
      <c r="G39" s="14">
        <v>97.753545465623503</v>
      </c>
      <c r="H39" s="14">
        <v>0.244085504721574</v>
      </c>
      <c r="I39" s="15">
        <v>9858</v>
      </c>
      <c r="J39" s="15">
        <v>10172</v>
      </c>
      <c r="K39" s="14">
        <v>2.2046572523977201</v>
      </c>
      <c r="L39" s="15">
        <v>4613.8691122791197</v>
      </c>
      <c r="M39" s="15">
        <v>1286</v>
      </c>
      <c r="ZA39" s="9"/>
    </row>
    <row r="40" spans="2:677" x14ac:dyDescent="0.3">
      <c r="B40" s="18" t="s">
        <v>321</v>
      </c>
      <c r="C40" s="16" t="s">
        <v>314</v>
      </c>
      <c r="D40" s="14">
        <v>96.843462757951997</v>
      </c>
      <c r="E40" s="14">
        <v>0.230497935167746</v>
      </c>
      <c r="F40" s="14">
        <v>96.358804064820205</v>
      </c>
      <c r="G40" s="14">
        <v>97.265442041488001</v>
      </c>
      <c r="H40" s="14">
        <v>0.23801083584118299</v>
      </c>
      <c r="I40" s="15">
        <v>10121</v>
      </c>
      <c r="J40" s="15">
        <v>10533</v>
      </c>
      <c r="K40" s="14">
        <v>1.83047457731806</v>
      </c>
      <c r="L40" s="15">
        <v>5754.2454456988598</v>
      </c>
      <c r="M40" s="15">
        <v>2649</v>
      </c>
      <c r="ZA40" s="9"/>
    </row>
    <row r="41" spans="2:677" x14ac:dyDescent="0.3">
      <c r="B41" s="18"/>
      <c r="C41" s="16" t="s">
        <v>315</v>
      </c>
      <c r="D41" s="14">
        <v>97.027502342040606</v>
      </c>
      <c r="E41" s="14">
        <v>0.24438509113083101</v>
      </c>
      <c r="F41" s="14">
        <v>96.508971901508303</v>
      </c>
      <c r="G41" s="14">
        <v>97.471032492812995</v>
      </c>
      <c r="H41" s="14">
        <v>0.251871979832405</v>
      </c>
      <c r="I41" s="15">
        <v>9909</v>
      </c>
      <c r="J41" s="15">
        <v>10269</v>
      </c>
      <c r="K41" s="14">
        <v>2.1262724044944399</v>
      </c>
      <c r="L41" s="15">
        <v>4829.5787399082801</v>
      </c>
      <c r="M41" s="15">
        <v>2629</v>
      </c>
      <c r="ZA41" s="9"/>
    </row>
    <row r="42" spans="2:677" x14ac:dyDescent="0.3">
      <c r="B42" s="18" t="s">
        <v>322</v>
      </c>
      <c r="C42" s="16" t="s">
        <v>316</v>
      </c>
      <c r="D42" s="14">
        <v>90.180926622836694</v>
      </c>
      <c r="E42" s="14">
        <v>0.84446789325197402</v>
      </c>
      <c r="F42" s="14">
        <v>88.393377691037898</v>
      </c>
      <c r="G42" s="14">
        <v>91.718964538273099</v>
      </c>
      <c r="H42" s="14">
        <v>0.93641518764138298</v>
      </c>
      <c r="I42" s="15">
        <v>2117</v>
      </c>
      <c r="J42" s="15">
        <v>2342</v>
      </c>
      <c r="K42" s="14">
        <v>1.8853088227180701</v>
      </c>
      <c r="L42" s="15">
        <v>1242.2368005595599</v>
      </c>
      <c r="M42" s="15">
        <v>627</v>
      </c>
      <c r="ZA42" s="9"/>
    </row>
    <row r="43" spans="2:677" x14ac:dyDescent="0.3">
      <c r="B43" s="18"/>
      <c r="C43" s="16" t="s">
        <v>317</v>
      </c>
      <c r="D43" s="14">
        <v>96.891017795177106</v>
      </c>
      <c r="E43" s="14">
        <v>1.0729486561127</v>
      </c>
      <c r="F43" s="14">
        <v>93.925317007591104</v>
      </c>
      <c r="G43" s="14">
        <v>98.432999247351304</v>
      </c>
      <c r="H43" s="14">
        <v>1.10737680388584</v>
      </c>
      <c r="I43" s="15">
        <v>803</v>
      </c>
      <c r="J43" s="15">
        <v>824</v>
      </c>
      <c r="K43" s="14">
        <v>3.1452557230676299</v>
      </c>
      <c r="L43" s="15">
        <v>261.981877644066</v>
      </c>
      <c r="M43" s="15">
        <v>298</v>
      </c>
      <c r="ZA43" s="9"/>
    </row>
    <row r="44" spans="2:677" x14ac:dyDescent="0.3">
      <c r="B44" s="18"/>
      <c r="C44" s="16" t="s">
        <v>318</v>
      </c>
      <c r="D44" s="14">
        <v>98.235813387799595</v>
      </c>
      <c r="E44" s="14">
        <v>0.75189516633015396</v>
      </c>
      <c r="F44" s="14">
        <v>95.948582528136598</v>
      </c>
      <c r="G44" s="14">
        <v>99.241987490439001</v>
      </c>
      <c r="H44" s="14">
        <v>0.76539821924407803</v>
      </c>
      <c r="I44" s="15">
        <v>603</v>
      </c>
      <c r="J44" s="15">
        <v>614</v>
      </c>
      <c r="K44" s="14">
        <v>1.9996808974510201</v>
      </c>
      <c r="L44" s="15">
        <v>307.04899005769499</v>
      </c>
      <c r="M44" s="15">
        <v>225</v>
      </c>
      <c r="ZA44" s="9"/>
    </row>
    <row r="45" spans="2:677" x14ac:dyDescent="0.3">
      <c r="B45" s="18"/>
      <c r="C45" s="16" t="s">
        <v>319</v>
      </c>
      <c r="D45" s="14">
        <v>97.561980800971796</v>
      </c>
      <c r="E45" s="14">
        <v>0.165536189701387</v>
      </c>
      <c r="F45" s="14">
        <v>97.215426847581696</v>
      </c>
      <c r="G45" s="14">
        <v>97.866351003854703</v>
      </c>
      <c r="H45" s="14">
        <v>0.16967284626896201</v>
      </c>
      <c r="I45" s="15">
        <v>16176</v>
      </c>
      <c r="J45" s="15">
        <v>16677</v>
      </c>
      <c r="K45" s="14">
        <v>1.9211446459791499</v>
      </c>
      <c r="L45" s="15">
        <v>8680.7622918472298</v>
      </c>
      <c r="M45" s="15">
        <v>2566</v>
      </c>
      <c r="ZA45" s="9"/>
    </row>
    <row r="46" spans="2:677" x14ac:dyDescent="0.3">
      <c r="B46" s="18"/>
      <c r="C46" s="16" t="s">
        <v>320</v>
      </c>
      <c r="D46" s="14">
        <v>93.052894789456104</v>
      </c>
      <c r="E46" s="14">
        <v>2.7556118826914302</v>
      </c>
      <c r="F46" s="14">
        <v>85.2504910605698</v>
      </c>
      <c r="G46" s="14">
        <v>96.878977844111802</v>
      </c>
      <c r="H46" s="14">
        <v>2.9613392349871002</v>
      </c>
      <c r="I46" s="15">
        <v>331</v>
      </c>
      <c r="J46" s="15">
        <v>345</v>
      </c>
      <c r="K46" s="14">
        <v>4.0407387826020296</v>
      </c>
      <c r="L46" s="15">
        <v>85.380426343184098</v>
      </c>
      <c r="M46" s="15">
        <v>198</v>
      </c>
      <c r="ZA46" s="9"/>
    </row>
    <row r="47" spans="2:677" x14ac:dyDescent="0.3">
      <c r="B47" s="18" t="s">
        <v>298</v>
      </c>
      <c r="C47" s="16" t="s">
        <v>283</v>
      </c>
      <c r="D47" s="14">
        <v>95.221164277929802</v>
      </c>
      <c r="E47" s="14">
        <v>0.54659879500297703</v>
      </c>
      <c r="F47" s="14">
        <v>94.027331924086994</v>
      </c>
      <c r="G47" s="14">
        <v>96.186049526064906</v>
      </c>
      <c r="H47" s="14">
        <v>0.57403078312251499</v>
      </c>
      <c r="I47" s="15">
        <v>3831</v>
      </c>
      <c r="J47" s="15">
        <v>4076</v>
      </c>
      <c r="K47" s="14">
        <v>2.67552716509871</v>
      </c>
      <c r="L47" s="15">
        <v>1523.4380921898201</v>
      </c>
      <c r="M47" s="15">
        <v>1527</v>
      </c>
      <c r="ZA47" s="9"/>
    </row>
    <row r="48" spans="2:677" x14ac:dyDescent="0.3">
      <c r="B48" s="18"/>
      <c r="C48" s="16" t="s">
        <v>284</v>
      </c>
      <c r="D48" s="14">
        <v>96.722536243278398</v>
      </c>
      <c r="E48" s="14">
        <v>0.41271008900039602</v>
      </c>
      <c r="F48" s="14">
        <v>95.809023918126101</v>
      </c>
      <c r="G48" s="14">
        <v>97.442244908523094</v>
      </c>
      <c r="H48" s="14">
        <v>0.42669485833409099</v>
      </c>
      <c r="I48" s="15">
        <v>3462</v>
      </c>
      <c r="J48" s="15">
        <v>3614</v>
      </c>
      <c r="K48" s="14">
        <v>1.9412995731723699</v>
      </c>
      <c r="L48" s="15">
        <v>1861.63951712727</v>
      </c>
      <c r="M48" s="15">
        <v>1653</v>
      </c>
      <c r="ZA48" s="9"/>
    </row>
    <row r="49" spans="2:677" x14ac:dyDescent="0.3">
      <c r="B49" s="18"/>
      <c r="C49" s="16" t="s">
        <v>285</v>
      </c>
      <c r="D49" s="14">
        <v>97.490011167395096</v>
      </c>
      <c r="E49" s="14">
        <v>0.35544295293959999</v>
      </c>
      <c r="F49" s="14">
        <v>96.690068399734301</v>
      </c>
      <c r="G49" s="14">
        <v>98.100422296437699</v>
      </c>
      <c r="H49" s="14">
        <v>0.36459422732990299</v>
      </c>
      <c r="I49" s="15">
        <v>3704</v>
      </c>
      <c r="J49" s="15">
        <v>3834</v>
      </c>
      <c r="K49" s="14">
        <v>1.97900424797457</v>
      </c>
      <c r="L49" s="15">
        <v>1937.33793341977</v>
      </c>
      <c r="M49" s="15">
        <v>1803</v>
      </c>
      <c r="ZA49" s="9"/>
    </row>
    <row r="50" spans="2:677" x14ac:dyDescent="0.3">
      <c r="B50" s="18"/>
      <c r="C50" s="16" t="s">
        <v>286</v>
      </c>
      <c r="D50" s="14">
        <v>97.550537284328001</v>
      </c>
      <c r="E50" s="14">
        <v>0.33539390021065202</v>
      </c>
      <c r="F50" s="14">
        <v>96.799131963462997</v>
      </c>
      <c r="G50" s="14">
        <v>98.128959356761598</v>
      </c>
      <c r="H50" s="14">
        <v>0.343815533514785</v>
      </c>
      <c r="I50" s="15">
        <v>3917</v>
      </c>
      <c r="J50" s="15">
        <v>4028</v>
      </c>
      <c r="K50" s="14">
        <v>1.8957953353574399</v>
      </c>
      <c r="L50" s="15">
        <v>2124.7019258228902</v>
      </c>
      <c r="M50" s="15">
        <v>1851</v>
      </c>
      <c r="ZA50" s="9"/>
    </row>
    <row r="51" spans="2:677" x14ac:dyDescent="0.3">
      <c r="B51" s="18"/>
      <c r="C51" s="16" t="s">
        <v>287</v>
      </c>
      <c r="D51" s="14">
        <v>97.695841185362596</v>
      </c>
      <c r="E51" s="14">
        <v>0.29518001717770098</v>
      </c>
      <c r="F51" s="14">
        <v>97.040107106585793</v>
      </c>
      <c r="G51" s="14">
        <v>98.208985256528294</v>
      </c>
      <c r="H51" s="14">
        <v>0.30214184513508902</v>
      </c>
      <c r="I51" s="15">
        <v>5012</v>
      </c>
      <c r="J51" s="15">
        <v>5139</v>
      </c>
      <c r="K51" s="14">
        <v>1.9887469246877101</v>
      </c>
      <c r="L51" s="15">
        <v>2584.03919382903</v>
      </c>
      <c r="M51" s="15">
        <v>1885</v>
      </c>
      <c r="ZA51" s="9"/>
    </row>
    <row r="52" spans="2:677" x14ac:dyDescent="0.3">
      <c r="B52" s="18" t="s">
        <v>297</v>
      </c>
      <c r="C52" s="16" t="s">
        <v>288</v>
      </c>
      <c r="D52" s="14">
        <v>97.463515782975605</v>
      </c>
      <c r="E52" s="14">
        <v>0.189720389471111</v>
      </c>
      <c r="F52" s="14">
        <v>97.063696076066606</v>
      </c>
      <c r="G52" s="14">
        <v>97.810122587902796</v>
      </c>
      <c r="H52" s="14">
        <v>0.19465785524664</v>
      </c>
      <c r="I52" s="15">
        <v>13456</v>
      </c>
      <c r="J52" s="15">
        <v>13859</v>
      </c>
      <c r="K52" s="14">
        <v>2.01768950116977</v>
      </c>
      <c r="L52" s="15">
        <v>6868.7476402910897</v>
      </c>
      <c r="M52" s="15">
        <v>2616</v>
      </c>
      <c r="ZA52" s="9"/>
    </row>
    <row r="53" spans="2:677" x14ac:dyDescent="0.3">
      <c r="B53" s="18"/>
      <c r="C53" s="16" t="s">
        <v>289</v>
      </c>
      <c r="D53" s="14">
        <v>95.968094886850196</v>
      </c>
      <c r="E53" s="14">
        <v>0.359004625457087</v>
      </c>
      <c r="F53" s="14">
        <v>95.202090230098193</v>
      </c>
      <c r="G53" s="14">
        <v>96.616150824627198</v>
      </c>
      <c r="H53" s="14">
        <v>0.37408747759384597</v>
      </c>
      <c r="I53" s="15">
        <v>6470</v>
      </c>
      <c r="J53" s="15">
        <v>6832</v>
      </c>
      <c r="K53" s="14">
        <v>2.2753447418112298</v>
      </c>
      <c r="L53" s="15">
        <v>3002.62192117822</v>
      </c>
      <c r="M53" s="15">
        <v>2055</v>
      </c>
      <c r="ZA53" s="9"/>
    </row>
    <row r="54" spans="2:677" x14ac:dyDescent="0.3">
      <c r="B54" s="18" t="s">
        <v>291</v>
      </c>
      <c r="C54" s="16" t="s">
        <v>290</v>
      </c>
      <c r="D54" s="14">
        <v>97.145508510168597</v>
      </c>
      <c r="E54" s="14">
        <v>0.20780831324496599</v>
      </c>
      <c r="F54" s="14">
        <v>96.708521576557104</v>
      </c>
      <c r="G54" s="14">
        <v>97.525963878649193</v>
      </c>
      <c r="H54" s="14">
        <v>0.21391448398585899</v>
      </c>
      <c r="I54" s="15">
        <v>13059</v>
      </c>
      <c r="J54" s="15">
        <v>13487</v>
      </c>
      <c r="K54" s="14">
        <v>2.1001848017972402</v>
      </c>
      <c r="L54" s="15">
        <v>6421.8158270921904</v>
      </c>
      <c r="M54" s="15">
        <v>2444</v>
      </c>
      <c r="ZA54" s="9"/>
    </row>
    <row r="55" spans="2:677" x14ac:dyDescent="0.3">
      <c r="B55" s="18"/>
      <c r="C55" s="16" t="s">
        <v>291</v>
      </c>
      <c r="D55" s="14">
        <v>96.618871764872907</v>
      </c>
      <c r="E55" s="14">
        <v>0.31252087756388902</v>
      </c>
      <c r="F55" s="14">
        <v>95.949373551661793</v>
      </c>
      <c r="G55" s="14">
        <v>97.180964684355004</v>
      </c>
      <c r="H55" s="14">
        <v>0.32345738659050499</v>
      </c>
      <c r="I55" s="15">
        <v>6971</v>
      </c>
      <c r="J55" s="15">
        <v>7315</v>
      </c>
      <c r="K55" s="14">
        <v>2.1867010928577</v>
      </c>
      <c r="L55" s="15">
        <v>3345.2217241270801</v>
      </c>
      <c r="M55" s="15">
        <v>1966</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203" priority="1">
      <formula>ZA9 = 3</formula>
    </cfRule>
    <cfRule type="expression" dxfId="202" priority="48">
      <formula>I9 = J9</formula>
    </cfRule>
    <cfRule type="expression" dxfId="201" priority="95">
      <formula>ZA9 = 2</formula>
    </cfRule>
    <cfRule type="expression" dxfId="200" priority="142">
      <formula>ZA9 = 1</formula>
    </cfRule>
  </conditionalFormatting>
  <pageMargins left="0.7" right="0.7" top="0.75" bottom="0.75" header="0.3" footer="0.3"/>
  <pageSetup paperSize="9" orientation="portrait" horizontalDpi="300" verticalDpi="30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133</v>
      </c>
      <c r="M2" s="12" t="str">
        <f>HYPERLINK("#'INDICE'!A1", "Índice")</f>
        <v>Índice</v>
      </c>
    </row>
    <row r="3" spans="2:677" x14ac:dyDescent="0.3">
      <c r="B3" s="10" t="s">
        <v>7</v>
      </c>
      <c r="C3" s="11" t="s">
        <v>132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51.165393336851103</v>
      </c>
      <c r="E9" s="14">
        <v>0.74143689919316103</v>
      </c>
      <c r="F9" s="14">
        <v>49.710971697382398</v>
      </c>
      <c r="G9" s="14">
        <v>52.617844413177401</v>
      </c>
      <c r="H9" s="14">
        <v>1.4490984058538501</v>
      </c>
      <c r="I9" s="15">
        <v>8569</v>
      </c>
      <c r="J9" s="15">
        <v>16277</v>
      </c>
      <c r="K9" s="14">
        <v>3.5808989160363698</v>
      </c>
      <c r="L9" s="15">
        <v>4545.5066958485104</v>
      </c>
      <c r="M9" s="15">
        <v>2671</v>
      </c>
      <c r="ZA9" s="9"/>
    </row>
    <row r="10" spans="2:677" x14ac:dyDescent="0.3">
      <c r="B10" s="18" t="s">
        <v>293</v>
      </c>
      <c r="C10" s="16" t="s">
        <v>253</v>
      </c>
      <c r="D10" s="14">
        <v>54.607292302054198</v>
      </c>
      <c r="E10" s="14">
        <v>0.95966513302568202</v>
      </c>
      <c r="F10" s="14">
        <v>52.719337154686599</v>
      </c>
      <c r="G10" s="14">
        <v>56.482089596714601</v>
      </c>
      <c r="H10" s="14">
        <v>1.7573937336379899</v>
      </c>
      <c r="I10" s="15">
        <v>5956</v>
      </c>
      <c r="J10" s="15">
        <v>10274</v>
      </c>
      <c r="K10" s="14">
        <v>3.8168051392923501</v>
      </c>
      <c r="L10" s="15">
        <v>2691.7800686845699</v>
      </c>
      <c r="M10" s="15">
        <v>1685</v>
      </c>
      <c r="ZA10" s="9"/>
    </row>
    <row r="11" spans="2:677" x14ac:dyDescent="0.3">
      <c r="B11" s="18"/>
      <c r="C11" s="16" t="s">
        <v>254</v>
      </c>
      <c r="D11" s="14">
        <v>44.279151147854499</v>
      </c>
      <c r="E11" s="14">
        <v>1.1168285404510701</v>
      </c>
      <c r="F11" s="14">
        <v>42.100039649206799</v>
      </c>
      <c r="G11" s="14">
        <v>46.480508209541398</v>
      </c>
      <c r="H11" s="14">
        <v>2.5222446941718002</v>
      </c>
      <c r="I11" s="15">
        <v>2613</v>
      </c>
      <c r="J11" s="15">
        <v>6003</v>
      </c>
      <c r="K11" s="14">
        <v>3.0342543842606799</v>
      </c>
      <c r="L11" s="15">
        <v>1978.4102582627299</v>
      </c>
      <c r="M11" s="15">
        <v>986</v>
      </c>
      <c r="ZA11" s="9"/>
    </row>
    <row r="12" spans="2:677" x14ac:dyDescent="0.3">
      <c r="B12" s="18" t="s">
        <v>294</v>
      </c>
      <c r="C12" s="16" t="s">
        <v>255</v>
      </c>
      <c r="D12" s="14">
        <v>54.012128654082602</v>
      </c>
      <c r="E12" s="14">
        <v>0.81360527577226804</v>
      </c>
      <c r="F12" s="14">
        <v>52.412512175976701</v>
      </c>
      <c r="G12" s="14">
        <v>55.603521503048903</v>
      </c>
      <c r="H12" s="14">
        <v>1.50633810598903</v>
      </c>
      <c r="I12" s="15">
        <v>4397</v>
      </c>
      <c r="J12" s="15">
        <v>8272</v>
      </c>
      <c r="K12" s="14">
        <v>2.2041996637869099</v>
      </c>
      <c r="L12" s="15">
        <v>3752.8360683026099</v>
      </c>
      <c r="M12" s="15">
        <v>1370</v>
      </c>
      <c r="ZA12" s="9"/>
    </row>
    <row r="13" spans="2:677" x14ac:dyDescent="0.3">
      <c r="B13" s="18"/>
      <c r="C13" s="16" t="s">
        <v>256</v>
      </c>
      <c r="D13" s="14">
        <v>50.035511184368097</v>
      </c>
      <c r="E13" s="14">
        <v>1.25504128570352</v>
      </c>
      <c r="F13" s="14">
        <v>47.573825717457197</v>
      </c>
      <c r="G13" s="14">
        <v>52.497024507982402</v>
      </c>
      <c r="H13" s="14">
        <v>2.5083011165390401</v>
      </c>
      <c r="I13" s="15">
        <v>2625</v>
      </c>
      <c r="J13" s="15">
        <v>4810</v>
      </c>
      <c r="K13" s="14">
        <v>3.02991895874354</v>
      </c>
      <c r="L13" s="15">
        <v>1587.5012056410401</v>
      </c>
      <c r="M13" s="15">
        <v>791</v>
      </c>
      <c r="ZA13" s="9"/>
    </row>
    <row r="14" spans="2:677" x14ac:dyDescent="0.3">
      <c r="B14" s="18"/>
      <c r="C14" s="16" t="s">
        <v>257</v>
      </c>
      <c r="D14" s="14">
        <v>42.666965017531602</v>
      </c>
      <c r="E14" s="14">
        <v>1.21675023879135</v>
      </c>
      <c r="F14" s="14">
        <v>40.295430272006499</v>
      </c>
      <c r="G14" s="14">
        <v>45.072705211192101</v>
      </c>
      <c r="H14" s="14">
        <v>2.85173843110565</v>
      </c>
      <c r="I14" s="15">
        <v>1547</v>
      </c>
      <c r="J14" s="15">
        <v>3195</v>
      </c>
      <c r="K14" s="14">
        <v>1.9330411894914901</v>
      </c>
      <c r="L14" s="15">
        <v>1652.8359650942</v>
      </c>
      <c r="M14" s="15">
        <v>510</v>
      </c>
      <c r="ZA14" s="9"/>
    </row>
    <row r="15" spans="2:677" x14ac:dyDescent="0.3">
      <c r="B15" s="18" t="s">
        <v>295</v>
      </c>
      <c r="C15" s="16" t="s">
        <v>258</v>
      </c>
      <c r="D15" s="14">
        <v>55.477587318130198</v>
      </c>
      <c r="E15" s="14">
        <v>2.69025324537647</v>
      </c>
      <c r="F15" s="14">
        <v>50.114536442668197</v>
      </c>
      <c r="G15" s="14">
        <v>60.716032645169598</v>
      </c>
      <c r="H15" s="14">
        <v>4.8492614322780696</v>
      </c>
      <c r="I15" s="15">
        <v>366</v>
      </c>
      <c r="J15" s="15">
        <v>644</v>
      </c>
      <c r="K15" s="14">
        <v>1.88408739652312</v>
      </c>
      <c r="L15" s="15">
        <v>341.81004617324601</v>
      </c>
      <c r="M15" s="15">
        <v>134</v>
      </c>
      <c r="ZA15" s="9"/>
    </row>
    <row r="16" spans="2:677" x14ac:dyDescent="0.3">
      <c r="B16" s="18"/>
      <c r="C16" s="16" t="s">
        <v>259</v>
      </c>
      <c r="D16" s="14">
        <v>38.610644176846698</v>
      </c>
      <c r="E16" s="14">
        <v>2.3400732447532802</v>
      </c>
      <c r="F16" s="14">
        <v>34.084519337491102</v>
      </c>
      <c r="G16" s="14">
        <v>43.342592812167702</v>
      </c>
      <c r="H16" s="14">
        <v>6.0606946468832401</v>
      </c>
      <c r="I16" s="15">
        <v>243</v>
      </c>
      <c r="J16" s="15">
        <v>605</v>
      </c>
      <c r="K16" s="14">
        <v>1.3953903564166299</v>
      </c>
      <c r="L16" s="15">
        <v>433.57043225785497</v>
      </c>
      <c r="M16" s="15">
        <v>102</v>
      </c>
      <c r="ZA16" s="9"/>
    </row>
    <row r="17" spans="2:677" x14ac:dyDescent="0.3">
      <c r="B17" s="18"/>
      <c r="C17" s="16" t="s">
        <v>260</v>
      </c>
      <c r="D17" s="14">
        <v>43.186436232570401</v>
      </c>
      <c r="E17" s="14">
        <v>2.64555380789789</v>
      </c>
      <c r="F17" s="14">
        <v>38.033704578587702</v>
      </c>
      <c r="G17" s="14">
        <v>48.490974262983997</v>
      </c>
      <c r="H17" s="14">
        <v>6.1258905311169602</v>
      </c>
      <c r="I17" s="15">
        <v>234</v>
      </c>
      <c r="J17" s="15">
        <v>517</v>
      </c>
      <c r="K17" s="14">
        <v>1.4719176068225199</v>
      </c>
      <c r="L17" s="15">
        <v>351.24248640252898</v>
      </c>
      <c r="M17" s="15">
        <v>100</v>
      </c>
      <c r="ZA17" s="9"/>
    </row>
    <row r="18" spans="2:677" x14ac:dyDescent="0.3">
      <c r="B18" s="18"/>
      <c r="C18" s="16" t="s">
        <v>261</v>
      </c>
      <c r="D18" s="14">
        <v>54.988887834612697</v>
      </c>
      <c r="E18" s="14">
        <v>2.9245075623941799</v>
      </c>
      <c r="F18" s="14">
        <v>49.124838473691298</v>
      </c>
      <c r="G18" s="14">
        <v>60.717515797976198</v>
      </c>
      <c r="H18" s="14">
        <v>5.31836099538888</v>
      </c>
      <c r="I18" s="15">
        <v>341</v>
      </c>
      <c r="J18" s="15">
        <v>607</v>
      </c>
      <c r="K18" s="14">
        <v>2.0940326157653</v>
      </c>
      <c r="L18" s="15">
        <v>289.87132073783903</v>
      </c>
      <c r="M18" s="15">
        <v>78</v>
      </c>
      <c r="ZA18" s="9"/>
    </row>
    <row r="19" spans="2:677" x14ac:dyDescent="0.3">
      <c r="B19" s="18"/>
      <c r="C19" s="16" t="s">
        <v>262</v>
      </c>
      <c r="D19" s="14">
        <v>41.375717846468497</v>
      </c>
      <c r="E19" s="14">
        <v>3.40833377448612</v>
      </c>
      <c r="F19" s="14">
        <v>34.773738947180199</v>
      </c>
      <c r="G19" s="14">
        <v>48.302904501705697</v>
      </c>
      <c r="H19" s="14">
        <v>8.2375217926932702</v>
      </c>
      <c r="I19" s="15">
        <v>168</v>
      </c>
      <c r="J19" s="15">
        <v>413</v>
      </c>
      <c r="K19" s="14">
        <v>1.9731421447986399</v>
      </c>
      <c r="L19" s="15">
        <v>209.31081984574701</v>
      </c>
      <c r="M19" s="15">
        <v>66</v>
      </c>
      <c r="ZA19" s="9"/>
    </row>
    <row r="20" spans="2:677" x14ac:dyDescent="0.3">
      <c r="B20" s="18"/>
      <c r="C20" s="16" t="s">
        <v>263</v>
      </c>
      <c r="D20" s="14">
        <v>45.693341334472898</v>
      </c>
      <c r="E20" s="14">
        <v>2.5363487489266099</v>
      </c>
      <c r="F20" s="14">
        <v>40.722334885574497</v>
      </c>
      <c r="G20" s="14">
        <v>50.751627263245197</v>
      </c>
      <c r="H20" s="14">
        <v>5.5508060361807798</v>
      </c>
      <c r="I20" s="15">
        <v>296</v>
      </c>
      <c r="J20" s="15">
        <v>610</v>
      </c>
      <c r="K20" s="14">
        <v>1.57880768167978</v>
      </c>
      <c r="L20" s="15">
        <v>386.36751459873199</v>
      </c>
      <c r="M20" s="15">
        <v>101</v>
      </c>
      <c r="ZA20" s="9"/>
    </row>
    <row r="21" spans="2:677" x14ac:dyDescent="0.3">
      <c r="B21" s="18"/>
      <c r="C21" s="16" t="s">
        <v>264</v>
      </c>
      <c r="D21" s="14">
        <v>63.156314377463097</v>
      </c>
      <c r="E21" s="14">
        <v>2.2291180987986898</v>
      </c>
      <c r="F21" s="14">
        <v>58.659802988434002</v>
      </c>
      <c r="G21" s="14">
        <v>67.435256998239097</v>
      </c>
      <c r="H21" s="14">
        <v>3.52952530680628</v>
      </c>
      <c r="I21" s="15">
        <v>653</v>
      </c>
      <c r="J21" s="15">
        <v>1009</v>
      </c>
      <c r="K21" s="14">
        <v>2.1525182504139599</v>
      </c>
      <c r="L21" s="15">
        <v>468.753284580029</v>
      </c>
      <c r="M21" s="15">
        <v>183</v>
      </c>
      <c r="ZA21" s="9"/>
    </row>
    <row r="22" spans="2:677" x14ac:dyDescent="0.3">
      <c r="B22" s="18"/>
      <c r="C22" s="16" t="s">
        <v>265</v>
      </c>
      <c r="D22" s="14">
        <v>53.948202145087798</v>
      </c>
      <c r="E22" s="14">
        <v>2.3231059715250502</v>
      </c>
      <c r="F22" s="14">
        <v>49.333262636981097</v>
      </c>
      <c r="G22" s="14">
        <v>58.496428132859897</v>
      </c>
      <c r="H22" s="14">
        <v>4.30617866611626</v>
      </c>
      <c r="I22" s="15">
        <v>557</v>
      </c>
      <c r="J22" s="15">
        <v>985</v>
      </c>
      <c r="K22" s="14">
        <v>2.13751698788001</v>
      </c>
      <c r="L22" s="15">
        <v>460.81505110138198</v>
      </c>
      <c r="M22" s="15">
        <v>135</v>
      </c>
      <c r="ZA22" s="9"/>
    </row>
    <row r="23" spans="2:677" x14ac:dyDescent="0.3">
      <c r="B23" s="18"/>
      <c r="C23" s="16" t="s">
        <v>266</v>
      </c>
      <c r="D23" s="14">
        <v>48.206112905517003</v>
      </c>
      <c r="E23" s="14">
        <v>2.30757876797131</v>
      </c>
      <c r="F23" s="14">
        <v>43.672468223108403</v>
      </c>
      <c r="G23" s="14">
        <v>52.769486429050403</v>
      </c>
      <c r="H23" s="14">
        <v>4.7869007245909199</v>
      </c>
      <c r="I23" s="15">
        <v>427</v>
      </c>
      <c r="J23" s="15">
        <v>842</v>
      </c>
      <c r="K23" s="14">
        <v>1.79361177000482</v>
      </c>
      <c r="L23" s="15">
        <v>469.44384179511599</v>
      </c>
      <c r="M23" s="15">
        <v>142</v>
      </c>
      <c r="ZA23" s="9"/>
    </row>
    <row r="24" spans="2:677" x14ac:dyDescent="0.3">
      <c r="B24" s="18"/>
      <c r="C24" s="16" t="s">
        <v>267</v>
      </c>
      <c r="D24" s="14">
        <v>52.482182393474801</v>
      </c>
      <c r="E24" s="14">
        <v>2.9508575430017299</v>
      </c>
      <c r="F24" s="14">
        <v>46.600258416293002</v>
      </c>
      <c r="G24" s="14">
        <v>58.296032793373698</v>
      </c>
      <c r="H24" s="14">
        <v>5.62258924539048</v>
      </c>
      <c r="I24" s="15">
        <v>314</v>
      </c>
      <c r="J24" s="15">
        <v>575</v>
      </c>
      <c r="K24" s="14">
        <v>2.0041951533739701</v>
      </c>
      <c r="L24" s="15">
        <v>286.89820900525302</v>
      </c>
      <c r="M24" s="15">
        <v>78</v>
      </c>
      <c r="ZA24" s="9"/>
    </row>
    <row r="25" spans="2:677" x14ac:dyDescent="0.3">
      <c r="B25" s="18"/>
      <c r="C25" s="16" t="s">
        <v>268</v>
      </c>
      <c r="D25" s="14">
        <v>55.429177090314198</v>
      </c>
      <c r="E25" s="14">
        <v>3.3075219360635599</v>
      </c>
      <c r="F25" s="14">
        <v>48.8005106152727</v>
      </c>
      <c r="G25" s="14">
        <v>61.8701906562126</v>
      </c>
      <c r="H25" s="14">
        <v>5.9671135486540097</v>
      </c>
      <c r="I25" s="15">
        <v>253</v>
      </c>
      <c r="J25" s="15">
        <v>466</v>
      </c>
      <c r="K25" s="14">
        <v>2.0590615827090399</v>
      </c>
      <c r="L25" s="15">
        <v>226.31668907488401</v>
      </c>
      <c r="M25" s="15">
        <v>89</v>
      </c>
      <c r="ZA25" s="9"/>
    </row>
    <row r="26" spans="2:677" x14ac:dyDescent="0.3">
      <c r="B26" s="18"/>
      <c r="C26" s="16" t="s">
        <v>269</v>
      </c>
      <c r="D26" s="14">
        <v>45.1906534505978</v>
      </c>
      <c r="E26" s="14">
        <v>2.8914868030121998</v>
      </c>
      <c r="F26" s="14">
        <v>39.543499844037797</v>
      </c>
      <c r="G26" s="14">
        <v>50.964427016980203</v>
      </c>
      <c r="H26" s="14">
        <v>6.3984177749789701</v>
      </c>
      <c r="I26" s="15">
        <v>274</v>
      </c>
      <c r="J26" s="15">
        <v>566</v>
      </c>
      <c r="K26" s="14">
        <v>1.9071622036228799</v>
      </c>
      <c r="L26" s="15">
        <v>296.77601565551902</v>
      </c>
      <c r="M26" s="15">
        <v>102</v>
      </c>
      <c r="ZA26" s="9"/>
    </row>
    <row r="27" spans="2:677" x14ac:dyDescent="0.3">
      <c r="B27" s="18"/>
      <c r="C27" s="16" t="s">
        <v>270</v>
      </c>
      <c r="D27" s="14">
        <v>50.019433054135</v>
      </c>
      <c r="E27" s="14">
        <v>2.3981487868596401</v>
      </c>
      <c r="F27" s="14">
        <v>45.294879984509897</v>
      </c>
      <c r="G27" s="14">
        <v>54.743639130787997</v>
      </c>
      <c r="H27" s="14">
        <v>4.79443416374626</v>
      </c>
      <c r="I27" s="15">
        <v>460</v>
      </c>
      <c r="J27" s="15">
        <v>881</v>
      </c>
      <c r="K27" s="14">
        <v>2.0243937023782799</v>
      </c>
      <c r="L27" s="15">
        <v>435.19202760065502</v>
      </c>
      <c r="M27" s="15">
        <v>149</v>
      </c>
      <c r="ZA27" s="9"/>
    </row>
    <row r="28" spans="2:677" x14ac:dyDescent="0.3">
      <c r="B28" s="18"/>
      <c r="C28" s="16" t="s">
        <v>271</v>
      </c>
      <c r="D28" s="14">
        <v>38.101843353409798</v>
      </c>
      <c r="E28" s="14">
        <v>3.4490480450790599</v>
      </c>
      <c r="F28" s="14">
        <v>31.4921158414015</v>
      </c>
      <c r="G28" s="14">
        <v>45.183881579773399</v>
      </c>
      <c r="H28" s="14">
        <v>9.0521815784285309</v>
      </c>
      <c r="I28" s="15">
        <v>132</v>
      </c>
      <c r="J28" s="15">
        <v>292</v>
      </c>
      <c r="K28" s="14">
        <v>1.46780301105192</v>
      </c>
      <c r="L28" s="15">
        <v>198.93677680272199</v>
      </c>
      <c r="M28" s="15">
        <v>65</v>
      </c>
      <c r="ZA28" s="9"/>
    </row>
    <row r="29" spans="2:677" x14ac:dyDescent="0.3">
      <c r="B29" s="18"/>
      <c r="C29" s="16" t="s">
        <v>272</v>
      </c>
      <c r="D29" s="14">
        <v>42.729676356648298</v>
      </c>
      <c r="E29" s="14">
        <v>3.0934887855067301</v>
      </c>
      <c r="F29" s="14">
        <v>36.726811612526802</v>
      </c>
      <c r="G29" s="14">
        <v>48.954572908890697</v>
      </c>
      <c r="H29" s="14">
        <v>7.2396728673687099</v>
      </c>
      <c r="I29" s="15">
        <v>292</v>
      </c>
      <c r="J29" s="15">
        <v>627</v>
      </c>
      <c r="K29" s="14">
        <v>2.44800434540951</v>
      </c>
      <c r="L29" s="15">
        <v>256.126996333053</v>
      </c>
      <c r="M29" s="15">
        <v>92</v>
      </c>
      <c r="ZA29" s="9"/>
    </row>
    <row r="30" spans="2:677" x14ac:dyDescent="0.3">
      <c r="B30" s="18"/>
      <c r="C30" s="16" t="s">
        <v>273</v>
      </c>
      <c r="D30" s="14">
        <v>38.585195147941299</v>
      </c>
      <c r="E30" s="14">
        <v>2.2795719724833301</v>
      </c>
      <c r="F30" s="14">
        <v>34.156358791945301</v>
      </c>
      <c r="G30" s="14">
        <v>43.211419640288199</v>
      </c>
      <c r="H30" s="14">
        <v>5.9078928167736704</v>
      </c>
      <c r="I30" s="15">
        <v>233</v>
      </c>
      <c r="J30" s="15">
        <v>522</v>
      </c>
      <c r="K30" s="14">
        <v>1.1424851486854199</v>
      </c>
      <c r="L30" s="15">
        <v>456.89871820270901</v>
      </c>
      <c r="M30" s="15">
        <v>77</v>
      </c>
      <c r="ZA30" s="9"/>
    </row>
    <row r="31" spans="2:677" x14ac:dyDescent="0.3">
      <c r="B31" s="18"/>
      <c r="C31" s="16" t="s">
        <v>274</v>
      </c>
      <c r="D31" s="14">
        <v>61.197030066656801</v>
      </c>
      <c r="E31" s="14">
        <v>1.3693731047277999</v>
      </c>
      <c r="F31" s="14">
        <v>58.470479735008801</v>
      </c>
      <c r="G31" s="14">
        <v>63.855230362277901</v>
      </c>
      <c r="H31" s="14">
        <v>2.2376463420467601</v>
      </c>
      <c r="I31" s="15">
        <v>1223</v>
      </c>
      <c r="J31" s="15">
        <v>1957</v>
      </c>
      <c r="K31" s="14">
        <v>1.54460389193307</v>
      </c>
      <c r="L31" s="15">
        <v>1266.99149874006</v>
      </c>
      <c r="M31" s="15">
        <v>298</v>
      </c>
      <c r="ZA31" s="9"/>
    </row>
    <row r="32" spans="2:677" x14ac:dyDescent="0.3">
      <c r="B32" s="18"/>
      <c r="C32" s="16" t="s">
        <v>275</v>
      </c>
      <c r="D32" s="14">
        <v>46.645721966147697</v>
      </c>
      <c r="E32" s="14">
        <v>2.1370926176465099</v>
      </c>
      <c r="F32" s="14">
        <v>42.459599893540002</v>
      </c>
      <c r="G32" s="14">
        <v>50.879618980442103</v>
      </c>
      <c r="H32" s="14">
        <v>4.5815404447967696</v>
      </c>
      <c r="I32" s="15">
        <v>518</v>
      </c>
      <c r="J32" s="15">
        <v>1062</v>
      </c>
      <c r="K32" s="14">
        <v>1.9470674886494199</v>
      </c>
      <c r="L32" s="15">
        <v>545.43563907826103</v>
      </c>
      <c r="M32" s="15">
        <v>163</v>
      </c>
      <c r="ZA32" s="9"/>
    </row>
    <row r="33" spans="2:677" x14ac:dyDescent="0.3">
      <c r="B33" s="18"/>
      <c r="C33" s="16" t="s">
        <v>276</v>
      </c>
      <c r="D33" s="14">
        <v>44.339125406989098</v>
      </c>
      <c r="E33" s="14">
        <v>3.00791288953753</v>
      </c>
      <c r="F33" s="14">
        <v>38.481603209360898</v>
      </c>
      <c r="G33" s="14">
        <v>50.358393784238103</v>
      </c>
      <c r="H33" s="14">
        <v>6.7838796140606696</v>
      </c>
      <c r="I33" s="15">
        <v>254</v>
      </c>
      <c r="J33" s="15">
        <v>521</v>
      </c>
      <c r="K33" s="14">
        <v>1.90632395241724</v>
      </c>
      <c r="L33" s="15">
        <v>273.30087278154798</v>
      </c>
      <c r="M33" s="15">
        <v>100</v>
      </c>
      <c r="ZA33" s="9"/>
    </row>
    <row r="34" spans="2:677" x14ac:dyDescent="0.3">
      <c r="B34" s="18"/>
      <c r="C34" s="16" t="s">
        <v>277</v>
      </c>
      <c r="D34" s="14">
        <v>53.652767135517898</v>
      </c>
      <c r="E34" s="14">
        <v>2.4804807774758202</v>
      </c>
      <c r="F34" s="14">
        <v>48.7184412528769</v>
      </c>
      <c r="G34" s="14">
        <v>58.516584572493599</v>
      </c>
      <c r="H34" s="14">
        <v>4.6232112711177402</v>
      </c>
      <c r="I34" s="15">
        <v>469</v>
      </c>
      <c r="J34" s="15">
        <v>801</v>
      </c>
      <c r="K34" s="14">
        <v>1.97945568344908</v>
      </c>
      <c r="L34" s="15">
        <v>404.65669764543998</v>
      </c>
      <c r="M34" s="15">
        <v>112</v>
      </c>
      <c r="ZA34" s="9"/>
    </row>
    <row r="35" spans="2:677" x14ac:dyDescent="0.3">
      <c r="B35" s="18"/>
      <c r="C35" s="16" t="s">
        <v>278</v>
      </c>
      <c r="D35" s="14">
        <v>35.663281288060098</v>
      </c>
      <c r="E35" s="14">
        <v>2.93006077193946</v>
      </c>
      <c r="F35" s="14">
        <v>30.047296644916202</v>
      </c>
      <c r="G35" s="14">
        <v>41.703156161127801</v>
      </c>
      <c r="H35" s="14">
        <v>8.2159034898463794</v>
      </c>
      <c r="I35" s="15">
        <v>167</v>
      </c>
      <c r="J35" s="15">
        <v>432</v>
      </c>
      <c r="K35" s="14">
        <v>1.61268787226805</v>
      </c>
      <c r="L35" s="15">
        <v>267.87576655639202</v>
      </c>
      <c r="M35" s="15">
        <v>64</v>
      </c>
      <c r="ZA35" s="9"/>
    </row>
    <row r="36" spans="2:677" x14ac:dyDescent="0.3">
      <c r="B36" s="18"/>
      <c r="C36" s="16" t="s">
        <v>279</v>
      </c>
      <c r="D36" s="14">
        <v>52.8665404973111</v>
      </c>
      <c r="E36" s="14">
        <v>2.7188953287871498</v>
      </c>
      <c r="F36" s="14">
        <v>47.4848094624761</v>
      </c>
      <c r="G36" s="14">
        <v>58.182448585411002</v>
      </c>
      <c r="H36" s="14">
        <v>5.14294164742146</v>
      </c>
      <c r="I36" s="15">
        <v>441</v>
      </c>
      <c r="J36" s="15">
        <v>816</v>
      </c>
      <c r="K36" s="14">
        <v>2.4178668270236598</v>
      </c>
      <c r="L36" s="15">
        <v>337.48756998518297</v>
      </c>
      <c r="M36" s="15">
        <v>161</v>
      </c>
      <c r="ZA36" s="9"/>
    </row>
    <row r="37" spans="2:677" x14ac:dyDescent="0.3">
      <c r="B37" s="18"/>
      <c r="C37" s="16" t="s">
        <v>280</v>
      </c>
      <c r="D37" s="14">
        <v>48.825531585063302</v>
      </c>
      <c r="E37" s="14">
        <v>2.6869846105970399</v>
      </c>
      <c r="F37" s="14">
        <v>43.511882352106902</v>
      </c>
      <c r="G37" s="14">
        <v>54.165857490749097</v>
      </c>
      <c r="H37" s="14">
        <v>5.5032367766765899</v>
      </c>
      <c r="I37" s="15">
        <v>254</v>
      </c>
      <c r="J37" s="15">
        <v>527</v>
      </c>
      <c r="K37" s="14">
        <v>1.51990268396088</v>
      </c>
      <c r="L37" s="15">
        <v>346.73272543123301</v>
      </c>
      <c r="M37" s="15">
        <v>80</v>
      </c>
      <c r="ZA37" s="9"/>
    </row>
    <row r="38" spans="2:677" x14ac:dyDescent="0.3">
      <c r="B38" s="18" t="s">
        <v>296</v>
      </c>
      <c r="C38" s="16" t="s">
        <v>281</v>
      </c>
      <c r="D38" s="14">
        <v>45.941672285000699</v>
      </c>
      <c r="E38" s="14">
        <v>1.1208132782595199</v>
      </c>
      <c r="F38" s="14">
        <v>43.752163787670298</v>
      </c>
      <c r="G38" s="14">
        <v>48.146961249005798</v>
      </c>
      <c r="H38" s="14">
        <v>2.4396440584628998</v>
      </c>
      <c r="I38" s="15">
        <v>3757</v>
      </c>
      <c r="J38" s="15">
        <v>8008</v>
      </c>
      <c r="K38" s="14">
        <v>4.0501112896897702</v>
      </c>
      <c r="L38" s="15">
        <v>1977.2296184516399</v>
      </c>
      <c r="M38" s="15">
        <v>1291</v>
      </c>
      <c r="ZA38" s="9"/>
    </row>
    <row r="39" spans="2:677" x14ac:dyDescent="0.3">
      <c r="B39" s="18"/>
      <c r="C39" s="16" t="s">
        <v>282</v>
      </c>
      <c r="D39" s="14">
        <v>55.095725948893602</v>
      </c>
      <c r="E39" s="14">
        <v>1.0147900515947199</v>
      </c>
      <c r="F39" s="14">
        <v>53.097785772193703</v>
      </c>
      <c r="G39" s="14">
        <v>57.077356811106903</v>
      </c>
      <c r="H39" s="14">
        <v>1.8418671033321701</v>
      </c>
      <c r="I39" s="15">
        <v>4812</v>
      </c>
      <c r="J39" s="15">
        <v>8269</v>
      </c>
      <c r="K39" s="14">
        <v>3.4414960900194802</v>
      </c>
      <c r="L39" s="15">
        <v>2402.7340969471202</v>
      </c>
      <c r="M39" s="15">
        <v>1281</v>
      </c>
      <c r="ZA39" s="9"/>
    </row>
    <row r="40" spans="2:677" x14ac:dyDescent="0.3">
      <c r="B40" s="18" t="s">
        <v>321</v>
      </c>
      <c r="C40" s="16" t="s">
        <v>314</v>
      </c>
      <c r="D40" s="14">
        <v>51.649051685834998</v>
      </c>
      <c r="E40" s="14">
        <v>0.91505340102568899</v>
      </c>
      <c r="F40" s="14">
        <v>49.853405939598602</v>
      </c>
      <c r="G40" s="14">
        <v>53.440449187214298</v>
      </c>
      <c r="H40" s="14">
        <v>1.77167512501812</v>
      </c>
      <c r="I40" s="15">
        <v>4332</v>
      </c>
      <c r="J40" s="15">
        <v>8252</v>
      </c>
      <c r="K40" s="14">
        <v>2.76650919375885</v>
      </c>
      <c r="L40" s="15">
        <v>2982.8203783367999</v>
      </c>
      <c r="M40" s="15">
        <v>2539</v>
      </c>
      <c r="ZA40" s="9"/>
    </row>
    <row r="41" spans="2:677" x14ac:dyDescent="0.3">
      <c r="B41" s="18"/>
      <c r="C41" s="16" t="s">
        <v>315</v>
      </c>
      <c r="D41" s="14">
        <v>50.672310120933098</v>
      </c>
      <c r="E41" s="14">
        <v>1.02206291060379</v>
      </c>
      <c r="F41" s="14">
        <v>48.668175576826798</v>
      </c>
      <c r="G41" s="14">
        <v>52.674286304738899</v>
      </c>
      <c r="H41" s="14">
        <v>2.01700476683334</v>
      </c>
      <c r="I41" s="15">
        <v>4237</v>
      </c>
      <c r="J41" s="15">
        <v>8025</v>
      </c>
      <c r="K41" s="14">
        <v>3.3533948742365198</v>
      </c>
      <c r="L41" s="15">
        <v>2393.09723458294</v>
      </c>
      <c r="M41" s="15">
        <v>2529</v>
      </c>
      <c r="ZA41" s="9"/>
    </row>
    <row r="42" spans="2:677" x14ac:dyDescent="0.3">
      <c r="B42" s="18" t="s">
        <v>322</v>
      </c>
      <c r="C42" s="16" t="s">
        <v>316</v>
      </c>
      <c r="D42" s="14">
        <v>33.005968903254796</v>
      </c>
      <c r="E42" s="14">
        <v>1.75332692099188</v>
      </c>
      <c r="F42" s="14">
        <v>29.658341319932099</v>
      </c>
      <c r="G42" s="14">
        <v>36.535195942567903</v>
      </c>
      <c r="H42" s="14">
        <v>5.3121510419255804</v>
      </c>
      <c r="I42" s="15">
        <v>564</v>
      </c>
      <c r="J42" s="15">
        <v>1768</v>
      </c>
      <c r="K42" s="14">
        <v>2.4565960832243898</v>
      </c>
      <c r="L42" s="15">
        <v>719.69503333222804</v>
      </c>
      <c r="M42" s="15">
        <v>556</v>
      </c>
      <c r="ZA42" s="9"/>
    </row>
    <row r="43" spans="2:677" x14ac:dyDescent="0.3">
      <c r="B43" s="18"/>
      <c r="C43" s="16" t="s">
        <v>317</v>
      </c>
      <c r="D43" s="14">
        <v>47.9244635449271</v>
      </c>
      <c r="E43" s="14">
        <v>3.1330222930536702</v>
      </c>
      <c r="F43" s="14">
        <v>41.821443762215303</v>
      </c>
      <c r="G43" s="14">
        <v>54.090071174294998</v>
      </c>
      <c r="H43" s="14">
        <v>6.5374175552671696</v>
      </c>
      <c r="I43" s="15">
        <v>373</v>
      </c>
      <c r="J43" s="15">
        <v>710</v>
      </c>
      <c r="K43" s="14">
        <v>2.7885741215097202</v>
      </c>
      <c r="L43" s="15">
        <v>254.61040985907499</v>
      </c>
      <c r="M43" s="15">
        <v>247</v>
      </c>
      <c r="ZA43" s="9"/>
    </row>
    <row r="44" spans="2:677" x14ac:dyDescent="0.3">
      <c r="B44" s="18"/>
      <c r="C44" s="16" t="s">
        <v>318</v>
      </c>
      <c r="D44" s="14">
        <v>48.696018699520302</v>
      </c>
      <c r="E44" s="14">
        <v>3.4847187604596699</v>
      </c>
      <c r="F44" s="14">
        <v>41.896286143011501</v>
      </c>
      <c r="G44" s="14">
        <v>55.544362216640202</v>
      </c>
      <c r="H44" s="14">
        <v>7.1560650203504101</v>
      </c>
      <c r="I44" s="15">
        <v>231</v>
      </c>
      <c r="J44" s="15">
        <v>443</v>
      </c>
      <c r="K44" s="14">
        <v>2.1483904447090598</v>
      </c>
      <c r="L44" s="15">
        <v>206.20087986845999</v>
      </c>
      <c r="M44" s="15">
        <v>186</v>
      </c>
      <c r="ZA44" s="9"/>
    </row>
    <row r="45" spans="2:677" x14ac:dyDescent="0.3">
      <c r="B45" s="18"/>
      <c r="C45" s="16" t="s">
        <v>319</v>
      </c>
      <c r="D45" s="14">
        <v>53.536881177133601</v>
      </c>
      <c r="E45" s="14">
        <v>0.76447682866741995</v>
      </c>
      <c r="F45" s="14">
        <v>52.035080774387602</v>
      </c>
      <c r="G45" s="14">
        <v>55.032295083489402</v>
      </c>
      <c r="H45" s="14">
        <v>1.4279442729173</v>
      </c>
      <c r="I45" s="15">
        <v>7262</v>
      </c>
      <c r="J45" s="15">
        <v>13070</v>
      </c>
      <c r="K45" s="14">
        <v>3.0705034171911501</v>
      </c>
      <c r="L45" s="15">
        <v>4256.6309898317104</v>
      </c>
      <c r="M45" s="15">
        <v>2518</v>
      </c>
      <c r="ZA45" s="9"/>
    </row>
    <row r="46" spans="2:677" x14ac:dyDescent="0.3">
      <c r="B46" s="18"/>
      <c r="C46" s="16" t="s">
        <v>320</v>
      </c>
      <c r="D46" s="14">
        <v>39.658195884165799</v>
      </c>
      <c r="E46" s="14">
        <v>4.4644911013247297</v>
      </c>
      <c r="F46" s="14">
        <v>31.269230770292101</v>
      </c>
      <c r="G46" s="14">
        <v>48.702976184972997</v>
      </c>
      <c r="H46" s="14">
        <v>11.257423596284299</v>
      </c>
      <c r="I46" s="15">
        <v>139</v>
      </c>
      <c r="J46" s="15">
        <v>286</v>
      </c>
      <c r="K46" s="14">
        <v>2.3737639997137299</v>
      </c>
      <c r="L46" s="15">
        <v>120.483754928666</v>
      </c>
      <c r="M46" s="15">
        <v>161</v>
      </c>
      <c r="ZA46" s="9"/>
    </row>
    <row r="47" spans="2:677" x14ac:dyDescent="0.3">
      <c r="B47" s="18" t="s">
        <v>298</v>
      </c>
      <c r="C47" s="16" t="s">
        <v>283</v>
      </c>
      <c r="D47" s="14">
        <v>42.092542915127297</v>
      </c>
      <c r="E47" s="14">
        <v>1.7355041803374101</v>
      </c>
      <c r="F47" s="14">
        <v>38.730947001514998</v>
      </c>
      <c r="G47" s="14">
        <v>45.529092922391399</v>
      </c>
      <c r="H47" s="14">
        <v>4.1230680309259702</v>
      </c>
      <c r="I47" s="15">
        <v>1305</v>
      </c>
      <c r="J47" s="15">
        <v>3152</v>
      </c>
      <c r="K47" s="14">
        <v>3.89367836507527</v>
      </c>
      <c r="L47" s="15">
        <v>809.51730072832299</v>
      </c>
      <c r="M47" s="15">
        <v>1325</v>
      </c>
      <c r="ZA47" s="9"/>
    </row>
    <row r="48" spans="2:677" x14ac:dyDescent="0.3">
      <c r="B48" s="18"/>
      <c r="C48" s="16" t="s">
        <v>284</v>
      </c>
      <c r="D48" s="14">
        <v>44.971507382204699</v>
      </c>
      <c r="E48" s="14">
        <v>1.6302136234403899</v>
      </c>
      <c r="F48" s="14">
        <v>41.799060802188201</v>
      </c>
      <c r="G48" s="14">
        <v>48.185388923226903</v>
      </c>
      <c r="H48" s="14">
        <v>3.6249921746796301</v>
      </c>
      <c r="I48" s="15">
        <v>1287</v>
      </c>
      <c r="J48" s="15">
        <v>2752</v>
      </c>
      <c r="K48" s="14">
        <v>2.9542998027662901</v>
      </c>
      <c r="L48" s="15">
        <v>931.52360414577402</v>
      </c>
      <c r="M48" s="15">
        <v>1399</v>
      </c>
      <c r="ZA48" s="9"/>
    </row>
    <row r="49" spans="2:677" x14ac:dyDescent="0.3">
      <c r="B49" s="18"/>
      <c r="C49" s="16" t="s">
        <v>285</v>
      </c>
      <c r="D49" s="14">
        <v>48.360805053370598</v>
      </c>
      <c r="E49" s="14">
        <v>1.6250572012417199</v>
      </c>
      <c r="F49" s="14">
        <v>45.184587728888403</v>
      </c>
      <c r="G49" s="14">
        <v>51.550321490732699</v>
      </c>
      <c r="H49" s="14">
        <v>3.3602773970539199</v>
      </c>
      <c r="I49" s="15">
        <v>1431</v>
      </c>
      <c r="J49" s="15">
        <v>2921</v>
      </c>
      <c r="K49" s="14">
        <v>3.0877858426445899</v>
      </c>
      <c r="L49" s="15">
        <v>945.98529459486701</v>
      </c>
      <c r="M49" s="15">
        <v>1538</v>
      </c>
      <c r="ZA49" s="9"/>
    </row>
    <row r="50" spans="2:677" x14ac:dyDescent="0.3">
      <c r="B50" s="18"/>
      <c r="C50" s="16" t="s">
        <v>286</v>
      </c>
      <c r="D50" s="14">
        <v>52.528804134410301</v>
      </c>
      <c r="E50" s="14">
        <v>1.5171681802688799</v>
      </c>
      <c r="F50" s="14">
        <v>49.5478243428878</v>
      </c>
      <c r="G50" s="14">
        <v>55.491868890267597</v>
      </c>
      <c r="H50" s="14">
        <v>2.88825950879591</v>
      </c>
      <c r="I50" s="15">
        <v>1667</v>
      </c>
      <c r="J50" s="15">
        <v>3123</v>
      </c>
      <c r="K50" s="14">
        <v>2.8818585716490799</v>
      </c>
      <c r="L50" s="15">
        <v>1083.6756635884899</v>
      </c>
      <c r="M50" s="15">
        <v>1581</v>
      </c>
      <c r="ZA50" s="9"/>
    </row>
    <row r="51" spans="2:677" x14ac:dyDescent="0.3">
      <c r="B51" s="18"/>
      <c r="C51" s="16" t="s">
        <v>287</v>
      </c>
      <c r="D51" s="14">
        <v>65.170696647009507</v>
      </c>
      <c r="E51" s="14">
        <v>1.22793678725691</v>
      </c>
      <c r="F51" s="14">
        <v>62.725382603037303</v>
      </c>
      <c r="G51" s="14">
        <v>67.538611039011002</v>
      </c>
      <c r="H51" s="14">
        <v>1.88418545517152</v>
      </c>
      <c r="I51" s="15">
        <v>2829</v>
      </c>
      <c r="J51" s="15">
        <v>4244</v>
      </c>
      <c r="K51" s="14">
        <v>2.8185640040979498</v>
      </c>
      <c r="L51" s="15">
        <v>1505.73128509042</v>
      </c>
      <c r="M51" s="15">
        <v>1688</v>
      </c>
      <c r="ZA51" s="9"/>
    </row>
    <row r="52" spans="2:677" x14ac:dyDescent="0.3">
      <c r="B52" s="18" t="s">
        <v>297</v>
      </c>
      <c r="C52" s="16" t="s">
        <v>288</v>
      </c>
      <c r="D52" s="14">
        <v>55.0811741403013</v>
      </c>
      <c r="E52" s="14">
        <v>0.84393920862791205</v>
      </c>
      <c r="F52" s="14">
        <v>53.421297085751398</v>
      </c>
      <c r="G52" s="14">
        <v>56.729811267936803</v>
      </c>
      <c r="H52" s="14">
        <v>1.5321735997824799</v>
      </c>
      <c r="I52" s="15">
        <v>6239</v>
      </c>
      <c r="J52" s="15">
        <v>10940</v>
      </c>
      <c r="K52" s="14">
        <v>3.14896885960006</v>
      </c>
      <c r="L52" s="15">
        <v>3474.1531236956898</v>
      </c>
      <c r="M52" s="15">
        <v>2530</v>
      </c>
      <c r="ZA52" s="9"/>
    </row>
    <row r="53" spans="2:677" x14ac:dyDescent="0.3">
      <c r="B53" s="18"/>
      <c r="C53" s="16" t="s">
        <v>289</v>
      </c>
      <c r="D53" s="14">
        <v>43.249817916013299</v>
      </c>
      <c r="E53" s="14">
        <v>1.2701300975818399</v>
      </c>
      <c r="F53" s="14">
        <v>40.778008220177597</v>
      </c>
      <c r="G53" s="14">
        <v>45.755697377712501</v>
      </c>
      <c r="H53" s="14">
        <v>2.93672935236004</v>
      </c>
      <c r="I53" s="15">
        <v>2280</v>
      </c>
      <c r="J53" s="15">
        <v>5252</v>
      </c>
      <c r="K53" s="14">
        <v>3.45133321049811</v>
      </c>
      <c r="L53" s="15">
        <v>1521.7307862436201</v>
      </c>
      <c r="M53" s="15">
        <v>1874</v>
      </c>
      <c r="ZA53" s="9"/>
    </row>
    <row r="54" spans="2:677" x14ac:dyDescent="0.3">
      <c r="B54" s="18" t="s">
        <v>291</v>
      </c>
      <c r="C54" s="16" t="s">
        <v>290</v>
      </c>
      <c r="D54" s="14">
        <v>55.272841713795501</v>
      </c>
      <c r="E54" s="14">
        <v>0.798034967490169</v>
      </c>
      <c r="F54" s="14">
        <v>53.703234023773099</v>
      </c>
      <c r="G54" s="14">
        <v>56.832009998964701</v>
      </c>
      <c r="H54" s="14">
        <v>1.44381027417121</v>
      </c>
      <c r="I54" s="15">
        <v>6091</v>
      </c>
      <c r="J54" s="15">
        <v>10718</v>
      </c>
      <c r="K54" s="14">
        <v>2.7607938159590799</v>
      </c>
      <c r="L54" s="15">
        <v>3882.2167515891301</v>
      </c>
      <c r="M54" s="15">
        <v>2373</v>
      </c>
      <c r="ZA54" s="9"/>
    </row>
    <row r="55" spans="2:677" x14ac:dyDescent="0.3">
      <c r="B55" s="18"/>
      <c r="C55" s="16" t="s">
        <v>291</v>
      </c>
      <c r="D55" s="14">
        <v>44.598271920433397</v>
      </c>
      <c r="E55" s="14">
        <v>1.42637359421576</v>
      </c>
      <c r="F55" s="14">
        <v>41.820875070885698</v>
      </c>
      <c r="G55" s="14">
        <v>47.4098119192209</v>
      </c>
      <c r="H55" s="14">
        <v>3.19827099301183</v>
      </c>
      <c r="I55" s="15">
        <v>2478</v>
      </c>
      <c r="J55" s="15">
        <v>5559</v>
      </c>
      <c r="K55" s="14">
        <v>4.5766086875177301</v>
      </c>
      <c r="L55" s="15">
        <v>1214.65486336239</v>
      </c>
      <c r="M55" s="15">
        <v>1812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99" priority="1">
      <formula>ZA9 = 3</formula>
    </cfRule>
    <cfRule type="expression" dxfId="198" priority="48">
      <formula>I9 = J9</formula>
    </cfRule>
    <cfRule type="expression" dxfId="197" priority="95">
      <formula>ZA9 = 2</formula>
    </cfRule>
    <cfRule type="expression" dxfId="196" priority="142">
      <formula>ZA9 = 1</formula>
    </cfRule>
  </conditionalFormatting>
  <pageMargins left="0.7" right="0.7" top="0.75" bottom="0.75" header="0.3" footer="0.3"/>
  <pageSetup paperSize="9" orientation="portrait" horizontalDpi="300" verticalDpi="30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135</v>
      </c>
      <c r="M2" s="12" t="str">
        <f>HYPERLINK("#'INDICE'!A1", "Índice")</f>
        <v>Índice</v>
      </c>
    </row>
    <row r="3" spans="2:677" x14ac:dyDescent="0.3">
      <c r="B3" s="10" t="s">
        <v>7</v>
      </c>
      <c r="C3" s="11" t="s">
        <v>134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36.943868314552901</v>
      </c>
      <c r="E9" s="14">
        <v>0.71884690851357502</v>
      </c>
      <c r="F9" s="14">
        <v>35.545789455119802</v>
      </c>
      <c r="G9" s="14">
        <v>38.3642057838901</v>
      </c>
      <c r="H9" s="14">
        <v>1.9457813740376699</v>
      </c>
      <c r="I9" s="15">
        <v>5668</v>
      </c>
      <c r="J9" s="15">
        <v>15689</v>
      </c>
      <c r="K9" s="14">
        <v>3.4799315966091799</v>
      </c>
      <c r="L9" s="15">
        <v>4508.4219515369896</v>
      </c>
      <c r="M9" s="15">
        <v>2658</v>
      </c>
      <c r="ZA9" s="9"/>
    </row>
    <row r="10" spans="2:677" x14ac:dyDescent="0.3">
      <c r="B10" s="18" t="s">
        <v>293</v>
      </c>
      <c r="C10" s="16" t="s">
        <v>253</v>
      </c>
      <c r="D10" s="14">
        <v>38.8909659553944</v>
      </c>
      <c r="E10" s="14">
        <v>0.89209848849899098</v>
      </c>
      <c r="F10" s="14">
        <v>37.156203868668101</v>
      </c>
      <c r="G10" s="14">
        <v>40.654325868832601</v>
      </c>
      <c r="H10" s="14">
        <v>2.29384502694578</v>
      </c>
      <c r="I10" s="15">
        <v>3839</v>
      </c>
      <c r="J10" s="15">
        <v>9912</v>
      </c>
      <c r="K10" s="14">
        <v>3.31886001068928</v>
      </c>
      <c r="L10" s="15">
        <v>2986.56766723385</v>
      </c>
      <c r="M10" s="15">
        <v>1679</v>
      </c>
      <c r="ZA10" s="9"/>
    </row>
    <row r="11" spans="2:677" x14ac:dyDescent="0.3">
      <c r="B11" s="18"/>
      <c r="C11" s="16" t="s">
        <v>254</v>
      </c>
      <c r="D11" s="14">
        <v>33.060886673075203</v>
      </c>
      <c r="E11" s="14">
        <v>1.20951934565028</v>
      </c>
      <c r="F11" s="14">
        <v>30.7319191419577</v>
      </c>
      <c r="G11" s="14">
        <v>35.475957448044497</v>
      </c>
      <c r="H11" s="14">
        <v>3.6584600939796101</v>
      </c>
      <c r="I11" s="15">
        <v>1829</v>
      </c>
      <c r="J11" s="15">
        <v>5777</v>
      </c>
      <c r="K11" s="14">
        <v>3.8181973369119402</v>
      </c>
      <c r="L11" s="15">
        <v>1513.01765997047</v>
      </c>
      <c r="M11" s="15">
        <v>979</v>
      </c>
      <c r="ZA11" s="9"/>
    </row>
    <row r="12" spans="2:677" x14ac:dyDescent="0.3">
      <c r="B12" s="18" t="s">
        <v>294</v>
      </c>
      <c r="C12" s="16" t="s">
        <v>255</v>
      </c>
      <c r="D12" s="14">
        <v>33.906302629090703</v>
      </c>
      <c r="E12" s="14">
        <v>0.83056660238773405</v>
      </c>
      <c r="F12" s="14">
        <v>32.296531624143</v>
      </c>
      <c r="G12" s="14">
        <v>35.554174323907603</v>
      </c>
      <c r="H12" s="14">
        <v>2.4495935504189399</v>
      </c>
      <c r="I12" s="15">
        <v>2766</v>
      </c>
      <c r="J12" s="15">
        <v>7958</v>
      </c>
      <c r="K12" s="14">
        <v>2.4493892319110002</v>
      </c>
      <c r="L12" s="15">
        <v>3248.97321190198</v>
      </c>
      <c r="M12" s="15">
        <v>1363</v>
      </c>
      <c r="ZA12" s="9"/>
    </row>
    <row r="13" spans="2:677" x14ac:dyDescent="0.3">
      <c r="B13" s="18"/>
      <c r="C13" s="16" t="s">
        <v>256</v>
      </c>
      <c r="D13" s="14">
        <v>40.498391936635102</v>
      </c>
      <c r="E13" s="14">
        <v>1.1733116653890101</v>
      </c>
      <c r="F13" s="14">
        <v>38.217680604387198</v>
      </c>
      <c r="G13" s="14">
        <v>42.820875100678698</v>
      </c>
      <c r="H13" s="14">
        <v>2.8971808738105098</v>
      </c>
      <c r="I13" s="15">
        <v>1928</v>
      </c>
      <c r="J13" s="15">
        <v>4668</v>
      </c>
      <c r="K13" s="14">
        <v>2.6662329791829902</v>
      </c>
      <c r="L13" s="15">
        <v>1750.78473503483</v>
      </c>
      <c r="M13" s="15">
        <v>790</v>
      </c>
      <c r="ZA13" s="9"/>
    </row>
    <row r="14" spans="2:677" x14ac:dyDescent="0.3">
      <c r="B14" s="18"/>
      <c r="C14" s="16" t="s">
        <v>257</v>
      </c>
      <c r="D14" s="14">
        <v>27.925441153788999</v>
      </c>
      <c r="E14" s="14">
        <v>1.2451688867890101</v>
      </c>
      <c r="F14" s="14">
        <v>25.5459630622899</v>
      </c>
      <c r="G14" s="14">
        <v>30.435953252452698</v>
      </c>
      <c r="H14" s="14">
        <v>4.4589049817752198</v>
      </c>
      <c r="I14" s="15">
        <v>974</v>
      </c>
      <c r="J14" s="15">
        <v>3063</v>
      </c>
      <c r="K14" s="14">
        <v>2.3587378256864899</v>
      </c>
      <c r="L14" s="15">
        <v>1298.57585978575</v>
      </c>
      <c r="M14" s="15">
        <v>505</v>
      </c>
      <c r="ZA14" s="9"/>
    </row>
    <row r="15" spans="2:677" x14ac:dyDescent="0.3">
      <c r="B15" s="18" t="s">
        <v>295</v>
      </c>
      <c r="C15" s="16" t="s">
        <v>258</v>
      </c>
      <c r="D15" s="14">
        <v>37.899082971130902</v>
      </c>
      <c r="E15" s="14">
        <v>2.9399430704705698</v>
      </c>
      <c r="F15" s="14">
        <v>32.281263534804502</v>
      </c>
      <c r="G15" s="14">
        <v>43.861331153069798</v>
      </c>
      <c r="H15" s="14">
        <v>7.75729342240294</v>
      </c>
      <c r="I15" s="15">
        <v>238</v>
      </c>
      <c r="J15" s="15">
        <v>591</v>
      </c>
      <c r="K15" s="14">
        <v>2.16672172634699</v>
      </c>
      <c r="L15" s="15">
        <v>272.762299289998</v>
      </c>
      <c r="M15" s="15">
        <v>133</v>
      </c>
      <c r="ZA15" s="9"/>
    </row>
    <row r="16" spans="2:677" x14ac:dyDescent="0.3">
      <c r="B16" s="18"/>
      <c r="C16" s="16" t="s">
        <v>259</v>
      </c>
      <c r="D16" s="14">
        <v>28.100479004396799</v>
      </c>
      <c r="E16" s="14">
        <v>1.97110217485719</v>
      </c>
      <c r="F16" s="14">
        <v>24.360941236459901</v>
      </c>
      <c r="G16" s="14">
        <v>32.169912565558803</v>
      </c>
      <c r="H16" s="14">
        <v>7.0144789152838696</v>
      </c>
      <c r="I16" s="15">
        <v>166</v>
      </c>
      <c r="J16" s="15">
        <v>585</v>
      </c>
      <c r="K16" s="14">
        <v>1.1230301121794499</v>
      </c>
      <c r="L16" s="15">
        <v>520.91212306382295</v>
      </c>
      <c r="M16" s="15">
        <v>101</v>
      </c>
      <c r="ZA16" s="9"/>
    </row>
    <row r="17" spans="2:677" x14ac:dyDescent="0.3">
      <c r="B17" s="18"/>
      <c r="C17" s="16" t="s">
        <v>260</v>
      </c>
      <c r="D17" s="14">
        <v>35.474154041688998</v>
      </c>
      <c r="E17" s="14">
        <v>2.5565068628668901</v>
      </c>
      <c r="F17" s="14">
        <v>30.580794339159802</v>
      </c>
      <c r="G17" s="14">
        <v>40.691544438279799</v>
      </c>
      <c r="H17" s="14">
        <v>7.2066746394078898</v>
      </c>
      <c r="I17" s="15">
        <v>173</v>
      </c>
      <c r="J17" s="15">
        <v>469</v>
      </c>
      <c r="K17" s="14">
        <v>1.3362694029687501</v>
      </c>
      <c r="L17" s="15">
        <v>350.97713002934597</v>
      </c>
      <c r="M17" s="15">
        <v>98</v>
      </c>
      <c r="ZA17" s="9"/>
    </row>
    <row r="18" spans="2:677" x14ac:dyDescent="0.3">
      <c r="B18" s="18"/>
      <c r="C18" s="16" t="s">
        <v>261</v>
      </c>
      <c r="D18" s="14">
        <v>35.330234913085903</v>
      </c>
      <c r="E18" s="14">
        <v>2.7516454668850501</v>
      </c>
      <c r="F18" s="14">
        <v>30.062616529001101</v>
      </c>
      <c r="G18" s="14">
        <v>40.980018804888701</v>
      </c>
      <c r="H18" s="14">
        <v>7.7883588197311298</v>
      </c>
      <c r="I18" s="15">
        <v>208</v>
      </c>
      <c r="J18" s="15">
        <v>594</v>
      </c>
      <c r="K18" s="14">
        <v>1.96513250229183</v>
      </c>
      <c r="L18" s="15">
        <v>302.26969393017998</v>
      </c>
      <c r="M18" s="15">
        <v>78</v>
      </c>
      <c r="ZA18" s="9"/>
    </row>
    <row r="19" spans="2:677" x14ac:dyDescent="0.3">
      <c r="B19" s="18"/>
      <c r="C19" s="16" t="s">
        <v>262</v>
      </c>
      <c r="D19" s="14">
        <v>33.8730666226351</v>
      </c>
      <c r="E19" s="14">
        <v>2.9504076983623899</v>
      </c>
      <c r="F19" s="14">
        <v>28.253092703788099</v>
      </c>
      <c r="G19" s="14">
        <v>39.987882569280899</v>
      </c>
      <c r="H19" s="14">
        <v>8.7101877465999298</v>
      </c>
      <c r="I19" s="15">
        <v>138</v>
      </c>
      <c r="J19" s="15">
        <v>414</v>
      </c>
      <c r="K19" s="14">
        <v>1.6050228424925099</v>
      </c>
      <c r="L19" s="15">
        <v>257.94025420665099</v>
      </c>
      <c r="M19" s="15">
        <v>66</v>
      </c>
      <c r="ZA19" s="9"/>
    </row>
    <row r="20" spans="2:677" x14ac:dyDescent="0.3">
      <c r="B20" s="18"/>
      <c r="C20" s="16" t="s">
        <v>263</v>
      </c>
      <c r="D20" s="14">
        <v>32.862641631989902</v>
      </c>
      <c r="E20" s="14">
        <v>2.47004865153106</v>
      </c>
      <c r="F20" s="14">
        <v>28.1609821734252</v>
      </c>
      <c r="G20" s="14">
        <v>37.934767049315099</v>
      </c>
      <c r="H20" s="14">
        <v>7.5162814943233602</v>
      </c>
      <c r="I20" s="15">
        <v>199</v>
      </c>
      <c r="J20" s="15">
        <v>590</v>
      </c>
      <c r="K20" s="14">
        <v>1.6287693553782701</v>
      </c>
      <c r="L20" s="15">
        <v>362.23667768047898</v>
      </c>
      <c r="M20" s="15">
        <v>101</v>
      </c>
      <c r="ZA20" s="9"/>
    </row>
    <row r="21" spans="2:677" x14ac:dyDescent="0.3">
      <c r="B21" s="18"/>
      <c r="C21" s="16" t="s">
        <v>264</v>
      </c>
      <c r="D21" s="14">
        <v>42.340944467197097</v>
      </c>
      <c r="E21" s="14">
        <v>1.9701863985803201</v>
      </c>
      <c r="F21" s="14">
        <v>38.508572471104998</v>
      </c>
      <c r="G21" s="14">
        <v>46.267740630809399</v>
      </c>
      <c r="H21" s="14">
        <v>4.6531470267666997</v>
      </c>
      <c r="I21" s="15">
        <v>437</v>
      </c>
      <c r="J21" s="15">
        <v>961</v>
      </c>
      <c r="K21" s="14">
        <v>1.52636289689422</v>
      </c>
      <c r="L21" s="15">
        <v>629.60125796781404</v>
      </c>
      <c r="M21" s="15">
        <v>182</v>
      </c>
      <c r="ZA21" s="9"/>
    </row>
    <row r="22" spans="2:677" x14ac:dyDescent="0.3">
      <c r="B22" s="18"/>
      <c r="C22" s="16" t="s">
        <v>265</v>
      </c>
      <c r="D22" s="14">
        <v>40.196794599673197</v>
      </c>
      <c r="E22" s="14">
        <v>2.4520171741229899</v>
      </c>
      <c r="F22" s="14">
        <v>35.457249334779398</v>
      </c>
      <c r="G22" s="14">
        <v>45.126919645249401</v>
      </c>
      <c r="H22" s="14">
        <v>6.1000316033729796</v>
      </c>
      <c r="I22" s="15">
        <v>398</v>
      </c>
      <c r="J22" s="15">
        <v>965</v>
      </c>
      <c r="K22" s="14">
        <v>2.4110608112880301</v>
      </c>
      <c r="L22" s="15">
        <v>400.23876439868002</v>
      </c>
      <c r="M22" s="15">
        <v>135</v>
      </c>
      <c r="ZA22" s="9"/>
    </row>
    <row r="23" spans="2:677" x14ac:dyDescent="0.3">
      <c r="B23" s="18"/>
      <c r="C23" s="16" t="s">
        <v>266</v>
      </c>
      <c r="D23" s="14">
        <v>42.5888644139837</v>
      </c>
      <c r="E23" s="14">
        <v>2.1453132059118101</v>
      </c>
      <c r="F23" s="14">
        <v>38.4126298643328</v>
      </c>
      <c r="G23" s="14">
        <v>46.8735737502953</v>
      </c>
      <c r="H23" s="14">
        <v>5.0372632269749102</v>
      </c>
      <c r="I23" s="15">
        <v>337</v>
      </c>
      <c r="J23" s="15">
        <v>813</v>
      </c>
      <c r="K23" s="14">
        <v>1.5284289112709499</v>
      </c>
      <c r="L23" s="15">
        <v>531.91875265167596</v>
      </c>
      <c r="M23" s="15">
        <v>142</v>
      </c>
      <c r="ZA23" s="9"/>
    </row>
    <row r="24" spans="2:677" x14ac:dyDescent="0.3">
      <c r="B24" s="18"/>
      <c r="C24" s="16" t="s">
        <v>267</v>
      </c>
      <c r="D24" s="14">
        <v>29.180747049069701</v>
      </c>
      <c r="E24" s="14">
        <v>2.6619080879062098</v>
      </c>
      <c r="F24" s="14">
        <v>24.175893993487101</v>
      </c>
      <c r="G24" s="14">
        <v>34.746898413199801</v>
      </c>
      <c r="H24" s="14">
        <v>9.1221382489968406</v>
      </c>
      <c r="I24" s="15">
        <v>179</v>
      </c>
      <c r="J24" s="15">
        <v>564</v>
      </c>
      <c r="K24" s="14">
        <v>1.93039755690034</v>
      </c>
      <c r="L24" s="15">
        <v>292.16779620547197</v>
      </c>
      <c r="M24" s="15">
        <v>78</v>
      </c>
      <c r="ZA24" s="9"/>
    </row>
    <row r="25" spans="2:677" x14ac:dyDescent="0.3">
      <c r="B25" s="18"/>
      <c r="C25" s="16" t="s">
        <v>268</v>
      </c>
      <c r="D25" s="14">
        <v>44.6358320654588</v>
      </c>
      <c r="E25" s="14">
        <v>3.50590760018367</v>
      </c>
      <c r="F25" s="14">
        <v>37.817851922794901</v>
      </c>
      <c r="G25" s="14">
        <v>51.661772364987399</v>
      </c>
      <c r="H25" s="14">
        <v>7.8544690172734599</v>
      </c>
      <c r="I25" s="15">
        <v>187</v>
      </c>
      <c r="J25" s="15">
        <v>428</v>
      </c>
      <c r="K25" s="14">
        <v>2.1238135857487399</v>
      </c>
      <c r="L25" s="15">
        <v>201.52427824738299</v>
      </c>
      <c r="M25" s="15">
        <v>87</v>
      </c>
      <c r="ZA25" s="9"/>
    </row>
    <row r="26" spans="2:677" x14ac:dyDescent="0.3">
      <c r="B26" s="18"/>
      <c r="C26" s="16" t="s">
        <v>269</v>
      </c>
      <c r="D26" s="14">
        <v>35.024877743883998</v>
      </c>
      <c r="E26" s="14">
        <v>2.1585747338419301</v>
      </c>
      <c r="F26" s="14">
        <v>30.8725813461614</v>
      </c>
      <c r="G26" s="14">
        <v>39.417200672301803</v>
      </c>
      <c r="H26" s="14">
        <v>6.1629757843162096</v>
      </c>
      <c r="I26" s="15">
        <v>198</v>
      </c>
      <c r="J26" s="15">
        <v>551</v>
      </c>
      <c r="K26" s="14">
        <v>1.1260900854448199</v>
      </c>
      <c r="L26" s="15">
        <v>489.30365973548697</v>
      </c>
      <c r="M26" s="15">
        <v>102</v>
      </c>
      <c r="ZA26" s="9"/>
    </row>
    <row r="27" spans="2:677" x14ac:dyDescent="0.3">
      <c r="B27" s="18"/>
      <c r="C27" s="16" t="s">
        <v>270</v>
      </c>
      <c r="D27" s="14">
        <v>36.5413905768959</v>
      </c>
      <c r="E27" s="14">
        <v>2.3338716387486498</v>
      </c>
      <c r="F27" s="14">
        <v>32.064451685722098</v>
      </c>
      <c r="G27" s="14">
        <v>41.263740388975798</v>
      </c>
      <c r="H27" s="14">
        <v>6.3869261730403002</v>
      </c>
      <c r="I27" s="15">
        <v>325</v>
      </c>
      <c r="J27" s="15">
        <v>867</v>
      </c>
      <c r="K27" s="14">
        <v>2.0342119606703899</v>
      </c>
      <c r="L27" s="15">
        <v>426.20927256482702</v>
      </c>
      <c r="M27" s="15">
        <v>149</v>
      </c>
      <c r="ZA27" s="9"/>
    </row>
    <row r="28" spans="2:677" x14ac:dyDescent="0.3">
      <c r="B28" s="18"/>
      <c r="C28" s="16" t="s">
        <v>271</v>
      </c>
      <c r="D28" s="14">
        <v>27.043072416508402</v>
      </c>
      <c r="E28" s="14">
        <v>4.2798605692728904</v>
      </c>
      <c r="F28" s="14">
        <v>19.379446852928599</v>
      </c>
      <c r="G28" s="14">
        <v>36.370107022415198</v>
      </c>
      <c r="H28" s="14">
        <v>15.826088483423399</v>
      </c>
      <c r="I28" s="15">
        <v>89</v>
      </c>
      <c r="J28" s="15">
        <v>270</v>
      </c>
      <c r="K28" s="14">
        <v>2.49740486740196</v>
      </c>
      <c r="L28" s="15">
        <v>108.112226225009</v>
      </c>
      <c r="M28" s="15">
        <v>62</v>
      </c>
      <c r="ZA28" s="9"/>
    </row>
    <row r="29" spans="2:677" x14ac:dyDescent="0.3">
      <c r="B29" s="18"/>
      <c r="C29" s="16" t="s">
        <v>272</v>
      </c>
      <c r="D29" s="14">
        <v>31.798480736498899</v>
      </c>
      <c r="E29" s="14">
        <v>2.6483987203043999</v>
      </c>
      <c r="F29" s="14">
        <v>26.784436149275901</v>
      </c>
      <c r="G29" s="14">
        <v>37.2733076354898</v>
      </c>
      <c r="H29" s="14">
        <v>8.3286957708785092</v>
      </c>
      <c r="I29" s="15">
        <v>205</v>
      </c>
      <c r="J29" s="15">
        <v>610</v>
      </c>
      <c r="K29" s="14">
        <v>1.9696252873686999</v>
      </c>
      <c r="L29" s="15">
        <v>309.70357860043703</v>
      </c>
      <c r="M29" s="15">
        <v>91</v>
      </c>
      <c r="ZA29" s="9"/>
    </row>
    <row r="30" spans="2:677" x14ac:dyDescent="0.3">
      <c r="B30" s="18"/>
      <c r="C30" s="16" t="s">
        <v>273</v>
      </c>
      <c r="D30" s="14">
        <v>24.2077892287334</v>
      </c>
      <c r="E30" s="14">
        <v>2.3150438778121498</v>
      </c>
      <c r="F30" s="14">
        <v>19.899759791585002</v>
      </c>
      <c r="G30" s="14">
        <v>29.1095183691288</v>
      </c>
      <c r="H30" s="14">
        <v>9.5632189124660201</v>
      </c>
      <c r="I30" s="15">
        <v>145</v>
      </c>
      <c r="J30" s="15">
        <v>502</v>
      </c>
      <c r="K30" s="14">
        <v>1.4634452348423701</v>
      </c>
      <c r="L30" s="15">
        <v>343.02616049316799</v>
      </c>
      <c r="M30" s="15">
        <v>77</v>
      </c>
      <c r="ZA30" s="9"/>
    </row>
    <row r="31" spans="2:677" x14ac:dyDescent="0.3">
      <c r="B31" s="18"/>
      <c r="C31" s="16" t="s">
        <v>274</v>
      </c>
      <c r="D31" s="14">
        <v>32.657916591203197</v>
      </c>
      <c r="E31" s="14">
        <v>1.5405904017601899</v>
      </c>
      <c r="F31" s="14">
        <v>29.7015021698423</v>
      </c>
      <c r="G31" s="14">
        <v>35.758916012730701</v>
      </c>
      <c r="H31" s="14">
        <v>4.7173566551859203</v>
      </c>
      <c r="I31" s="15">
        <v>646</v>
      </c>
      <c r="J31" s="15">
        <v>1915</v>
      </c>
      <c r="K31" s="14">
        <v>2.0655765055263902</v>
      </c>
      <c r="L31" s="15">
        <v>927.10194702373599</v>
      </c>
      <c r="M31" s="15">
        <v>298</v>
      </c>
      <c r="ZA31" s="9"/>
    </row>
    <row r="32" spans="2:677" x14ac:dyDescent="0.3">
      <c r="B32" s="18"/>
      <c r="C32" s="16" t="s">
        <v>275</v>
      </c>
      <c r="D32" s="14">
        <v>29.782109880779998</v>
      </c>
      <c r="E32" s="14">
        <v>2.0623146575920899</v>
      </c>
      <c r="F32" s="14">
        <v>25.875936803339901</v>
      </c>
      <c r="G32" s="14">
        <v>34.007416381138199</v>
      </c>
      <c r="H32" s="14">
        <v>6.9246761423139302</v>
      </c>
      <c r="I32" s="15">
        <v>310</v>
      </c>
      <c r="J32" s="15">
        <v>1027</v>
      </c>
      <c r="K32" s="14">
        <v>2.0866709995565502</v>
      </c>
      <c r="L32" s="15">
        <v>492.171501984862</v>
      </c>
      <c r="M32" s="15">
        <v>163</v>
      </c>
      <c r="ZA32" s="9"/>
    </row>
    <row r="33" spans="2:677" x14ac:dyDescent="0.3">
      <c r="B33" s="18"/>
      <c r="C33" s="16" t="s">
        <v>276</v>
      </c>
      <c r="D33" s="14">
        <v>39.093482566117103</v>
      </c>
      <c r="E33" s="14">
        <v>3.0318531439577301</v>
      </c>
      <c r="F33" s="14">
        <v>33.271115834157499</v>
      </c>
      <c r="G33" s="14">
        <v>45.243908891815899</v>
      </c>
      <c r="H33" s="14">
        <v>7.7553928300710702</v>
      </c>
      <c r="I33" s="15">
        <v>195</v>
      </c>
      <c r="J33" s="15">
        <v>488</v>
      </c>
      <c r="K33" s="14">
        <v>1.8800835759361001</v>
      </c>
      <c r="L33" s="15">
        <v>259.56292914107399</v>
      </c>
      <c r="M33" s="15">
        <v>99</v>
      </c>
      <c r="ZA33" s="9"/>
    </row>
    <row r="34" spans="2:677" x14ac:dyDescent="0.3">
      <c r="B34" s="18"/>
      <c r="C34" s="16" t="s">
        <v>277</v>
      </c>
      <c r="D34" s="14">
        <v>30.195845494488399</v>
      </c>
      <c r="E34" s="14">
        <v>2.4918098571014702</v>
      </c>
      <c r="F34" s="14">
        <v>25.498027276354801</v>
      </c>
      <c r="G34" s="14">
        <v>35.348534417527901</v>
      </c>
      <c r="H34" s="14">
        <v>8.2521612370691706</v>
      </c>
      <c r="I34" s="15">
        <v>243</v>
      </c>
      <c r="J34" s="15">
        <v>777</v>
      </c>
      <c r="K34" s="14">
        <v>2.28593067021156</v>
      </c>
      <c r="L34" s="15">
        <v>339.90532176904998</v>
      </c>
      <c r="M34" s="15">
        <v>112</v>
      </c>
      <c r="ZA34" s="9"/>
    </row>
    <row r="35" spans="2:677" x14ac:dyDescent="0.3">
      <c r="B35" s="18"/>
      <c r="C35" s="16" t="s">
        <v>278</v>
      </c>
      <c r="D35" s="14">
        <v>20.749090836763799</v>
      </c>
      <c r="E35" s="14">
        <v>2.6180649436836498</v>
      </c>
      <c r="F35" s="14">
        <v>16.001913350918901</v>
      </c>
      <c r="G35" s="14">
        <v>26.4609365558434</v>
      </c>
      <c r="H35" s="14">
        <v>12.617733298679701</v>
      </c>
      <c r="I35" s="15">
        <v>97</v>
      </c>
      <c r="J35" s="15">
        <v>416</v>
      </c>
      <c r="K35" s="14">
        <v>1.7298386744364</v>
      </c>
      <c r="L35" s="15">
        <v>240.48485338410899</v>
      </c>
      <c r="M35" s="15">
        <v>64</v>
      </c>
      <c r="ZA35" s="9"/>
    </row>
    <row r="36" spans="2:677" x14ac:dyDescent="0.3">
      <c r="B36" s="18"/>
      <c r="C36" s="16" t="s">
        <v>279</v>
      </c>
      <c r="D36" s="14">
        <v>42.341660153917701</v>
      </c>
      <c r="E36" s="14">
        <v>2.2265549698745599</v>
      </c>
      <c r="F36" s="14">
        <v>38.015992643738798</v>
      </c>
      <c r="G36" s="14">
        <v>46.787995054371301</v>
      </c>
      <c r="H36" s="14">
        <v>5.2585443314710103</v>
      </c>
      <c r="I36" s="15">
        <v>322</v>
      </c>
      <c r="J36" s="15">
        <v>781</v>
      </c>
      <c r="K36" s="14">
        <v>1.58391338989335</v>
      </c>
      <c r="L36" s="15">
        <v>493.08251636952599</v>
      </c>
      <c r="M36" s="15">
        <v>160</v>
      </c>
      <c r="ZA36" s="9"/>
    </row>
    <row r="37" spans="2:677" x14ac:dyDescent="0.3">
      <c r="B37" s="18"/>
      <c r="C37" s="16" t="s">
        <v>280</v>
      </c>
      <c r="D37" s="14">
        <v>46.022606299902201</v>
      </c>
      <c r="E37" s="14">
        <v>2.80513421661193</v>
      </c>
      <c r="F37" s="14">
        <v>40.512626472503499</v>
      </c>
      <c r="G37" s="14">
        <v>51.631549968581403</v>
      </c>
      <c r="H37" s="14">
        <v>6.0951224672773296</v>
      </c>
      <c r="I37" s="15">
        <v>233</v>
      </c>
      <c r="J37" s="15">
        <v>511</v>
      </c>
      <c r="K37" s="14">
        <v>1.6154530743390501</v>
      </c>
      <c r="L37" s="15">
        <v>316.31992789952898</v>
      </c>
      <c r="M37" s="15">
        <v>80</v>
      </c>
      <c r="ZA37" s="9"/>
    </row>
    <row r="38" spans="2:677" x14ac:dyDescent="0.3">
      <c r="B38" s="18" t="s">
        <v>296</v>
      </c>
      <c r="C38" s="16" t="s">
        <v>281</v>
      </c>
      <c r="D38" s="14">
        <v>34.6554991344127</v>
      </c>
      <c r="E38" s="14">
        <v>1.0878222102033801</v>
      </c>
      <c r="F38" s="14">
        <v>32.553368634925597</v>
      </c>
      <c r="G38" s="14">
        <v>36.8192710652201</v>
      </c>
      <c r="H38" s="14">
        <v>3.1389598689207099</v>
      </c>
      <c r="I38" s="15">
        <v>2627</v>
      </c>
      <c r="J38" s="15">
        <v>7697</v>
      </c>
      <c r="K38" s="14">
        <v>4.0216076564920904</v>
      </c>
      <c r="L38" s="15">
        <v>1913.9112159722299</v>
      </c>
      <c r="M38" s="15">
        <v>1283</v>
      </c>
      <c r="ZA38" s="9"/>
    </row>
    <row r="39" spans="2:677" x14ac:dyDescent="0.3">
      <c r="B39" s="18"/>
      <c r="C39" s="16" t="s">
        <v>282</v>
      </c>
      <c r="D39" s="14">
        <v>38.655793120386299</v>
      </c>
      <c r="E39" s="14">
        <v>0.94690439442134799</v>
      </c>
      <c r="F39" s="14">
        <v>36.815442295820098</v>
      </c>
      <c r="G39" s="14">
        <v>40.529130163377097</v>
      </c>
      <c r="H39" s="14">
        <v>2.4495795273748202</v>
      </c>
      <c r="I39" s="15">
        <v>3041</v>
      </c>
      <c r="J39" s="15">
        <v>7992</v>
      </c>
      <c r="K39" s="14">
        <v>3.0215184507073598</v>
      </c>
      <c r="L39" s="15">
        <v>2645.0277006016599</v>
      </c>
      <c r="M39" s="15">
        <v>1276</v>
      </c>
      <c r="ZA39" s="9"/>
    </row>
    <row r="40" spans="2:677" x14ac:dyDescent="0.3">
      <c r="B40" s="18" t="s">
        <v>321</v>
      </c>
      <c r="C40" s="16" t="s">
        <v>314</v>
      </c>
      <c r="D40" s="14">
        <v>37.369967412140298</v>
      </c>
      <c r="E40" s="14">
        <v>0.943723576087793</v>
      </c>
      <c r="F40" s="14">
        <v>35.538699505483301</v>
      </c>
      <c r="G40" s="14">
        <v>39.238158775698501</v>
      </c>
      <c r="H40" s="14">
        <v>2.5253529543651898</v>
      </c>
      <c r="I40" s="15">
        <v>2881</v>
      </c>
      <c r="J40" s="15">
        <v>7921</v>
      </c>
      <c r="K40" s="14">
        <v>3.0137653419971202</v>
      </c>
      <c r="L40" s="15">
        <v>2628.2736381695299</v>
      </c>
      <c r="M40" s="15">
        <v>2501</v>
      </c>
      <c r="ZA40" s="9"/>
    </row>
    <row r="41" spans="2:677" x14ac:dyDescent="0.3">
      <c r="B41" s="18"/>
      <c r="C41" s="16" t="s">
        <v>315</v>
      </c>
      <c r="D41" s="14">
        <v>36.513778109498702</v>
      </c>
      <c r="E41" s="14">
        <v>0.95572066662357902</v>
      </c>
      <c r="F41" s="14">
        <v>34.660948342750402</v>
      </c>
      <c r="G41" s="14">
        <v>38.407432316437301</v>
      </c>
      <c r="H41" s="14">
        <v>2.6174247533562101</v>
      </c>
      <c r="I41" s="15">
        <v>2787</v>
      </c>
      <c r="J41" s="15">
        <v>7768</v>
      </c>
      <c r="K41" s="14">
        <v>3.0604057207431401</v>
      </c>
      <c r="L41" s="15">
        <v>2538.22555204012</v>
      </c>
      <c r="M41" s="15">
        <v>2497</v>
      </c>
      <c r="ZA41" s="9"/>
    </row>
    <row r="42" spans="2:677" x14ac:dyDescent="0.3">
      <c r="B42" s="18" t="s">
        <v>322</v>
      </c>
      <c r="C42" s="16" t="s">
        <v>316</v>
      </c>
      <c r="D42" s="14">
        <v>23.3120827738821</v>
      </c>
      <c r="E42" s="14">
        <v>1.3691591486307999</v>
      </c>
      <c r="F42" s="14">
        <v>20.7319136658517</v>
      </c>
      <c r="G42" s="14">
        <v>26.107603181238598</v>
      </c>
      <c r="H42" s="14">
        <v>5.8731738468462904</v>
      </c>
      <c r="I42" s="15">
        <v>409</v>
      </c>
      <c r="J42" s="15">
        <v>1681</v>
      </c>
      <c r="K42" s="14">
        <v>1.7616074072176899</v>
      </c>
      <c r="L42" s="15">
        <v>954.24212745278999</v>
      </c>
      <c r="M42" s="15">
        <v>539</v>
      </c>
      <c r="ZA42" s="9"/>
    </row>
    <row r="43" spans="2:677" x14ac:dyDescent="0.3">
      <c r="B43" s="18"/>
      <c r="C43" s="16" t="s">
        <v>317</v>
      </c>
      <c r="D43" s="14">
        <v>34.474626410390798</v>
      </c>
      <c r="E43" s="14">
        <v>3.1041610095514498</v>
      </c>
      <c r="F43" s="14">
        <v>28.646264639706501</v>
      </c>
      <c r="G43" s="14">
        <v>40.810588710277798</v>
      </c>
      <c r="H43" s="14">
        <v>9.0041904228318099</v>
      </c>
      <c r="I43" s="15">
        <v>265</v>
      </c>
      <c r="J43" s="15">
        <v>691</v>
      </c>
      <c r="K43" s="14">
        <v>2.9432591007643998</v>
      </c>
      <c r="L43" s="15">
        <v>234.77375804955099</v>
      </c>
      <c r="M43" s="15">
        <v>242</v>
      </c>
      <c r="ZA43" s="9"/>
    </row>
    <row r="44" spans="2:677" x14ac:dyDescent="0.3">
      <c r="B44" s="18"/>
      <c r="C44" s="16" t="s">
        <v>318</v>
      </c>
      <c r="D44" s="14">
        <v>38.178954698790101</v>
      </c>
      <c r="E44" s="14">
        <v>4.2531205939995598</v>
      </c>
      <c r="F44" s="14">
        <v>30.215669978739999</v>
      </c>
      <c r="G44" s="14">
        <v>46.832497827571203</v>
      </c>
      <c r="H44" s="14">
        <v>11.139960817560899</v>
      </c>
      <c r="I44" s="15">
        <v>146</v>
      </c>
      <c r="J44" s="15">
        <v>429</v>
      </c>
      <c r="K44" s="14">
        <v>3.2801883757544599</v>
      </c>
      <c r="L44" s="15">
        <v>130.785171720916</v>
      </c>
      <c r="M44" s="15">
        <v>182</v>
      </c>
      <c r="ZA44" s="9"/>
    </row>
    <row r="45" spans="2:677" x14ac:dyDescent="0.3">
      <c r="B45" s="18"/>
      <c r="C45" s="16" t="s">
        <v>319</v>
      </c>
      <c r="D45" s="14">
        <v>38.404136881150798</v>
      </c>
      <c r="E45" s="14">
        <v>0.74840854633287501</v>
      </c>
      <c r="F45" s="14">
        <v>36.947536930677202</v>
      </c>
      <c r="G45" s="14">
        <v>39.881839178669999</v>
      </c>
      <c r="H45" s="14">
        <v>1.94877064585249</v>
      </c>
      <c r="I45" s="15">
        <v>4750</v>
      </c>
      <c r="J45" s="15">
        <v>12606</v>
      </c>
      <c r="K45" s="14">
        <v>2.9846318714070601</v>
      </c>
      <c r="L45" s="15">
        <v>4223.6364627631901</v>
      </c>
      <c r="M45" s="15">
        <v>2502</v>
      </c>
      <c r="ZA45" s="9"/>
    </row>
    <row r="46" spans="2:677" x14ac:dyDescent="0.3">
      <c r="B46" s="18"/>
      <c r="C46" s="16" t="s">
        <v>320</v>
      </c>
      <c r="D46" s="14">
        <v>31.687394112598199</v>
      </c>
      <c r="E46" s="14">
        <v>5.1085432125186996</v>
      </c>
      <c r="F46" s="14">
        <v>22.5572073745859</v>
      </c>
      <c r="G46" s="14">
        <v>42.485704472869202</v>
      </c>
      <c r="H46" s="14">
        <v>16.121689257141099</v>
      </c>
      <c r="I46" s="15">
        <v>98</v>
      </c>
      <c r="J46" s="15">
        <v>282</v>
      </c>
      <c r="K46" s="14">
        <v>3.3877635013807099</v>
      </c>
      <c r="L46" s="15">
        <v>83.240757474678801</v>
      </c>
      <c r="M46" s="15">
        <v>161</v>
      </c>
      <c r="ZA46" s="9"/>
    </row>
    <row r="47" spans="2:677" x14ac:dyDescent="0.3">
      <c r="B47" s="18" t="s">
        <v>298</v>
      </c>
      <c r="C47" s="16" t="s">
        <v>283</v>
      </c>
      <c r="D47" s="14">
        <v>33.7493676148802</v>
      </c>
      <c r="E47" s="14">
        <v>1.4232665272498399</v>
      </c>
      <c r="F47" s="14">
        <v>31.0166350729919</v>
      </c>
      <c r="G47" s="14">
        <v>36.595142801790502</v>
      </c>
      <c r="H47" s="14">
        <v>4.2171650251079598</v>
      </c>
      <c r="I47" s="15">
        <v>955</v>
      </c>
      <c r="J47" s="15">
        <v>3005</v>
      </c>
      <c r="K47" s="14">
        <v>2.7215525966437699</v>
      </c>
      <c r="L47" s="15">
        <v>1104.14915504693</v>
      </c>
      <c r="M47" s="15">
        <v>1289</v>
      </c>
      <c r="ZA47" s="9"/>
    </row>
    <row r="48" spans="2:677" x14ac:dyDescent="0.3">
      <c r="B48" s="18"/>
      <c r="C48" s="16" t="s">
        <v>284</v>
      </c>
      <c r="D48" s="14">
        <v>37.029421170614299</v>
      </c>
      <c r="E48" s="14">
        <v>1.7255465169084301</v>
      </c>
      <c r="F48" s="14">
        <v>33.713218063343099</v>
      </c>
      <c r="G48" s="14">
        <v>40.472656098190903</v>
      </c>
      <c r="H48" s="14">
        <v>4.6599338103556098</v>
      </c>
      <c r="I48" s="15">
        <v>951</v>
      </c>
      <c r="J48" s="15">
        <v>2640</v>
      </c>
      <c r="K48" s="14">
        <v>3.3698310240126399</v>
      </c>
      <c r="L48" s="15">
        <v>783.42207107358502</v>
      </c>
      <c r="M48" s="15">
        <v>1359</v>
      </c>
      <c r="ZA48" s="9"/>
    </row>
    <row r="49" spans="2:677" x14ac:dyDescent="0.3">
      <c r="B49" s="18"/>
      <c r="C49" s="16" t="s">
        <v>285</v>
      </c>
      <c r="D49" s="14">
        <v>37.738581012794199</v>
      </c>
      <c r="E49" s="14">
        <v>1.7634332397258801</v>
      </c>
      <c r="F49" s="14">
        <v>34.347342801048804</v>
      </c>
      <c r="G49" s="14">
        <v>41.2542513708526</v>
      </c>
      <c r="H49" s="14">
        <v>4.6727597922350101</v>
      </c>
      <c r="I49" s="15">
        <v>1034</v>
      </c>
      <c r="J49" s="15">
        <v>2826</v>
      </c>
      <c r="K49" s="14">
        <v>3.7387972690004601</v>
      </c>
      <c r="L49" s="15">
        <v>755.85804649833597</v>
      </c>
      <c r="M49" s="15">
        <v>1490</v>
      </c>
      <c r="ZA49" s="9"/>
    </row>
    <row r="50" spans="2:677" x14ac:dyDescent="0.3">
      <c r="B50" s="18"/>
      <c r="C50" s="16" t="s">
        <v>286</v>
      </c>
      <c r="D50" s="14">
        <v>37.599235051468298</v>
      </c>
      <c r="E50" s="14">
        <v>1.6196002633437001</v>
      </c>
      <c r="F50" s="14">
        <v>34.479952555481297</v>
      </c>
      <c r="G50" s="14">
        <v>40.824878094472602</v>
      </c>
      <c r="H50" s="14">
        <v>4.3075351430067199</v>
      </c>
      <c r="I50" s="15">
        <v>1118</v>
      </c>
      <c r="J50" s="15">
        <v>3032</v>
      </c>
      <c r="K50" s="14">
        <v>3.38869663055939</v>
      </c>
      <c r="L50" s="15">
        <v>894.73928490892695</v>
      </c>
      <c r="M50" s="15">
        <v>1557</v>
      </c>
      <c r="ZA50" s="9"/>
    </row>
    <row r="51" spans="2:677" x14ac:dyDescent="0.3">
      <c r="B51" s="18"/>
      <c r="C51" s="16" t="s">
        <v>287</v>
      </c>
      <c r="D51" s="14">
        <v>38.309261817683499</v>
      </c>
      <c r="E51" s="14">
        <v>1.2790365440889699</v>
      </c>
      <c r="F51" s="14">
        <v>35.833836163332002</v>
      </c>
      <c r="G51" s="14">
        <v>40.846833941548397</v>
      </c>
      <c r="H51" s="14">
        <v>3.3387136253786198</v>
      </c>
      <c r="I51" s="15">
        <v>1578</v>
      </c>
      <c r="J51" s="15">
        <v>4102</v>
      </c>
      <c r="K51" s="14">
        <v>2.8387812295454302</v>
      </c>
      <c r="L51" s="15">
        <v>1444.9863051464699</v>
      </c>
      <c r="M51" s="15">
        <v>1656</v>
      </c>
      <c r="ZA51" s="9"/>
    </row>
    <row r="52" spans="2:677" x14ac:dyDescent="0.3">
      <c r="B52" s="18" t="s">
        <v>297</v>
      </c>
      <c r="C52" s="16" t="s">
        <v>288</v>
      </c>
      <c r="D52" s="14">
        <v>37.7901570301131</v>
      </c>
      <c r="E52" s="14">
        <v>0.87167063504489495</v>
      </c>
      <c r="F52" s="14">
        <v>36.096703603919202</v>
      </c>
      <c r="G52" s="14">
        <v>39.513932340564999</v>
      </c>
      <c r="H52" s="14">
        <v>2.3066076024778202</v>
      </c>
      <c r="I52" s="15">
        <v>3958</v>
      </c>
      <c r="J52" s="15">
        <v>10574</v>
      </c>
      <c r="K52" s="14">
        <v>3.4171595896691702</v>
      </c>
      <c r="L52" s="15">
        <v>3094.38284122508</v>
      </c>
      <c r="M52" s="15">
        <v>2512</v>
      </c>
      <c r="ZA52" s="9"/>
    </row>
    <row r="53" spans="2:677" x14ac:dyDescent="0.3">
      <c r="B53" s="18"/>
      <c r="C53" s="16" t="s">
        <v>289</v>
      </c>
      <c r="D53" s="14">
        <v>35.242549630076901</v>
      </c>
      <c r="E53" s="14">
        <v>1.28785462892266</v>
      </c>
      <c r="F53" s="14">
        <v>32.760002818324701</v>
      </c>
      <c r="G53" s="14">
        <v>37.807444092200598</v>
      </c>
      <c r="H53" s="14">
        <v>3.6542606662702299</v>
      </c>
      <c r="I53" s="15">
        <v>1678</v>
      </c>
      <c r="J53" s="15">
        <v>5031</v>
      </c>
      <c r="K53" s="14">
        <v>3.6554816676641901</v>
      </c>
      <c r="L53" s="15">
        <v>1376.2892164125501</v>
      </c>
      <c r="M53" s="15">
        <v>1835</v>
      </c>
      <c r="ZA53" s="9"/>
    </row>
    <row r="54" spans="2:677" x14ac:dyDescent="0.3">
      <c r="B54" s="18" t="s">
        <v>291</v>
      </c>
      <c r="C54" s="16" t="s">
        <v>290</v>
      </c>
      <c r="D54" s="14">
        <v>38.288806363530099</v>
      </c>
      <c r="E54" s="14">
        <v>0.869061921836916</v>
      </c>
      <c r="F54" s="14">
        <v>36.599634223575599</v>
      </c>
      <c r="G54" s="14">
        <v>40.006744324188404</v>
      </c>
      <c r="H54" s="14">
        <v>2.2697545428438701</v>
      </c>
      <c r="I54" s="15">
        <v>3881</v>
      </c>
      <c r="J54" s="15">
        <v>10374</v>
      </c>
      <c r="K54" s="14">
        <v>3.3156604333369999</v>
      </c>
      <c r="L54" s="15">
        <v>3128.78842950731</v>
      </c>
      <c r="M54" s="15">
        <v>2358</v>
      </c>
      <c r="ZA54" s="9"/>
    </row>
    <row r="55" spans="2:677" x14ac:dyDescent="0.3">
      <c r="B55" s="18"/>
      <c r="C55" s="16" t="s">
        <v>291</v>
      </c>
      <c r="D55" s="14">
        <v>34.787589042144297</v>
      </c>
      <c r="E55" s="14">
        <v>1.1970932711781299</v>
      </c>
      <c r="F55" s="14">
        <v>32.4783117019172</v>
      </c>
      <c r="G55" s="14">
        <v>37.170671876052197</v>
      </c>
      <c r="H55" s="14">
        <v>3.4411504336442502</v>
      </c>
      <c r="I55" s="15">
        <v>1787</v>
      </c>
      <c r="J55" s="15">
        <v>5315</v>
      </c>
      <c r="K55" s="14">
        <v>3.3567804848514098</v>
      </c>
      <c r="L55" s="15">
        <v>1583.3623985797401</v>
      </c>
      <c r="M55" s="15">
        <v>1762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95" priority="1">
      <formula>ZA9 = 3</formula>
    </cfRule>
    <cfRule type="expression" dxfId="194" priority="48">
      <formula>I9 = J9</formula>
    </cfRule>
    <cfRule type="expression" dxfId="193" priority="95">
      <formula>ZA9 = 2</formula>
    </cfRule>
    <cfRule type="expression" dxfId="192" priority="142">
      <formula>ZA9 = 1</formula>
    </cfRule>
  </conditionalFormatting>
  <pageMargins left="0.7" right="0.7" top="0.75" bottom="0.75" header="0.3" footer="0.3"/>
  <pageSetup paperSize="9" orientation="portrait" horizontalDpi="300" verticalDpi="30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137</v>
      </c>
      <c r="M2" s="12" t="str">
        <f>HYPERLINK("#'INDICE'!A1", "Índice")</f>
        <v>Índice</v>
      </c>
    </row>
    <row r="3" spans="2:677" x14ac:dyDescent="0.3">
      <c r="B3" s="10" t="s">
        <v>7</v>
      </c>
      <c r="C3" s="11" t="s">
        <v>136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64.136494848439298</v>
      </c>
      <c r="E9" s="14">
        <v>0.71208447781270601</v>
      </c>
      <c r="F9" s="14">
        <v>62.728554983856</v>
      </c>
      <c r="G9" s="14">
        <v>65.520483342708999</v>
      </c>
      <c r="H9" s="14">
        <v>1.1102641007985099</v>
      </c>
      <c r="I9" s="15">
        <v>10510</v>
      </c>
      <c r="J9" s="15">
        <v>16541</v>
      </c>
      <c r="K9" s="14">
        <v>3.6462008533420001</v>
      </c>
      <c r="L9" s="15">
        <v>4536.5026956315296</v>
      </c>
      <c r="M9" s="15">
        <v>2672</v>
      </c>
      <c r="ZA9" s="9"/>
    </row>
    <row r="10" spans="2:677" x14ac:dyDescent="0.3">
      <c r="B10" s="18" t="s">
        <v>293</v>
      </c>
      <c r="C10" s="16" t="s">
        <v>253</v>
      </c>
      <c r="D10" s="14">
        <v>68.368528974371699</v>
      </c>
      <c r="E10" s="14">
        <v>0.89719127835398005</v>
      </c>
      <c r="F10" s="14">
        <v>66.583105072408699</v>
      </c>
      <c r="G10" s="14">
        <v>70.101395320513404</v>
      </c>
      <c r="H10" s="14">
        <v>1.31228694227178</v>
      </c>
      <c r="I10" s="15">
        <v>7223</v>
      </c>
      <c r="J10" s="15">
        <v>10418</v>
      </c>
      <c r="K10" s="14">
        <v>3.8773689259610999</v>
      </c>
      <c r="L10" s="15">
        <v>2686.8735472257499</v>
      </c>
      <c r="M10" s="15">
        <v>1685</v>
      </c>
      <c r="ZA10" s="9"/>
    </row>
    <row r="11" spans="2:677" x14ac:dyDescent="0.3">
      <c r="B11" s="18"/>
      <c r="C11" s="16" t="s">
        <v>254</v>
      </c>
      <c r="D11" s="14">
        <v>55.766151313127402</v>
      </c>
      <c r="E11" s="14">
        <v>1.1447735637329699</v>
      </c>
      <c r="F11" s="14">
        <v>53.509404332552002</v>
      </c>
      <c r="G11" s="14">
        <v>57.999337042819597</v>
      </c>
      <c r="H11" s="14">
        <v>2.0528107763884602</v>
      </c>
      <c r="I11" s="15">
        <v>3287</v>
      </c>
      <c r="J11" s="15">
        <v>6123</v>
      </c>
      <c r="K11" s="14">
        <v>3.2524236312445902</v>
      </c>
      <c r="L11" s="15">
        <v>1882.59608655498</v>
      </c>
      <c r="M11" s="15">
        <v>987</v>
      </c>
      <c r="ZA11" s="9"/>
    </row>
    <row r="12" spans="2:677" x14ac:dyDescent="0.3">
      <c r="B12" s="18" t="s">
        <v>294</v>
      </c>
      <c r="C12" s="16" t="s">
        <v>255</v>
      </c>
      <c r="D12" s="14">
        <v>63.072836154838299</v>
      </c>
      <c r="E12" s="14">
        <v>0.82756442161559396</v>
      </c>
      <c r="F12" s="14">
        <v>61.4351500020096</v>
      </c>
      <c r="G12" s="14">
        <v>64.680958440133296</v>
      </c>
      <c r="H12" s="14">
        <v>1.3120773887256301</v>
      </c>
      <c r="I12" s="15">
        <v>5271</v>
      </c>
      <c r="J12" s="15">
        <v>8390</v>
      </c>
      <c r="K12" s="14">
        <v>2.4667520832706602</v>
      </c>
      <c r="L12" s="15">
        <v>3401.2335722346702</v>
      </c>
      <c r="M12" s="15">
        <v>1371</v>
      </c>
      <c r="ZA12" s="9"/>
    </row>
    <row r="13" spans="2:677" x14ac:dyDescent="0.3">
      <c r="B13" s="18"/>
      <c r="C13" s="16" t="s">
        <v>256</v>
      </c>
      <c r="D13" s="14">
        <v>66.784204016234298</v>
      </c>
      <c r="E13" s="14">
        <v>1.1848651388238101</v>
      </c>
      <c r="F13" s="14">
        <v>64.418907725616194</v>
      </c>
      <c r="G13" s="14">
        <v>69.067764855631296</v>
      </c>
      <c r="H13" s="14">
        <v>1.7741697401017</v>
      </c>
      <c r="I13" s="15">
        <v>3394</v>
      </c>
      <c r="J13" s="15">
        <v>4904</v>
      </c>
      <c r="K13" s="14">
        <v>3.1029967338925299</v>
      </c>
      <c r="L13" s="15">
        <v>1580.40772213389</v>
      </c>
      <c r="M13" s="15">
        <v>791</v>
      </c>
      <c r="ZA13" s="9"/>
    </row>
    <row r="14" spans="2:677" x14ac:dyDescent="0.3">
      <c r="B14" s="18"/>
      <c r="C14" s="16" t="s">
        <v>257</v>
      </c>
      <c r="D14" s="14">
        <v>50.521627463264402</v>
      </c>
      <c r="E14" s="14">
        <v>1.3564748531578501</v>
      </c>
      <c r="F14" s="14">
        <v>47.857751661606102</v>
      </c>
      <c r="G14" s="14">
        <v>53.182544958967597</v>
      </c>
      <c r="H14" s="14">
        <v>2.6849389484615802</v>
      </c>
      <c r="I14" s="15">
        <v>1845</v>
      </c>
      <c r="J14" s="15">
        <v>3247</v>
      </c>
      <c r="K14" s="14">
        <v>2.3893472489591598</v>
      </c>
      <c r="L14" s="15">
        <v>1358.9485586134199</v>
      </c>
      <c r="M14" s="15">
        <v>510</v>
      </c>
      <c r="ZA14" s="9"/>
    </row>
    <row r="15" spans="2:677" x14ac:dyDescent="0.3">
      <c r="B15" s="18" t="s">
        <v>295</v>
      </c>
      <c r="C15" s="16" t="s">
        <v>258</v>
      </c>
      <c r="D15" s="14">
        <v>61.499902163475198</v>
      </c>
      <c r="E15" s="14">
        <v>2.56562985195532</v>
      </c>
      <c r="F15" s="14">
        <v>56.317988628117298</v>
      </c>
      <c r="G15" s="14">
        <v>66.433479523709494</v>
      </c>
      <c r="H15" s="14">
        <v>4.1717624934354003</v>
      </c>
      <c r="I15" s="15">
        <v>418</v>
      </c>
      <c r="J15" s="15">
        <v>656</v>
      </c>
      <c r="K15" s="14">
        <v>1.8209291244366299</v>
      </c>
      <c r="L15" s="15">
        <v>360.25564707410501</v>
      </c>
      <c r="M15" s="15">
        <v>134</v>
      </c>
      <c r="ZA15" s="9"/>
    </row>
    <row r="16" spans="2:677" x14ac:dyDescent="0.3">
      <c r="B16" s="18"/>
      <c r="C16" s="16" t="s">
        <v>259</v>
      </c>
      <c r="D16" s="14">
        <v>47.5970719859586</v>
      </c>
      <c r="E16" s="14">
        <v>2.2204466951777801</v>
      </c>
      <c r="F16" s="14">
        <v>43.222746834506097</v>
      </c>
      <c r="G16" s="14">
        <v>52.008579160554298</v>
      </c>
      <c r="H16" s="14">
        <v>4.6650909447388296</v>
      </c>
      <c r="I16" s="15">
        <v>302</v>
      </c>
      <c r="J16" s="15">
        <v>619</v>
      </c>
      <c r="K16" s="14">
        <v>1.22161227417128</v>
      </c>
      <c r="L16" s="15">
        <v>506.70741698295399</v>
      </c>
      <c r="M16" s="15">
        <v>102</v>
      </c>
      <c r="ZA16" s="9"/>
    </row>
    <row r="17" spans="2:677" x14ac:dyDescent="0.3">
      <c r="B17" s="18"/>
      <c r="C17" s="16" t="s">
        <v>260</v>
      </c>
      <c r="D17" s="14">
        <v>52.651775451467998</v>
      </c>
      <c r="E17" s="14">
        <v>2.7848887659472799</v>
      </c>
      <c r="F17" s="14">
        <v>47.118069087241501</v>
      </c>
      <c r="G17" s="14">
        <v>58.121094636057897</v>
      </c>
      <c r="H17" s="14">
        <v>5.2892589890235699</v>
      </c>
      <c r="I17" s="15">
        <v>289</v>
      </c>
      <c r="J17" s="15">
        <v>527</v>
      </c>
      <c r="K17" s="14">
        <v>1.63638214308339</v>
      </c>
      <c r="L17" s="15">
        <v>322.05191325724599</v>
      </c>
      <c r="M17" s="15">
        <v>101</v>
      </c>
      <c r="ZA17" s="9"/>
    </row>
    <row r="18" spans="2:677" x14ac:dyDescent="0.3">
      <c r="B18" s="18"/>
      <c r="C18" s="16" t="s">
        <v>261</v>
      </c>
      <c r="D18" s="14">
        <v>67.114224534998996</v>
      </c>
      <c r="E18" s="14">
        <v>3.1079434627263098</v>
      </c>
      <c r="F18" s="14">
        <v>60.659307935197603</v>
      </c>
      <c r="G18" s="14">
        <v>72.9817711604382</v>
      </c>
      <c r="H18" s="14">
        <v>4.6308267498577198</v>
      </c>
      <c r="I18" s="15">
        <v>410</v>
      </c>
      <c r="J18" s="15">
        <v>611</v>
      </c>
      <c r="K18" s="14">
        <v>2.6696442421225899</v>
      </c>
      <c r="L18" s="15">
        <v>228.86944648257801</v>
      </c>
      <c r="M18" s="15">
        <v>78</v>
      </c>
      <c r="ZA18" s="9"/>
    </row>
    <row r="19" spans="2:677" x14ac:dyDescent="0.3">
      <c r="B19" s="18"/>
      <c r="C19" s="16" t="s">
        <v>262</v>
      </c>
      <c r="D19" s="14">
        <v>52.760920884831499</v>
      </c>
      <c r="E19" s="14">
        <v>3.7015091652249099</v>
      </c>
      <c r="F19" s="14">
        <v>45.364180739827503</v>
      </c>
      <c r="G19" s="14">
        <v>60.038401906914402</v>
      </c>
      <c r="H19" s="14">
        <v>7.0156265340870299</v>
      </c>
      <c r="I19" s="15">
        <v>228</v>
      </c>
      <c r="J19" s="15">
        <v>427</v>
      </c>
      <c r="K19" s="14">
        <v>2.3418197660311999</v>
      </c>
      <c r="L19" s="15">
        <v>182.33683317297201</v>
      </c>
      <c r="M19" s="15">
        <v>66</v>
      </c>
      <c r="ZA19" s="9"/>
    </row>
    <row r="20" spans="2:677" x14ac:dyDescent="0.3">
      <c r="B20" s="18"/>
      <c r="C20" s="16" t="s">
        <v>263</v>
      </c>
      <c r="D20" s="14">
        <v>55.015212419239198</v>
      </c>
      <c r="E20" s="14">
        <v>2.91233472980222</v>
      </c>
      <c r="F20" s="14">
        <v>49.196198796795599</v>
      </c>
      <c r="G20" s="14">
        <v>60.7001515821132</v>
      </c>
      <c r="H20" s="14">
        <v>5.2936898754638904</v>
      </c>
      <c r="I20" s="15">
        <v>363</v>
      </c>
      <c r="J20" s="15">
        <v>617</v>
      </c>
      <c r="K20" s="14">
        <v>2.1111292471459899</v>
      </c>
      <c r="L20" s="15">
        <v>292.26064715559897</v>
      </c>
      <c r="M20" s="15">
        <v>101</v>
      </c>
      <c r="ZA20" s="9"/>
    </row>
    <row r="21" spans="2:677" x14ac:dyDescent="0.3">
      <c r="B21" s="18"/>
      <c r="C21" s="16" t="s">
        <v>264</v>
      </c>
      <c r="D21" s="14">
        <v>70.124962773237002</v>
      </c>
      <c r="E21" s="14">
        <v>2.4205742029245401</v>
      </c>
      <c r="F21" s="14">
        <v>65.142098807391505</v>
      </c>
      <c r="G21" s="14">
        <v>74.672478105734498</v>
      </c>
      <c r="H21" s="14">
        <v>3.4518010522899698</v>
      </c>
      <c r="I21" s="15">
        <v>763</v>
      </c>
      <c r="J21" s="15">
        <v>1031</v>
      </c>
      <c r="K21" s="14">
        <v>2.88066613382485</v>
      </c>
      <c r="L21" s="15">
        <v>357.90332933552202</v>
      </c>
      <c r="M21" s="15">
        <v>183</v>
      </c>
      <c r="ZA21" s="9"/>
    </row>
    <row r="22" spans="2:677" x14ac:dyDescent="0.3">
      <c r="B22" s="18"/>
      <c r="C22" s="16" t="s">
        <v>265</v>
      </c>
      <c r="D22" s="14">
        <v>66.153467685328906</v>
      </c>
      <c r="E22" s="14">
        <v>2.0301571593365799</v>
      </c>
      <c r="F22" s="14">
        <v>62.030045835851602</v>
      </c>
      <c r="G22" s="14">
        <v>70.045339292171306</v>
      </c>
      <c r="H22" s="14">
        <v>3.06885977465822</v>
      </c>
      <c r="I22" s="15">
        <v>672</v>
      </c>
      <c r="J22" s="15">
        <v>994</v>
      </c>
      <c r="K22" s="14">
        <v>1.8278551290009399</v>
      </c>
      <c r="L22" s="15">
        <v>543.80677343028697</v>
      </c>
      <c r="M22" s="15">
        <v>135</v>
      </c>
      <c r="ZA22" s="9"/>
    </row>
    <row r="23" spans="2:677" x14ac:dyDescent="0.3">
      <c r="B23" s="18"/>
      <c r="C23" s="16" t="s">
        <v>266</v>
      </c>
      <c r="D23" s="14">
        <v>67.100388424326596</v>
      </c>
      <c r="E23" s="14">
        <v>2.22484703564152</v>
      </c>
      <c r="F23" s="14">
        <v>62.563248996983901</v>
      </c>
      <c r="G23" s="14">
        <v>71.339551104588097</v>
      </c>
      <c r="H23" s="14">
        <v>3.3156991902522601</v>
      </c>
      <c r="I23" s="15">
        <v>581</v>
      </c>
      <c r="J23" s="15">
        <v>851</v>
      </c>
      <c r="K23" s="14">
        <v>1.905914595045</v>
      </c>
      <c r="L23" s="15">
        <v>446.50479208902198</v>
      </c>
      <c r="M23" s="15">
        <v>142</v>
      </c>
      <c r="ZA23" s="9"/>
    </row>
    <row r="24" spans="2:677" x14ac:dyDescent="0.3">
      <c r="B24" s="18"/>
      <c r="C24" s="16" t="s">
        <v>267</v>
      </c>
      <c r="D24" s="14">
        <v>59.5214503201464</v>
      </c>
      <c r="E24" s="14">
        <v>2.9300798182488199</v>
      </c>
      <c r="F24" s="14">
        <v>53.580140654385502</v>
      </c>
      <c r="G24" s="14">
        <v>65.196277024824397</v>
      </c>
      <c r="H24" s="14">
        <v>4.9227292051670197</v>
      </c>
      <c r="I24" s="15">
        <v>362</v>
      </c>
      <c r="J24" s="15">
        <v>579</v>
      </c>
      <c r="K24" s="14">
        <v>2.05962565208283</v>
      </c>
      <c r="L24" s="15">
        <v>281.11904676195797</v>
      </c>
      <c r="M24" s="15">
        <v>78</v>
      </c>
      <c r="ZA24" s="9"/>
    </row>
    <row r="25" spans="2:677" x14ac:dyDescent="0.3">
      <c r="B25" s="18"/>
      <c r="C25" s="16" t="s">
        <v>268</v>
      </c>
      <c r="D25" s="14">
        <v>63.876114174976699</v>
      </c>
      <c r="E25" s="14">
        <v>3.1621219049562601</v>
      </c>
      <c r="F25" s="14">
        <v>57.3879356432573</v>
      </c>
      <c r="G25" s="14">
        <v>69.894638995609697</v>
      </c>
      <c r="H25" s="14">
        <v>4.9503980412681603</v>
      </c>
      <c r="I25" s="15">
        <v>296</v>
      </c>
      <c r="J25" s="15">
        <v>475</v>
      </c>
      <c r="K25" s="14">
        <v>2.0540102645699698</v>
      </c>
      <c r="L25" s="15">
        <v>231.25493002316901</v>
      </c>
      <c r="M25" s="15">
        <v>89</v>
      </c>
      <c r="ZA25" s="9"/>
    </row>
    <row r="26" spans="2:677" x14ac:dyDescent="0.3">
      <c r="B26" s="18"/>
      <c r="C26" s="16" t="s">
        <v>269</v>
      </c>
      <c r="D26" s="14">
        <v>60.725946315828203</v>
      </c>
      <c r="E26" s="14">
        <v>2.7626150305569501</v>
      </c>
      <c r="F26" s="14">
        <v>55.133064727657001</v>
      </c>
      <c r="G26" s="14">
        <v>66.050947510614193</v>
      </c>
      <c r="H26" s="14">
        <v>4.5493157343138302</v>
      </c>
      <c r="I26" s="15">
        <v>376</v>
      </c>
      <c r="J26" s="15">
        <v>584</v>
      </c>
      <c r="K26" s="14">
        <v>1.8656461434546601</v>
      </c>
      <c r="L26" s="15">
        <v>313.02827819138002</v>
      </c>
      <c r="M26" s="15">
        <v>102</v>
      </c>
      <c r="ZA26" s="9"/>
    </row>
    <row r="27" spans="2:677" x14ac:dyDescent="0.3">
      <c r="B27" s="18"/>
      <c r="C27" s="16" t="s">
        <v>270</v>
      </c>
      <c r="D27" s="14">
        <v>67.732378346545104</v>
      </c>
      <c r="E27" s="14">
        <v>2.1230472733802501</v>
      </c>
      <c r="F27" s="14">
        <v>63.403381267000398</v>
      </c>
      <c r="G27" s="14">
        <v>71.777240438450505</v>
      </c>
      <c r="H27" s="14">
        <v>3.1344643805624499</v>
      </c>
      <c r="I27" s="15">
        <v>627</v>
      </c>
      <c r="J27" s="15">
        <v>903</v>
      </c>
      <c r="K27" s="14">
        <v>1.8602126142348201</v>
      </c>
      <c r="L27" s="15">
        <v>485.42838226663702</v>
      </c>
      <c r="M27" s="15">
        <v>149</v>
      </c>
      <c r="ZA27" s="9"/>
    </row>
    <row r="28" spans="2:677" x14ac:dyDescent="0.3">
      <c r="B28" s="18"/>
      <c r="C28" s="16" t="s">
        <v>271</v>
      </c>
      <c r="D28" s="14">
        <v>44.214528551979399</v>
      </c>
      <c r="E28" s="14">
        <v>4.3669985485180103</v>
      </c>
      <c r="F28" s="14">
        <v>35.756405728764797</v>
      </c>
      <c r="G28" s="14">
        <v>53.022124693682002</v>
      </c>
      <c r="H28" s="14">
        <v>9.8768406936287807</v>
      </c>
      <c r="I28" s="15">
        <v>158</v>
      </c>
      <c r="J28" s="15">
        <v>300</v>
      </c>
      <c r="K28" s="14">
        <v>2.3118048854261799</v>
      </c>
      <c r="L28" s="15">
        <v>129.76873692551899</v>
      </c>
      <c r="M28" s="15">
        <v>65</v>
      </c>
      <c r="ZA28" s="9"/>
    </row>
    <row r="29" spans="2:677" x14ac:dyDescent="0.3">
      <c r="B29" s="18"/>
      <c r="C29" s="16" t="s">
        <v>272</v>
      </c>
      <c r="D29" s="14">
        <v>52.105817302031902</v>
      </c>
      <c r="E29" s="14">
        <v>3.1229006972157598</v>
      </c>
      <c r="F29" s="14">
        <v>45.902899286718302</v>
      </c>
      <c r="G29" s="14">
        <v>58.244473784809799</v>
      </c>
      <c r="H29" s="14">
        <v>5.9933820423808699</v>
      </c>
      <c r="I29" s="15">
        <v>356</v>
      </c>
      <c r="J29" s="15">
        <v>639</v>
      </c>
      <c r="K29" s="14">
        <v>2.4932627528250699</v>
      </c>
      <c r="L29" s="15">
        <v>256.290677457063</v>
      </c>
      <c r="M29" s="15">
        <v>92</v>
      </c>
      <c r="ZA29" s="9"/>
    </row>
    <row r="30" spans="2:677" x14ac:dyDescent="0.3">
      <c r="B30" s="18"/>
      <c r="C30" s="16" t="s">
        <v>273</v>
      </c>
      <c r="D30" s="14">
        <v>45.738102098663397</v>
      </c>
      <c r="E30" s="14">
        <v>2.3771973602486098</v>
      </c>
      <c r="F30" s="14">
        <v>41.056733851241702</v>
      </c>
      <c r="G30" s="14">
        <v>50.495967427870603</v>
      </c>
      <c r="H30" s="14">
        <v>5.19741146040705</v>
      </c>
      <c r="I30" s="15">
        <v>274</v>
      </c>
      <c r="J30" s="15">
        <v>531</v>
      </c>
      <c r="K30" s="14">
        <v>1.2067942403938099</v>
      </c>
      <c r="L30" s="15">
        <v>440.00872909927199</v>
      </c>
      <c r="M30" s="15">
        <v>77</v>
      </c>
      <c r="ZA30" s="9"/>
    </row>
    <row r="31" spans="2:677" x14ac:dyDescent="0.3">
      <c r="B31" s="18"/>
      <c r="C31" s="16" t="s">
        <v>274</v>
      </c>
      <c r="D31" s="14">
        <v>69.683132904889504</v>
      </c>
      <c r="E31" s="14">
        <v>1.37356451162941</v>
      </c>
      <c r="F31" s="14">
        <v>66.914093249551698</v>
      </c>
      <c r="G31" s="14">
        <v>72.316303549633005</v>
      </c>
      <c r="H31" s="14">
        <v>1.9711578029997501</v>
      </c>
      <c r="I31" s="15">
        <v>1398</v>
      </c>
      <c r="J31" s="15">
        <v>1968</v>
      </c>
      <c r="K31" s="14">
        <v>1.7566712562969899</v>
      </c>
      <c r="L31" s="15">
        <v>1120.3006783116</v>
      </c>
      <c r="M31" s="15">
        <v>298</v>
      </c>
      <c r="ZA31" s="9"/>
    </row>
    <row r="32" spans="2:677" x14ac:dyDescent="0.3">
      <c r="B32" s="18"/>
      <c r="C32" s="16" t="s">
        <v>275</v>
      </c>
      <c r="D32" s="14">
        <v>54.589974862620799</v>
      </c>
      <c r="E32" s="14">
        <v>2.2324437179744998</v>
      </c>
      <c r="F32" s="14">
        <v>50.157230472213698</v>
      </c>
      <c r="G32" s="14">
        <v>58.951129665918799</v>
      </c>
      <c r="H32" s="14">
        <v>4.08947562916559</v>
      </c>
      <c r="I32" s="15">
        <v>619</v>
      </c>
      <c r="J32" s="15">
        <v>1079</v>
      </c>
      <c r="K32" s="14">
        <v>2.1672806906099602</v>
      </c>
      <c r="L32" s="15">
        <v>497.85890894285899</v>
      </c>
      <c r="M32" s="15">
        <v>163</v>
      </c>
      <c r="ZA32" s="9"/>
    </row>
    <row r="33" spans="2:677" x14ac:dyDescent="0.3">
      <c r="B33" s="18"/>
      <c r="C33" s="16" t="s">
        <v>276</v>
      </c>
      <c r="D33" s="14">
        <v>54.8718858505691</v>
      </c>
      <c r="E33" s="14">
        <v>3.2123823126156501</v>
      </c>
      <c r="F33" s="14">
        <v>48.455065328730903</v>
      </c>
      <c r="G33" s="14">
        <v>61.130676089711002</v>
      </c>
      <c r="H33" s="14">
        <v>5.8543318911324196</v>
      </c>
      <c r="I33" s="15">
        <v>316</v>
      </c>
      <c r="J33" s="15">
        <v>535</v>
      </c>
      <c r="K33" s="14">
        <v>2.22535159608683</v>
      </c>
      <c r="L33" s="15">
        <v>240.41144821374399</v>
      </c>
      <c r="M33" s="15">
        <v>100</v>
      </c>
      <c r="ZA33" s="9"/>
    </row>
    <row r="34" spans="2:677" x14ac:dyDescent="0.3">
      <c r="B34" s="18"/>
      <c r="C34" s="16" t="s">
        <v>277</v>
      </c>
      <c r="D34" s="14">
        <v>62.781939192834301</v>
      </c>
      <c r="E34" s="14">
        <v>2.5948807692764202</v>
      </c>
      <c r="F34" s="14">
        <v>57.5135823077458</v>
      </c>
      <c r="G34" s="14">
        <v>67.7631840710132</v>
      </c>
      <c r="H34" s="14">
        <v>4.1331644142215103</v>
      </c>
      <c r="I34" s="15">
        <v>536</v>
      </c>
      <c r="J34" s="15">
        <v>802</v>
      </c>
      <c r="K34" s="14">
        <v>2.3082288454369202</v>
      </c>
      <c r="L34" s="15">
        <v>347.45255072323198</v>
      </c>
      <c r="M34" s="15">
        <v>112</v>
      </c>
      <c r="ZA34" s="9"/>
    </row>
    <row r="35" spans="2:677" x14ac:dyDescent="0.3">
      <c r="B35" s="18"/>
      <c r="C35" s="16" t="s">
        <v>278</v>
      </c>
      <c r="D35" s="14">
        <v>41.924986284687797</v>
      </c>
      <c r="E35" s="14">
        <v>3.1478237261267501</v>
      </c>
      <c r="F35" s="14">
        <v>35.800041369099802</v>
      </c>
      <c r="G35" s="14">
        <v>48.309306031237497</v>
      </c>
      <c r="H35" s="14">
        <v>7.5082283981006803</v>
      </c>
      <c r="I35" s="15">
        <v>205</v>
      </c>
      <c r="J35" s="15">
        <v>440</v>
      </c>
      <c r="K35" s="14">
        <v>1.7865825136170601</v>
      </c>
      <c r="L35" s="15">
        <v>246.28025666118799</v>
      </c>
      <c r="M35" s="15">
        <v>64</v>
      </c>
      <c r="ZA35" s="9"/>
    </row>
    <row r="36" spans="2:677" x14ac:dyDescent="0.3">
      <c r="B36" s="18"/>
      <c r="C36" s="16" t="s">
        <v>279</v>
      </c>
      <c r="D36" s="14">
        <v>70.338179785263307</v>
      </c>
      <c r="E36" s="14">
        <v>2.2475819234251899</v>
      </c>
      <c r="F36" s="14">
        <v>65.717109371863003</v>
      </c>
      <c r="G36" s="14">
        <v>74.577328452109398</v>
      </c>
      <c r="H36" s="14">
        <v>3.1953939244474001</v>
      </c>
      <c r="I36" s="15">
        <v>586</v>
      </c>
      <c r="J36" s="15">
        <v>832</v>
      </c>
      <c r="K36" s="14">
        <v>2.0120703494779</v>
      </c>
      <c r="L36" s="15">
        <v>413.50442851856099</v>
      </c>
      <c r="M36" s="15">
        <v>161</v>
      </c>
      <c r="ZA36" s="9"/>
    </row>
    <row r="37" spans="2:677" x14ac:dyDescent="0.3">
      <c r="B37" s="18"/>
      <c r="C37" s="16" t="s">
        <v>280</v>
      </c>
      <c r="D37" s="14">
        <v>70.078258956041196</v>
      </c>
      <c r="E37" s="14">
        <v>2.7534823980888099</v>
      </c>
      <c r="F37" s="14">
        <v>64.329709016435103</v>
      </c>
      <c r="G37" s="14">
        <v>75.256717252383297</v>
      </c>
      <c r="H37" s="14">
        <v>3.9291535479156598</v>
      </c>
      <c r="I37" s="15">
        <v>375</v>
      </c>
      <c r="J37" s="15">
        <v>541</v>
      </c>
      <c r="K37" s="14">
        <v>1.9524872444935699</v>
      </c>
      <c r="L37" s="15">
        <v>277.08247596788902</v>
      </c>
      <c r="M37" s="15">
        <v>80</v>
      </c>
      <c r="ZA37" s="9"/>
    </row>
    <row r="38" spans="2:677" x14ac:dyDescent="0.3">
      <c r="B38" s="18" t="s">
        <v>296</v>
      </c>
      <c r="C38" s="16" t="s">
        <v>281</v>
      </c>
      <c r="D38" s="14">
        <v>58.7117892098506</v>
      </c>
      <c r="E38" s="14">
        <v>1.15213117369667</v>
      </c>
      <c r="F38" s="14">
        <v>56.434697234884197</v>
      </c>
      <c r="G38" s="14">
        <v>60.952212392545299</v>
      </c>
      <c r="H38" s="14">
        <v>1.9623506440566301</v>
      </c>
      <c r="I38" s="15">
        <v>4766</v>
      </c>
      <c r="J38" s="15">
        <v>8164</v>
      </c>
      <c r="K38" s="14">
        <v>4.4699459639711598</v>
      </c>
      <c r="L38" s="15">
        <v>1826.42028914976</v>
      </c>
      <c r="M38" s="15">
        <v>1292</v>
      </c>
      <c r="ZA38" s="9"/>
    </row>
    <row r="39" spans="2:677" x14ac:dyDescent="0.3">
      <c r="B39" s="18"/>
      <c r="C39" s="16" t="s">
        <v>282</v>
      </c>
      <c r="D39" s="14">
        <v>68.245921695933504</v>
      </c>
      <c r="E39" s="14">
        <v>0.90600059557213197</v>
      </c>
      <c r="F39" s="14">
        <v>66.442543693586103</v>
      </c>
      <c r="G39" s="14">
        <v>69.996149969753603</v>
      </c>
      <c r="H39" s="14">
        <v>1.3275527285114199</v>
      </c>
      <c r="I39" s="15">
        <v>5744</v>
      </c>
      <c r="J39" s="15">
        <v>8377</v>
      </c>
      <c r="K39" s="14">
        <v>3.17261534239847</v>
      </c>
      <c r="L39" s="15">
        <v>2640.4083369486102</v>
      </c>
      <c r="M39" s="15">
        <v>1281</v>
      </c>
      <c r="ZA39" s="9"/>
    </row>
    <row r="40" spans="2:677" x14ac:dyDescent="0.3">
      <c r="B40" s="18" t="s">
        <v>321</v>
      </c>
      <c r="C40" s="16" t="s">
        <v>314</v>
      </c>
      <c r="D40" s="14">
        <v>64.953506500743103</v>
      </c>
      <c r="E40" s="14">
        <v>0.80968322271067295</v>
      </c>
      <c r="F40" s="14">
        <v>63.3497559139537</v>
      </c>
      <c r="G40" s="14">
        <v>66.524163485173503</v>
      </c>
      <c r="H40" s="14">
        <v>1.2465581403236601</v>
      </c>
      <c r="I40" s="15">
        <v>5318</v>
      </c>
      <c r="J40" s="15">
        <v>8376</v>
      </c>
      <c r="K40" s="14">
        <v>2.4119479039008902</v>
      </c>
      <c r="L40" s="15">
        <v>3472.7118220312</v>
      </c>
      <c r="M40" s="15">
        <v>2552</v>
      </c>
      <c r="ZA40" s="9"/>
    </row>
    <row r="41" spans="2:677" x14ac:dyDescent="0.3">
      <c r="B41" s="18"/>
      <c r="C41" s="16" t="s">
        <v>315</v>
      </c>
      <c r="D41" s="14">
        <v>63.304457059077997</v>
      </c>
      <c r="E41" s="14">
        <v>0.99857149783393695</v>
      </c>
      <c r="F41" s="14">
        <v>61.325370126746797</v>
      </c>
      <c r="G41" s="14">
        <v>65.239673355517994</v>
      </c>
      <c r="H41" s="14">
        <v>1.5774110453266099</v>
      </c>
      <c r="I41" s="15">
        <v>5192</v>
      </c>
      <c r="J41" s="15">
        <v>8165</v>
      </c>
      <c r="K41" s="14">
        <v>3.5044004028051998</v>
      </c>
      <c r="L41" s="15">
        <v>2329.92782259245</v>
      </c>
      <c r="M41" s="15">
        <v>2541</v>
      </c>
      <c r="ZA41" s="9"/>
    </row>
    <row r="42" spans="2:677" x14ac:dyDescent="0.3">
      <c r="B42" s="18" t="s">
        <v>322</v>
      </c>
      <c r="C42" s="16" t="s">
        <v>316</v>
      </c>
      <c r="D42" s="14">
        <v>41.707096127501401</v>
      </c>
      <c r="E42" s="14">
        <v>1.7975902444883101</v>
      </c>
      <c r="F42" s="14">
        <v>38.225245767938397</v>
      </c>
      <c r="G42" s="14">
        <v>45.273663676604698</v>
      </c>
      <c r="H42" s="14">
        <v>4.31003452983866</v>
      </c>
      <c r="I42" s="15">
        <v>744</v>
      </c>
      <c r="J42" s="15">
        <v>1796</v>
      </c>
      <c r="K42" s="14">
        <v>2.3857240829757602</v>
      </c>
      <c r="L42" s="15">
        <v>752.81127973517096</v>
      </c>
      <c r="M42" s="15">
        <v>561</v>
      </c>
      <c r="ZA42" s="9"/>
    </row>
    <row r="43" spans="2:677" x14ac:dyDescent="0.3">
      <c r="B43" s="18"/>
      <c r="C43" s="16" t="s">
        <v>317</v>
      </c>
      <c r="D43" s="14">
        <v>58.323973958678401</v>
      </c>
      <c r="E43" s="14">
        <v>3.4500759428138799</v>
      </c>
      <c r="F43" s="14">
        <v>51.419035346133697</v>
      </c>
      <c r="G43" s="14">
        <v>64.917110365327801</v>
      </c>
      <c r="H43" s="14">
        <v>5.9153650011197803</v>
      </c>
      <c r="I43" s="15">
        <v>461</v>
      </c>
      <c r="J43" s="15">
        <v>721</v>
      </c>
      <c r="K43" s="14">
        <v>3.5257896454489801</v>
      </c>
      <c r="L43" s="15">
        <v>204.49319797925301</v>
      </c>
      <c r="M43" s="15">
        <v>252</v>
      </c>
      <c r="ZA43" s="9"/>
    </row>
    <row r="44" spans="2:677" x14ac:dyDescent="0.3">
      <c r="B44" s="18"/>
      <c r="C44" s="16" t="s">
        <v>318</v>
      </c>
      <c r="D44" s="14">
        <v>63.905500680198301</v>
      </c>
      <c r="E44" s="14">
        <v>3.4438380406320399</v>
      </c>
      <c r="F44" s="14">
        <v>56.882465303581299</v>
      </c>
      <c r="G44" s="14">
        <v>70.380275633895906</v>
      </c>
      <c r="H44" s="14">
        <v>5.3889540086165697</v>
      </c>
      <c r="I44" s="15">
        <v>297</v>
      </c>
      <c r="J44" s="15">
        <v>453</v>
      </c>
      <c r="K44" s="14">
        <v>2.3240454069318299</v>
      </c>
      <c r="L44" s="15">
        <v>194.91873895787799</v>
      </c>
      <c r="M44" s="15">
        <v>189</v>
      </c>
      <c r="ZA44" s="9"/>
    </row>
    <row r="45" spans="2:677" x14ac:dyDescent="0.3">
      <c r="B45" s="18"/>
      <c r="C45" s="16" t="s">
        <v>319</v>
      </c>
      <c r="D45" s="14">
        <v>66.862998078212001</v>
      </c>
      <c r="E45" s="14">
        <v>0.73431312758038603</v>
      </c>
      <c r="F45" s="14">
        <v>65.407654983817295</v>
      </c>
      <c r="G45" s="14">
        <v>68.286799797048005</v>
      </c>
      <c r="H45" s="14">
        <v>1.0982354197181401</v>
      </c>
      <c r="I45" s="15">
        <v>8836</v>
      </c>
      <c r="J45" s="15">
        <v>13281</v>
      </c>
      <c r="K45" s="14">
        <v>3.2319274307562602</v>
      </c>
      <c r="L45" s="15">
        <v>4109.3125648840096</v>
      </c>
      <c r="M45" s="15">
        <v>2523</v>
      </c>
      <c r="ZA45" s="9"/>
    </row>
    <row r="46" spans="2:677" x14ac:dyDescent="0.3">
      <c r="B46" s="18"/>
      <c r="C46" s="16" t="s">
        <v>320</v>
      </c>
      <c r="D46" s="14">
        <v>55.2254738090665</v>
      </c>
      <c r="E46" s="14">
        <v>4.8448924224897301</v>
      </c>
      <c r="F46" s="14">
        <v>45.598078515102799</v>
      </c>
      <c r="G46" s="14">
        <v>64.476441726950299</v>
      </c>
      <c r="H46" s="14">
        <v>8.7729304763236495</v>
      </c>
      <c r="I46" s="15">
        <v>172</v>
      </c>
      <c r="J46" s="15">
        <v>290</v>
      </c>
      <c r="K46" s="14">
        <v>2.7434412856961599</v>
      </c>
      <c r="L46" s="15">
        <v>105.706654453299</v>
      </c>
      <c r="M46" s="15">
        <v>165</v>
      </c>
      <c r="ZA46" s="9"/>
    </row>
    <row r="47" spans="2:677" x14ac:dyDescent="0.3">
      <c r="B47" s="18" t="s">
        <v>298</v>
      </c>
      <c r="C47" s="16" t="s">
        <v>283</v>
      </c>
      <c r="D47" s="14">
        <v>55.580686074200798</v>
      </c>
      <c r="E47" s="14">
        <v>1.6382397593203499</v>
      </c>
      <c r="F47" s="14">
        <v>52.348370950626602</v>
      </c>
      <c r="G47" s="14">
        <v>58.766448070514201</v>
      </c>
      <c r="H47" s="14">
        <v>2.9474982678934198</v>
      </c>
      <c r="I47" s="15">
        <v>1696</v>
      </c>
      <c r="J47" s="15">
        <v>3196</v>
      </c>
      <c r="K47" s="14">
        <v>3.4732019530295002</v>
      </c>
      <c r="L47" s="15">
        <v>920.18835737792006</v>
      </c>
      <c r="M47" s="15">
        <v>1340</v>
      </c>
      <c r="ZA47" s="9"/>
    </row>
    <row r="48" spans="2:677" x14ac:dyDescent="0.3">
      <c r="B48" s="18"/>
      <c r="C48" s="16" t="s">
        <v>284</v>
      </c>
      <c r="D48" s="14">
        <v>60.192244414353397</v>
      </c>
      <c r="E48" s="14">
        <v>1.60485159148932</v>
      </c>
      <c r="F48" s="14">
        <v>57.006443104091801</v>
      </c>
      <c r="G48" s="14">
        <v>63.2939807360789</v>
      </c>
      <c r="H48" s="14">
        <v>2.6662099197394702</v>
      </c>
      <c r="I48" s="15">
        <v>1672</v>
      </c>
      <c r="J48" s="15">
        <v>2805</v>
      </c>
      <c r="K48" s="14">
        <v>3.0139742270437502</v>
      </c>
      <c r="L48" s="15">
        <v>930.66489249686902</v>
      </c>
      <c r="M48" s="15">
        <v>1413</v>
      </c>
      <c r="ZA48" s="9"/>
    </row>
    <row r="49" spans="2:677" x14ac:dyDescent="0.3">
      <c r="B49" s="18"/>
      <c r="C49" s="16" t="s">
        <v>285</v>
      </c>
      <c r="D49" s="14">
        <v>63.179937961750397</v>
      </c>
      <c r="E49" s="14">
        <v>1.68098298572587</v>
      </c>
      <c r="F49" s="14">
        <v>59.8260454563613</v>
      </c>
      <c r="G49" s="14">
        <v>66.411035965549004</v>
      </c>
      <c r="H49" s="14">
        <v>2.6606277878011801</v>
      </c>
      <c r="I49" s="15">
        <v>1835</v>
      </c>
      <c r="J49" s="15">
        <v>2976</v>
      </c>
      <c r="K49" s="14">
        <v>3.6136816833827199</v>
      </c>
      <c r="L49" s="15">
        <v>823.53684157764701</v>
      </c>
      <c r="M49" s="15">
        <v>1557</v>
      </c>
      <c r="ZA49" s="9"/>
    </row>
    <row r="50" spans="2:677" x14ac:dyDescent="0.3">
      <c r="B50" s="18"/>
      <c r="C50" s="16" t="s">
        <v>286</v>
      </c>
      <c r="D50" s="14">
        <v>65.622289861991405</v>
      </c>
      <c r="E50" s="14">
        <v>1.5180444366644399</v>
      </c>
      <c r="F50" s="14">
        <v>62.586872920022003</v>
      </c>
      <c r="G50" s="14">
        <v>68.535245579544295</v>
      </c>
      <c r="H50" s="14">
        <v>2.3133061035465201</v>
      </c>
      <c r="I50" s="15">
        <v>2043</v>
      </c>
      <c r="J50" s="15">
        <v>3178</v>
      </c>
      <c r="K50" s="14">
        <v>3.2453224767286599</v>
      </c>
      <c r="L50" s="15">
        <v>979.25553555573697</v>
      </c>
      <c r="M50" s="15">
        <v>1601</v>
      </c>
      <c r="ZA50" s="9"/>
    </row>
    <row r="51" spans="2:677" x14ac:dyDescent="0.3">
      <c r="B51" s="18"/>
      <c r="C51" s="16" t="s">
        <v>287</v>
      </c>
      <c r="D51" s="14">
        <v>74.174346578816895</v>
      </c>
      <c r="E51" s="14">
        <v>1.1525808212228501</v>
      </c>
      <c r="F51" s="14">
        <v>71.850286636183299</v>
      </c>
      <c r="G51" s="14">
        <v>76.369635342489602</v>
      </c>
      <c r="H51" s="14">
        <v>1.55388065333091</v>
      </c>
      <c r="I51" s="15">
        <v>3203</v>
      </c>
      <c r="J51" s="15">
        <v>4299</v>
      </c>
      <c r="K51" s="14">
        <v>2.98060304565925</v>
      </c>
      <c r="L51" s="15">
        <v>1442.32557443728</v>
      </c>
      <c r="M51" s="15">
        <v>1703</v>
      </c>
      <c r="ZA51" s="9"/>
    </row>
    <row r="52" spans="2:677" x14ac:dyDescent="0.3">
      <c r="B52" s="18" t="s">
        <v>297</v>
      </c>
      <c r="C52" s="16" t="s">
        <v>288</v>
      </c>
      <c r="D52" s="14">
        <v>67.292283463474106</v>
      </c>
      <c r="E52" s="14">
        <v>0.86466165340169099</v>
      </c>
      <c r="F52" s="14">
        <v>65.574765260574395</v>
      </c>
      <c r="G52" s="14">
        <v>68.964667622716604</v>
      </c>
      <c r="H52" s="14">
        <v>1.28493433258365</v>
      </c>
      <c r="I52" s="15">
        <v>7472</v>
      </c>
      <c r="J52" s="15">
        <v>11115</v>
      </c>
      <c r="K52" s="14">
        <v>3.7752637634223301</v>
      </c>
      <c r="L52" s="15">
        <v>2944.1651488541502</v>
      </c>
      <c r="M52" s="15">
        <v>2538</v>
      </c>
      <c r="ZA52" s="9"/>
    </row>
    <row r="53" spans="2:677" x14ac:dyDescent="0.3">
      <c r="B53" s="18"/>
      <c r="C53" s="16" t="s">
        <v>289</v>
      </c>
      <c r="D53" s="14">
        <v>57.7472097343991</v>
      </c>
      <c r="E53" s="14">
        <v>1.29415622481871</v>
      </c>
      <c r="F53" s="14">
        <v>55.190933246176499</v>
      </c>
      <c r="G53" s="14">
        <v>60.262653221472704</v>
      </c>
      <c r="H53" s="14">
        <v>2.2410714401111602</v>
      </c>
      <c r="I53" s="15">
        <v>2977</v>
      </c>
      <c r="J53" s="15">
        <v>5339</v>
      </c>
      <c r="K53" s="14">
        <v>3.6640853563784499</v>
      </c>
      <c r="L53" s="15">
        <v>1457.11671009679</v>
      </c>
      <c r="M53" s="15">
        <v>1891</v>
      </c>
      <c r="ZA53" s="9"/>
    </row>
    <row r="54" spans="2:677" x14ac:dyDescent="0.3">
      <c r="B54" s="18" t="s">
        <v>291</v>
      </c>
      <c r="C54" s="16" t="s">
        <v>290</v>
      </c>
      <c r="D54" s="14">
        <v>67.764130937033499</v>
      </c>
      <c r="E54" s="14">
        <v>0.785030218347328</v>
      </c>
      <c r="F54" s="14">
        <v>66.205877246262403</v>
      </c>
      <c r="G54" s="14">
        <v>69.283868599613598</v>
      </c>
      <c r="H54" s="14">
        <v>1.1584745609395899</v>
      </c>
      <c r="I54" s="15">
        <v>7323</v>
      </c>
      <c r="J54" s="15">
        <v>10883</v>
      </c>
      <c r="K54" s="14">
        <v>3.0700271377889101</v>
      </c>
      <c r="L54" s="15">
        <v>3544.9198041415798</v>
      </c>
      <c r="M54" s="15">
        <v>2376</v>
      </c>
      <c r="ZA54" s="9"/>
    </row>
    <row r="55" spans="2:677" x14ac:dyDescent="0.3">
      <c r="B55" s="18"/>
      <c r="C55" s="16" t="s">
        <v>291</v>
      </c>
      <c r="D55" s="14">
        <v>58.370473188228203</v>
      </c>
      <c r="E55" s="14">
        <v>1.30435847788155</v>
      </c>
      <c r="F55" s="14">
        <v>55.792076620545203</v>
      </c>
      <c r="G55" s="14">
        <v>60.903867139852203</v>
      </c>
      <c r="H55" s="14">
        <v>2.2346203596386198</v>
      </c>
      <c r="I55" s="15">
        <v>3187</v>
      </c>
      <c r="J55" s="15">
        <v>5658</v>
      </c>
      <c r="K55" s="14">
        <v>3.9608228694140801</v>
      </c>
      <c r="L55" s="15">
        <v>1428.49104505322</v>
      </c>
      <c r="M55" s="15">
        <v>1818</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91" priority="1">
      <formula>ZA9 = 3</formula>
    </cfRule>
    <cfRule type="expression" dxfId="190" priority="48">
      <formula>I9 = J9</formula>
    </cfRule>
    <cfRule type="expression" dxfId="189" priority="95">
      <formula>ZA9 = 2</formula>
    </cfRule>
    <cfRule type="expression" dxfId="188" priority="142">
      <formula>ZA9 = 1</formula>
    </cfRule>
  </conditionalFormatting>
  <pageMargins left="0.7" right="0.7" top="0.75" bottom="0.75" header="0.3" footer="0.3"/>
  <pageSetup paperSize="9" orientation="portrait" horizontalDpi="300" verticalDpi="30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139</v>
      </c>
      <c r="M2" s="12" t="str">
        <f>HYPERLINK("#'INDICE'!A1", "Índice")</f>
        <v>Índice</v>
      </c>
    </row>
    <row r="3" spans="2:677" x14ac:dyDescent="0.3">
      <c r="B3" s="10" t="s">
        <v>7</v>
      </c>
      <c r="C3" s="11" t="s">
        <v>138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48.6678470153688</v>
      </c>
      <c r="E9" s="14">
        <v>0.66455387783840403</v>
      </c>
      <c r="F9" s="14">
        <v>47.365957070854897</v>
      </c>
      <c r="G9" s="14">
        <v>49.971547067680497</v>
      </c>
      <c r="H9" s="14">
        <v>1.3654885485863899</v>
      </c>
      <c r="I9" s="15">
        <v>10056</v>
      </c>
      <c r="J9" s="15">
        <v>20990</v>
      </c>
      <c r="K9" s="14">
        <v>3.7103982508075899</v>
      </c>
      <c r="L9" s="15">
        <v>5657.0746807115402</v>
      </c>
      <c r="M9" s="15">
        <v>2682</v>
      </c>
      <c r="ZA9" s="9"/>
    </row>
    <row r="10" spans="2:677" x14ac:dyDescent="0.3">
      <c r="B10" s="18" t="s">
        <v>293</v>
      </c>
      <c r="C10" s="16" t="s">
        <v>253</v>
      </c>
      <c r="D10" s="14">
        <v>53.266363901666097</v>
      </c>
      <c r="E10" s="14">
        <v>0.85000431604288196</v>
      </c>
      <c r="F10" s="14">
        <v>51.596162608080597</v>
      </c>
      <c r="G10" s="14">
        <v>54.929276493554497</v>
      </c>
      <c r="H10" s="14">
        <v>1.59576185378836</v>
      </c>
      <c r="I10" s="15">
        <v>6953</v>
      </c>
      <c r="J10" s="15">
        <v>12904</v>
      </c>
      <c r="K10" s="14">
        <v>3.7449871762551501</v>
      </c>
      <c r="L10" s="15">
        <v>3445.6726799538801</v>
      </c>
      <c r="M10" s="15">
        <v>1690</v>
      </c>
      <c r="ZA10" s="9"/>
    </row>
    <row r="11" spans="2:677" x14ac:dyDescent="0.3">
      <c r="B11" s="18"/>
      <c r="C11" s="16" t="s">
        <v>254</v>
      </c>
      <c r="D11" s="14">
        <v>40.135279184788303</v>
      </c>
      <c r="E11" s="14">
        <v>1.0047262172720199</v>
      </c>
      <c r="F11" s="14">
        <v>38.1805664332731</v>
      </c>
      <c r="G11" s="14">
        <v>42.121878727788697</v>
      </c>
      <c r="H11" s="14">
        <v>2.5033492669781299</v>
      </c>
      <c r="I11" s="15">
        <v>3103</v>
      </c>
      <c r="J11" s="15">
        <v>8086</v>
      </c>
      <c r="K11" s="14">
        <v>3.3968646631298101</v>
      </c>
      <c r="L11" s="15">
        <v>2380.4304268483002</v>
      </c>
      <c r="M11" s="15">
        <v>992</v>
      </c>
      <c r="ZA11" s="9"/>
    </row>
    <row r="12" spans="2:677" x14ac:dyDescent="0.3">
      <c r="B12" s="18" t="s">
        <v>294</v>
      </c>
      <c r="C12" s="16" t="s">
        <v>255</v>
      </c>
      <c r="D12" s="14">
        <v>49.360460403846098</v>
      </c>
      <c r="E12" s="14">
        <v>0.77263201113343705</v>
      </c>
      <c r="F12" s="14">
        <v>47.845845758086</v>
      </c>
      <c r="G12" s="14">
        <v>50.876249864702899</v>
      </c>
      <c r="H12" s="14">
        <v>1.56528526033204</v>
      </c>
      <c r="I12" s="15">
        <v>4992</v>
      </c>
      <c r="J12" s="15">
        <v>10491</v>
      </c>
      <c r="K12" s="14">
        <v>2.50525497317108</v>
      </c>
      <c r="L12" s="15">
        <v>4187.5977145435099</v>
      </c>
      <c r="M12" s="15">
        <v>1374</v>
      </c>
      <c r="ZA12" s="9"/>
    </row>
    <row r="13" spans="2:677" x14ac:dyDescent="0.3">
      <c r="B13" s="18"/>
      <c r="C13" s="16" t="s">
        <v>256</v>
      </c>
      <c r="D13" s="14">
        <v>49.805702286061297</v>
      </c>
      <c r="E13" s="14">
        <v>1.0874790289977001</v>
      </c>
      <c r="F13" s="14">
        <v>47.6726783123394</v>
      </c>
      <c r="G13" s="14">
        <v>51.939433716260297</v>
      </c>
      <c r="H13" s="14">
        <v>2.1834428169523901</v>
      </c>
      <c r="I13" s="15">
        <v>3308</v>
      </c>
      <c r="J13" s="15">
        <v>6329</v>
      </c>
      <c r="K13" s="14">
        <v>2.9934692514994201</v>
      </c>
      <c r="L13" s="15">
        <v>2114.2692535859001</v>
      </c>
      <c r="M13" s="15">
        <v>794</v>
      </c>
      <c r="ZA13" s="9"/>
    </row>
    <row r="14" spans="2:677" x14ac:dyDescent="0.3">
      <c r="B14" s="18"/>
      <c r="C14" s="16" t="s">
        <v>257</v>
      </c>
      <c r="D14" s="14">
        <v>36.354949985885398</v>
      </c>
      <c r="E14" s="14">
        <v>1.0649212383189901</v>
      </c>
      <c r="F14" s="14">
        <v>34.289703754762698</v>
      </c>
      <c r="G14" s="14">
        <v>38.471758283115499</v>
      </c>
      <c r="H14" s="14">
        <v>2.9292331270774499</v>
      </c>
      <c r="I14" s="15">
        <v>1756</v>
      </c>
      <c r="J14" s="15">
        <v>4170</v>
      </c>
      <c r="K14" s="14">
        <v>2.0433308336356601</v>
      </c>
      <c r="L14" s="15">
        <v>2040.7855308385799</v>
      </c>
      <c r="M14" s="15">
        <v>514</v>
      </c>
      <c r="ZA14" s="9"/>
    </row>
    <row r="15" spans="2:677" x14ac:dyDescent="0.3">
      <c r="B15" s="18" t="s">
        <v>295</v>
      </c>
      <c r="C15" s="16" t="s">
        <v>258</v>
      </c>
      <c r="D15" s="14">
        <v>39.296511247044798</v>
      </c>
      <c r="E15" s="14">
        <v>2.1414616915960201</v>
      </c>
      <c r="F15" s="14">
        <v>35.1510201163128</v>
      </c>
      <c r="G15" s="14">
        <v>43.602180945801798</v>
      </c>
      <c r="H15" s="14">
        <v>5.4494957023877504</v>
      </c>
      <c r="I15" s="15">
        <v>394</v>
      </c>
      <c r="J15" s="15">
        <v>999</v>
      </c>
      <c r="K15" s="14">
        <v>1.9185959080553201</v>
      </c>
      <c r="L15" s="15">
        <v>520.69328189727196</v>
      </c>
      <c r="M15" s="15">
        <v>135</v>
      </c>
      <c r="ZA15" s="9"/>
    </row>
    <row r="16" spans="2:677" x14ac:dyDescent="0.3">
      <c r="B16" s="18"/>
      <c r="C16" s="16" t="s">
        <v>259</v>
      </c>
      <c r="D16" s="14">
        <v>35.093437259692998</v>
      </c>
      <c r="E16" s="14">
        <v>2.0341160004973502</v>
      </c>
      <c r="F16" s="14">
        <v>31.172551082713898</v>
      </c>
      <c r="G16" s="14">
        <v>39.226423698559799</v>
      </c>
      <c r="H16" s="14">
        <v>5.7962860276261896</v>
      </c>
      <c r="I16" s="15">
        <v>287</v>
      </c>
      <c r="J16" s="15">
        <v>797</v>
      </c>
      <c r="K16" s="14">
        <v>1.44593903188867</v>
      </c>
      <c r="L16" s="15">
        <v>551.19889734145204</v>
      </c>
      <c r="M16" s="15">
        <v>102</v>
      </c>
      <c r="ZA16" s="9"/>
    </row>
    <row r="17" spans="2:677" x14ac:dyDescent="0.3">
      <c r="B17" s="18"/>
      <c r="C17" s="16" t="s">
        <v>260</v>
      </c>
      <c r="D17" s="14">
        <v>33.132028385258003</v>
      </c>
      <c r="E17" s="14">
        <v>1.98062506931978</v>
      </c>
      <c r="F17" s="14">
        <v>29.327237368903099</v>
      </c>
      <c r="G17" s="14">
        <v>37.170815406437399</v>
      </c>
      <c r="H17" s="14">
        <v>5.9779770990448897</v>
      </c>
      <c r="I17" s="15">
        <v>270</v>
      </c>
      <c r="J17" s="15">
        <v>795</v>
      </c>
      <c r="K17" s="14">
        <v>1.40591437576098</v>
      </c>
      <c r="L17" s="15">
        <v>565.46829145956497</v>
      </c>
      <c r="M17" s="15">
        <v>102</v>
      </c>
      <c r="ZA17" s="9"/>
    </row>
    <row r="18" spans="2:677" x14ac:dyDescent="0.3">
      <c r="B18" s="18"/>
      <c r="C18" s="16" t="s">
        <v>261</v>
      </c>
      <c r="D18" s="14">
        <v>59.952713497157902</v>
      </c>
      <c r="E18" s="14">
        <v>2.96797456268366</v>
      </c>
      <c r="F18" s="14">
        <v>53.926713709834303</v>
      </c>
      <c r="G18" s="14">
        <v>65.691981915848103</v>
      </c>
      <c r="H18" s="14">
        <v>4.9505258220286503</v>
      </c>
      <c r="I18" s="15">
        <v>393</v>
      </c>
      <c r="J18" s="15">
        <v>647</v>
      </c>
      <c r="K18" s="14">
        <v>2.37012323496073</v>
      </c>
      <c r="L18" s="15">
        <v>272.98158612867297</v>
      </c>
      <c r="M18" s="15">
        <v>78</v>
      </c>
      <c r="ZA18" s="9"/>
    </row>
    <row r="19" spans="2:677" x14ac:dyDescent="0.3">
      <c r="B19" s="18"/>
      <c r="C19" s="16" t="s">
        <v>262</v>
      </c>
      <c r="D19" s="14">
        <v>38.868588899937698</v>
      </c>
      <c r="E19" s="14">
        <v>3.1194686428625298</v>
      </c>
      <c r="F19" s="14">
        <v>32.850384511956896</v>
      </c>
      <c r="G19" s="14">
        <v>45.246424411894502</v>
      </c>
      <c r="H19" s="14">
        <v>8.0256801987157402</v>
      </c>
      <c r="I19" s="15">
        <v>208</v>
      </c>
      <c r="J19" s="15">
        <v>526</v>
      </c>
      <c r="K19" s="14">
        <v>2.1500935550452702</v>
      </c>
      <c r="L19" s="15">
        <v>244.64051750944699</v>
      </c>
      <c r="M19" s="15">
        <v>66</v>
      </c>
      <c r="ZA19" s="9"/>
    </row>
    <row r="20" spans="2:677" x14ac:dyDescent="0.3">
      <c r="B20" s="18"/>
      <c r="C20" s="16" t="s">
        <v>263</v>
      </c>
      <c r="D20" s="14">
        <v>39.770104216193502</v>
      </c>
      <c r="E20" s="14">
        <v>2.6091980503684198</v>
      </c>
      <c r="F20" s="14">
        <v>34.725287358630503</v>
      </c>
      <c r="G20" s="14">
        <v>45.042091680437899</v>
      </c>
      <c r="H20" s="14">
        <v>6.5607020695359699</v>
      </c>
      <c r="I20" s="15">
        <v>333</v>
      </c>
      <c r="J20" s="15">
        <v>775</v>
      </c>
      <c r="K20" s="14">
        <v>2.1998152610777701</v>
      </c>
      <c r="L20" s="15">
        <v>352.30231088600601</v>
      </c>
      <c r="M20" s="15">
        <v>101</v>
      </c>
      <c r="ZA20" s="9"/>
    </row>
    <row r="21" spans="2:677" x14ac:dyDescent="0.3">
      <c r="B21" s="18"/>
      <c r="C21" s="16" t="s">
        <v>264</v>
      </c>
      <c r="D21" s="14">
        <v>47.165226016190701</v>
      </c>
      <c r="E21" s="14">
        <v>2.2167539148864499</v>
      </c>
      <c r="F21" s="14">
        <v>42.824279456879097</v>
      </c>
      <c r="G21" s="14">
        <v>51.5494723915278</v>
      </c>
      <c r="H21" s="14">
        <v>4.6999751768930098</v>
      </c>
      <c r="I21" s="15">
        <v>724</v>
      </c>
      <c r="J21" s="15">
        <v>1434</v>
      </c>
      <c r="K21" s="14">
        <v>2.82578675239446</v>
      </c>
      <c r="L21" s="15">
        <v>507.46929108676801</v>
      </c>
      <c r="M21" s="15">
        <v>183</v>
      </c>
      <c r="ZA21" s="9"/>
    </row>
    <row r="22" spans="2:677" x14ac:dyDescent="0.3">
      <c r="B22" s="18"/>
      <c r="C22" s="16" t="s">
        <v>265</v>
      </c>
      <c r="D22" s="14">
        <v>57.451444259911597</v>
      </c>
      <c r="E22" s="14">
        <v>2.02733067442959</v>
      </c>
      <c r="F22" s="14">
        <v>53.401586425308999</v>
      </c>
      <c r="G22" s="14">
        <v>61.403719658379998</v>
      </c>
      <c r="H22" s="14">
        <v>3.52877234079252</v>
      </c>
      <c r="I22" s="15">
        <v>651</v>
      </c>
      <c r="J22" s="15">
        <v>1103</v>
      </c>
      <c r="K22" s="14">
        <v>1.85287023030853</v>
      </c>
      <c r="L22" s="15">
        <v>595.29263407526196</v>
      </c>
      <c r="M22" s="15">
        <v>135</v>
      </c>
      <c r="ZA22" s="9"/>
    </row>
    <row r="23" spans="2:677" x14ac:dyDescent="0.3">
      <c r="B23" s="18"/>
      <c r="C23" s="16" t="s">
        <v>266</v>
      </c>
      <c r="D23" s="14">
        <v>49.739051510395299</v>
      </c>
      <c r="E23" s="14">
        <v>1.9406374704464899</v>
      </c>
      <c r="F23" s="14">
        <v>45.912272911885999</v>
      </c>
      <c r="G23" s="14">
        <v>53.568889749195399</v>
      </c>
      <c r="H23" s="14">
        <v>3.90163746898329</v>
      </c>
      <c r="I23" s="15">
        <v>574</v>
      </c>
      <c r="J23" s="15">
        <v>1119</v>
      </c>
      <c r="K23" s="14">
        <v>1.68423407421963</v>
      </c>
      <c r="L23" s="15">
        <v>664.39696068877697</v>
      </c>
      <c r="M23" s="15">
        <v>144</v>
      </c>
      <c r="ZA23" s="9"/>
    </row>
    <row r="24" spans="2:677" x14ac:dyDescent="0.3">
      <c r="B24" s="18"/>
      <c r="C24" s="16" t="s">
        <v>267</v>
      </c>
      <c r="D24" s="14">
        <v>52.300713548256397</v>
      </c>
      <c r="E24" s="14">
        <v>2.7458927936399702</v>
      </c>
      <c r="F24" s="14">
        <v>46.8283518603996</v>
      </c>
      <c r="G24" s="14">
        <v>57.718391144813403</v>
      </c>
      <c r="H24" s="14">
        <v>5.2502013975515096</v>
      </c>
      <c r="I24" s="15">
        <v>341</v>
      </c>
      <c r="J24" s="15">
        <v>616</v>
      </c>
      <c r="K24" s="14">
        <v>1.85875767165288</v>
      </c>
      <c r="L24" s="15">
        <v>331.40414664824402</v>
      </c>
      <c r="M24" s="15">
        <v>78</v>
      </c>
      <c r="ZA24" s="9"/>
    </row>
    <row r="25" spans="2:677" x14ac:dyDescent="0.3">
      <c r="B25" s="18"/>
      <c r="C25" s="16" t="s">
        <v>268</v>
      </c>
      <c r="D25" s="14">
        <v>41.161496744886897</v>
      </c>
      <c r="E25" s="14">
        <v>2.3229288501738101</v>
      </c>
      <c r="F25" s="14">
        <v>36.635808695806297</v>
      </c>
      <c r="G25" s="14">
        <v>45.841786139542599</v>
      </c>
      <c r="H25" s="14">
        <v>5.6434508797651199</v>
      </c>
      <c r="I25" s="15">
        <v>283</v>
      </c>
      <c r="J25" s="15">
        <v>704</v>
      </c>
      <c r="K25" s="14">
        <v>1.5662979000048201</v>
      </c>
      <c r="L25" s="15">
        <v>449.46749912505902</v>
      </c>
      <c r="M25" s="15">
        <v>89</v>
      </c>
      <c r="ZA25" s="9"/>
    </row>
    <row r="26" spans="2:677" x14ac:dyDescent="0.3">
      <c r="B26" s="18"/>
      <c r="C26" s="16" t="s">
        <v>269</v>
      </c>
      <c r="D26" s="14">
        <v>42.739235564830899</v>
      </c>
      <c r="E26" s="14">
        <v>2.4549923466741399</v>
      </c>
      <c r="F26" s="14">
        <v>37.954667885855201</v>
      </c>
      <c r="G26" s="14">
        <v>47.663608032551799</v>
      </c>
      <c r="H26" s="14">
        <v>5.7441185230142304</v>
      </c>
      <c r="I26" s="15">
        <v>367</v>
      </c>
      <c r="J26" s="15">
        <v>799</v>
      </c>
      <c r="K26" s="14">
        <v>1.9652566969593299</v>
      </c>
      <c r="L26" s="15">
        <v>406.56266493645597</v>
      </c>
      <c r="M26" s="15">
        <v>102</v>
      </c>
      <c r="ZA26" s="9"/>
    </row>
    <row r="27" spans="2:677" x14ac:dyDescent="0.3">
      <c r="B27" s="18"/>
      <c r="C27" s="16" t="s">
        <v>270</v>
      </c>
      <c r="D27" s="14">
        <v>50.821207562636097</v>
      </c>
      <c r="E27" s="14">
        <v>2.3020533636633398</v>
      </c>
      <c r="F27" s="14">
        <v>46.278310703692398</v>
      </c>
      <c r="G27" s="14">
        <v>55.3505827225231</v>
      </c>
      <c r="H27" s="14">
        <v>4.52971008377971</v>
      </c>
      <c r="I27" s="15">
        <v>624</v>
      </c>
      <c r="J27" s="15">
        <v>1162</v>
      </c>
      <c r="K27" s="14">
        <v>2.4617284936600901</v>
      </c>
      <c r="L27" s="15">
        <v>472.02605932888201</v>
      </c>
      <c r="M27" s="15">
        <v>150</v>
      </c>
      <c r="ZA27" s="9"/>
    </row>
    <row r="28" spans="2:677" x14ac:dyDescent="0.3">
      <c r="B28" s="18"/>
      <c r="C28" s="16" t="s">
        <v>271</v>
      </c>
      <c r="D28" s="14">
        <v>25.880829420290599</v>
      </c>
      <c r="E28" s="14">
        <v>2.6889463429998202</v>
      </c>
      <c r="F28" s="14">
        <v>20.8821805875031</v>
      </c>
      <c r="G28" s="14">
        <v>31.598146638278099</v>
      </c>
      <c r="H28" s="14">
        <v>10.3897224441025</v>
      </c>
      <c r="I28" s="15">
        <v>151</v>
      </c>
      <c r="J28" s="15">
        <v>498</v>
      </c>
      <c r="K28" s="14">
        <v>1.8733197846577301</v>
      </c>
      <c r="L28" s="15">
        <v>265.83822157784402</v>
      </c>
      <c r="M28" s="15">
        <v>66</v>
      </c>
      <c r="ZA28" s="9"/>
    </row>
    <row r="29" spans="2:677" x14ac:dyDescent="0.3">
      <c r="B29" s="18"/>
      <c r="C29" s="16" t="s">
        <v>272</v>
      </c>
      <c r="D29" s="14">
        <v>41.113676102728597</v>
      </c>
      <c r="E29" s="14">
        <v>2.6887551668285501</v>
      </c>
      <c r="F29" s="14">
        <v>35.896960350421899</v>
      </c>
      <c r="G29" s="14">
        <v>46.538124194497001</v>
      </c>
      <c r="H29" s="14">
        <v>6.5398072410511299</v>
      </c>
      <c r="I29" s="15">
        <v>340</v>
      </c>
      <c r="J29" s="15">
        <v>763</v>
      </c>
      <c r="K29" s="14">
        <v>2.2753946555684701</v>
      </c>
      <c r="L29" s="15">
        <v>335.32644463796402</v>
      </c>
      <c r="M29" s="15">
        <v>92</v>
      </c>
      <c r="ZA29" s="9"/>
    </row>
    <row r="30" spans="2:677" x14ac:dyDescent="0.3">
      <c r="B30" s="18"/>
      <c r="C30" s="16" t="s">
        <v>273</v>
      </c>
      <c r="D30" s="14">
        <v>34.0224638369492</v>
      </c>
      <c r="E30" s="14">
        <v>2.2479663655348001</v>
      </c>
      <c r="F30" s="14">
        <v>29.6982852421276</v>
      </c>
      <c r="G30" s="14">
        <v>38.6302890219457</v>
      </c>
      <c r="H30" s="14">
        <v>6.6073003304759297</v>
      </c>
      <c r="I30" s="15">
        <v>262</v>
      </c>
      <c r="J30" s="15">
        <v>645</v>
      </c>
      <c r="K30" s="14">
        <v>1.4497850956929801</v>
      </c>
      <c r="L30" s="15">
        <v>444.89352381685001</v>
      </c>
      <c r="M30" s="15">
        <v>77</v>
      </c>
      <c r="ZA30" s="9"/>
    </row>
    <row r="31" spans="2:677" x14ac:dyDescent="0.3">
      <c r="B31" s="18"/>
      <c r="C31" s="16" t="s">
        <v>274</v>
      </c>
      <c r="D31" s="14">
        <v>61.5505582631259</v>
      </c>
      <c r="E31" s="14">
        <v>1.4399989426920301</v>
      </c>
      <c r="F31" s="14">
        <v>58.680474106802897</v>
      </c>
      <c r="G31" s="14">
        <v>64.342425566215695</v>
      </c>
      <c r="H31" s="14">
        <v>2.3395383946577701</v>
      </c>
      <c r="I31" s="15">
        <v>1341</v>
      </c>
      <c r="J31" s="15">
        <v>2131</v>
      </c>
      <c r="K31" s="14">
        <v>1.86630197244651</v>
      </c>
      <c r="L31" s="15">
        <v>1141.83022440173</v>
      </c>
      <c r="M31" s="15">
        <v>299</v>
      </c>
      <c r="ZA31" s="9"/>
    </row>
    <row r="32" spans="2:677" x14ac:dyDescent="0.3">
      <c r="B32" s="18"/>
      <c r="C32" s="16" t="s">
        <v>275</v>
      </c>
      <c r="D32" s="14">
        <v>43.140429651597501</v>
      </c>
      <c r="E32" s="14">
        <v>2.0002873412794999</v>
      </c>
      <c r="F32" s="14">
        <v>39.242091693801797</v>
      </c>
      <c r="G32" s="14">
        <v>47.125657962832904</v>
      </c>
      <c r="H32" s="14">
        <v>4.6366885017924799</v>
      </c>
      <c r="I32" s="15">
        <v>578</v>
      </c>
      <c r="J32" s="15">
        <v>1275</v>
      </c>
      <c r="K32" s="14">
        <v>2.0780986556721599</v>
      </c>
      <c r="L32" s="15">
        <v>613.54161243495003</v>
      </c>
      <c r="M32" s="15">
        <v>163</v>
      </c>
      <c r="ZA32" s="9"/>
    </row>
    <row r="33" spans="2:677" x14ac:dyDescent="0.3">
      <c r="B33" s="18"/>
      <c r="C33" s="16" t="s">
        <v>276</v>
      </c>
      <c r="D33" s="14">
        <v>33.320474131614503</v>
      </c>
      <c r="E33" s="14">
        <v>2.1457174345498</v>
      </c>
      <c r="F33" s="14">
        <v>29.208404764386302</v>
      </c>
      <c r="G33" s="14">
        <v>37.703131127002798</v>
      </c>
      <c r="H33" s="14">
        <v>6.4396365612155</v>
      </c>
      <c r="I33" s="15">
        <v>295</v>
      </c>
      <c r="J33" s="15">
        <v>827</v>
      </c>
      <c r="K33" s="14">
        <v>1.7116754890041499</v>
      </c>
      <c r="L33" s="15">
        <v>483.15232958155298</v>
      </c>
      <c r="M33" s="15">
        <v>102</v>
      </c>
      <c r="ZA33" s="9"/>
    </row>
    <row r="34" spans="2:677" x14ac:dyDescent="0.3">
      <c r="B34" s="18"/>
      <c r="C34" s="16" t="s">
        <v>277</v>
      </c>
      <c r="D34" s="14">
        <v>54.5103795894521</v>
      </c>
      <c r="E34" s="14">
        <v>2.2782831641400501</v>
      </c>
      <c r="F34" s="14">
        <v>49.9715132372094</v>
      </c>
      <c r="G34" s="14">
        <v>58.9755177025786</v>
      </c>
      <c r="H34" s="14">
        <v>4.1795400826394298</v>
      </c>
      <c r="I34" s="15">
        <v>515</v>
      </c>
      <c r="J34" s="15">
        <v>880</v>
      </c>
      <c r="K34" s="14">
        <v>1.8399785393429899</v>
      </c>
      <c r="L34" s="15">
        <v>478.26644777836799</v>
      </c>
      <c r="M34" s="15">
        <v>112</v>
      </c>
      <c r="ZA34" s="9"/>
    </row>
    <row r="35" spans="2:677" x14ac:dyDescent="0.3">
      <c r="B35" s="18"/>
      <c r="C35" s="16" t="s">
        <v>278</v>
      </c>
      <c r="D35" s="14">
        <v>29.873483265617001</v>
      </c>
      <c r="E35" s="14">
        <v>2.5745753298476499</v>
      </c>
      <c r="F35" s="14">
        <v>24.9970457066329</v>
      </c>
      <c r="G35" s="14">
        <v>35.254074771593501</v>
      </c>
      <c r="H35" s="14">
        <v>8.6182629154962598</v>
      </c>
      <c r="I35" s="15">
        <v>193</v>
      </c>
      <c r="J35" s="15">
        <v>557</v>
      </c>
      <c r="K35" s="14">
        <v>1.75921073448819</v>
      </c>
      <c r="L35" s="15">
        <v>316.61925946697198</v>
      </c>
      <c r="M35" s="15">
        <v>65</v>
      </c>
      <c r="ZA35" s="9"/>
    </row>
    <row r="36" spans="2:677" x14ac:dyDescent="0.3">
      <c r="B36" s="18"/>
      <c r="C36" s="16" t="s">
        <v>279</v>
      </c>
      <c r="D36" s="14">
        <v>45.212286639880602</v>
      </c>
      <c r="E36" s="14">
        <v>1.98440485178685</v>
      </c>
      <c r="F36" s="14">
        <v>41.3309581807721</v>
      </c>
      <c r="G36" s="14">
        <v>49.152736496557502</v>
      </c>
      <c r="H36" s="14">
        <v>4.3890831436878797</v>
      </c>
      <c r="I36" s="15">
        <v>564</v>
      </c>
      <c r="J36" s="15">
        <v>1226</v>
      </c>
      <c r="K36" s="14">
        <v>1.94740823358977</v>
      </c>
      <c r="L36" s="15">
        <v>629.55469677769804</v>
      </c>
      <c r="M36" s="15">
        <v>161</v>
      </c>
      <c r="ZA36" s="9"/>
    </row>
    <row r="37" spans="2:677" x14ac:dyDescent="0.3">
      <c r="B37" s="18"/>
      <c r="C37" s="16" t="s">
        <v>280</v>
      </c>
      <c r="D37" s="14">
        <v>52.784701647859301</v>
      </c>
      <c r="E37" s="14">
        <v>2.6198523289109499</v>
      </c>
      <c r="F37" s="14">
        <v>47.559632284356297</v>
      </c>
      <c r="G37" s="14">
        <v>57.9494650356854</v>
      </c>
      <c r="H37" s="14">
        <v>4.96327960019301</v>
      </c>
      <c r="I37" s="15">
        <v>368</v>
      </c>
      <c r="J37" s="15">
        <v>712</v>
      </c>
      <c r="K37" s="14">
        <v>1.95808894832904</v>
      </c>
      <c r="L37" s="15">
        <v>363.61984505739298</v>
      </c>
      <c r="M37" s="15">
        <v>80</v>
      </c>
      <c r="ZA37" s="9"/>
    </row>
    <row r="38" spans="2:677" x14ac:dyDescent="0.3">
      <c r="B38" s="18" t="s">
        <v>296</v>
      </c>
      <c r="C38" s="16" t="s">
        <v>281</v>
      </c>
      <c r="D38" s="14">
        <v>42.443755396770896</v>
      </c>
      <c r="E38" s="14">
        <v>1.03335895273413</v>
      </c>
      <c r="F38" s="14">
        <v>40.430298060028598</v>
      </c>
      <c r="G38" s="14">
        <v>44.482608310177604</v>
      </c>
      <c r="H38" s="14">
        <v>2.4346548581154699</v>
      </c>
      <c r="I38" s="15">
        <v>4552</v>
      </c>
      <c r="J38" s="15">
        <v>10737</v>
      </c>
      <c r="K38" s="14">
        <v>4.6928715056078101</v>
      </c>
      <c r="L38" s="15">
        <v>2287.9382031171499</v>
      </c>
      <c r="M38" s="15">
        <v>1297</v>
      </c>
      <c r="ZA38" s="9"/>
    </row>
    <row r="39" spans="2:677" x14ac:dyDescent="0.3">
      <c r="B39" s="18"/>
      <c r="C39" s="16" t="s">
        <v>282</v>
      </c>
      <c r="D39" s="14">
        <v>53.810062209232498</v>
      </c>
      <c r="E39" s="14">
        <v>0.85089889656370898</v>
      </c>
      <c r="F39" s="14">
        <v>52.137107776810801</v>
      </c>
      <c r="G39" s="14">
        <v>55.474479792687099</v>
      </c>
      <c r="H39" s="14">
        <v>1.58130071148239</v>
      </c>
      <c r="I39" s="15">
        <v>5504</v>
      </c>
      <c r="J39" s="15">
        <v>10253</v>
      </c>
      <c r="K39" s="14">
        <v>2.9864389902884199</v>
      </c>
      <c r="L39" s="15">
        <v>3433.1858220916802</v>
      </c>
      <c r="M39" s="15">
        <v>1286</v>
      </c>
      <c r="ZA39" s="9"/>
    </row>
    <row r="40" spans="2:677" x14ac:dyDescent="0.3">
      <c r="B40" s="18" t="s">
        <v>321</v>
      </c>
      <c r="C40" s="16" t="s">
        <v>314</v>
      </c>
      <c r="D40" s="14">
        <v>49.212190424058399</v>
      </c>
      <c r="E40" s="14">
        <v>0.85723187672233103</v>
      </c>
      <c r="F40" s="14">
        <v>47.532802386392198</v>
      </c>
      <c r="G40" s="14">
        <v>50.893358302744097</v>
      </c>
      <c r="H40" s="14">
        <v>1.7419096149462501</v>
      </c>
      <c r="I40" s="15">
        <v>5068</v>
      </c>
      <c r="J40" s="15">
        <v>10629</v>
      </c>
      <c r="K40" s="14">
        <v>3.12475514440403</v>
      </c>
      <c r="L40" s="15">
        <v>3401.5465240644398</v>
      </c>
      <c r="M40" s="15">
        <v>2652</v>
      </c>
      <c r="ZA40" s="9"/>
    </row>
    <row r="41" spans="2:677" x14ac:dyDescent="0.3">
      <c r="B41" s="18"/>
      <c r="C41" s="16" t="s">
        <v>315</v>
      </c>
      <c r="D41" s="14">
        <v>48.116125741311201</v>
      </c>
      <c r="E41" s="14">
        <v>0.89247400988084002</v>
      </c>
      <c r="F41" s="14">
        <v>46.369126801361404</v>
      </c>
      <c r="G41" s="14">
        <v>49.867743072636102</v>
      </c>
      <c r="H41" s="14">
        <v>1.8548334807317699</v>
      </c>
      <c r="I41" s="15">
        <v>4988</v>
      </c>
      <c r="J41" s="15">
        <v>10361</v>
      </c>
      <c r="K41" s="14">
        <v>3.30542921665932</v>
      </c>
      <c r="L41" s="15">
        <v>3134.5399707186898</v>
      </c>
      <c r="M41" s="15">
        <v>2632</v>
      </c>
      <c r="ZA41" s="9"/>
    </row>
    <row r="42" spans="2:677" x14ac:dyDescent="0.3">
      <c r="B42" s="18" t="s">
        <v>322</v>
      </c>
      <c r="C42" s="16" t="s">
        <v>316</v>
      </c>
      <c r="D42" s="14">
        <v>29.958716978835799</v>
      </c>
      <c r="E42" s="14">
        <v>1.4896564884994801</v>
      </c>
      <c r="F42" s="14">
        <v>27.1174916302576</v>
      </c>
      <c r="G42" s="14">
        <v>32.962993449064101</v>
      </c>
      <c r="H42" s="14">
        <v>4.9723641020803502</v>
      </c>
      <c r="I42" s="15">
        <v>693</v>
      </c>
      <c r="J42" s="15">
        <v>2365</v>
      </c>
      <c r="K42" s="14">
        <v>2.50001396313644</v>
      </c>
      <c r="L42" s="15">
        <v>945.99471637867998</v>
      </c>
      <c r="M42" s="15">
        <v>630</v>
      </c>
      <c r="ZA42" s="9"/>
    </row>
    <row r="43" spans="2:677" x14ac:dyDescent="0.3">
      <c r="B43" s="18"/>
      <c r="C43" s="16" t="s">
        <v>317</v>
      </c>
      <c r="D43" s="14">
        <v>50.328528657454903</v>
      </c>
      <c r="E43" s="14">
        <v>3.0481999724320699</v>
      </c>
      <c r="F43" s="14">
        <v>44.354055211347401</v>
      </c>
      <c r="G43" s="14">
        <v>56.293635118446197</v>
      </c>
      <c r="H43" s="14">
        <v>6.05660458142673</v>
      </c>
      <c r="I43" s="15">
        <v>449</v>
      </c>
      <c r="J43" s="15">
        <v>827</v>
      </c>
      <c r="K43" s="14">
        <v>3.0700517645679399</v>
      </c>
      <c r="L43" s="15">
        <v>269.3765654197</v>
      </c>
      <c r="M43" s="15">
        <v>299</v>
      </c>
      <c r="ZA43" s="9"/>
    </row>
    <row r="44" spans="2:677" x14ac:dyDescent="0.3">
      <c r="B44" s="18"/>
      <c r="C44" s="16" t="s">
        <v>318</v>
      </c>
      <c r="D44" s="14">
        <v>45.393278656949903</v>
      </c>
      <c r="E44" s="14">
        <v>3.2038055079642902</v>
      </c>
      <c r="F44" s="14">
        <v>39.1863204414934</v>
      </c>
      <c r="G44" s="14">
        <v>51.746818266691299</v>
      </c>
      <c r="H44" s="14">
        <v>7.0578852260846299</v>
      </c>
      <c r="I44" s="15">
        <v>291</v>
      </c>
      <c r="J44" s="15">
        <v>615</v>
      </c>
      <c r="K44" s="14">
        <v>2.5425119614473299</v>
      </c>
      <c r="L44" s="15">
        <v>241.88676762405899</v>
      </c>
      <c r="M44" s="15">
        <v>225</v>
      </c>
      <c r="ZA44" s="9"/>
    </row>
    <row r="45" spans="2:677" x14ac:dyDescent="0.3">
      <c r="B45" s="18"/>
      <c r="C45" s="16" t="s">
        <v>319</v>
      </c>
      <c r="D45" s="14">
        <v>50.773718279761603</v>
      </c>
      <c r="E45" s="14">
        <v>0.66472220254279901</v>
      </c>
      <c r="F45" s="14">
        <v>49.470041541080199</v>
      </c>
      <c r="G45" s="14">
        <v>52.076343622513903</v>
      </c>
      <c r="H45" s="14">
        <v>1.3091855886547401</v>
      </c>
      <c r="I45" s="15">
        <v>8459</v>
      </c>
      <c r="J45" s="15">
        <v>16835</v>
      </c>
      <c r="K45" s="14">
        <v>2.9759915312877001</v>
      </c>
      <c r="L45" s="15">
        <v>5656.9381407868304</v>
      </c>
      <c r="M45" s="15">
        <v>2567</v>
      </c>
      <c r="ZA45" s="9"/>
    </row>
    <row r="46" spans="2:677" x14ac:dyDescent="0.3">
      <c r="B46" s="18"/>
      <c r="C46" s="16" t="s">
        <v>320</v>
      </c>
      <c r="D46" s="14">
        <v>41.269454600495401</v>
      </c>
      <c r="E46" s="14">
        <v>4.0625349377678903</v>
      </c>
      <c r="F46" s="14">
        <v>33.552277352457097</v>
      </c>
      <c r="G46" s="14">
        <v>49.440926223476303</v>
      </c>
      <c r="H46" s="14">
        <v>9.8439268875608708</v>
      </c>
      <c r="I46" s="15">
        <v>164</v>
      </c>
      <c r="J46" s="15">
        <v>348</v>
      </c>
      <c r="K46" s="14">
        <v>2.3628215836440698</v>
      </c>
      <c r="L46" s="15">
        <v>147.281539329472</v>
      </c>
      <c r="M46" s="15">
        <v>200</v>
      </c>
      <c r="ZA46" s="9"/>
    </row>
    <row r="47" spans="2:677" x14ac:dyDescent="0.3">
      <c r="B47" s="18" t="s">
        <v>298</v>
      </c>
      <c r="C47" s="16" t="s">
        <v>283</v>
      </c>
      <c r="D47" s="14">
        <v>41.824404976153701</v>
      </c>
      <c r="E47" s="14">
        <v>1.3903487637387399</v>
      </c>
      <c r="F47" s="14">
        <v>39.124806539021797</v>
      </c>
      <c r="G47" s="14">
        <v>44.573883624139</v>
      </c>
      <c r="H47" s="14">
        <v>3.3242523462831199</v>
      </c>
      <c r="I47" s="15">
        <v>1610</v>
      </c>
      <c r="J47" s="15">
        <v>4108</v>
      </c>
      <c r="K47" s="14">
        <v>3.2628838015738002</v>
      </c>
      <c r="L47" s="15">
        <v>1259.0089778920601</v>
      </c>
      <c r="M47" s="15">
        <v>1538</v>
      </c>
      <c r="ZA47" s="9"/>
    </row>
    <row r="48" spans="2:677" x14ac:dyDescent="0.3">
      <c r="B48" s="18"/>
      <c r="C48" s="16" t="s">
        <v>284</v>
      </c>
      <c r="D48" s="14">
        <v>44.928403102444499</v>
      </c>
      <c r="E48" s="14">
        <v>1.5256320138644199</v>
      </c>
      <c r="F48" s="14">
        <v>41.957896302069003</v>
      </c>
      <c r="G48" s="14">
        <v>47.935529051182897</v>
      </c>
      <c r="H48" s="14">
        <v>3.3956960597636101</v>
      </c>
      <c r="I48" s="15">
        <v>1611</v>
      </c>
      <c r="J48" s="15">
        <v>3638</v>
      </c>
      <c r="K48" s="14">
        <v>3.4213242476304901</v>
      </c>
      <c r="L48" s="15">
        <v>1063.33096096331</v>
      </c>
      <c r="M48" s="15">
        <v>1657</v>
      </c>
      <c r="ZA48" s="9"/>
    </row>
    <row r="49" spans="2:677" x14ac:dyDescent="0.3">
      <c r="B49" s="18"/>
      <c r="C49" s="16" t="s">
        <v>285</v>
      </c>
      <c r="D49" s="14">
        <v>46.677705362497299</v>
      </c>
      <c r="E49" s="14">
        <v>1.47853671740846</v>
      </c>
      <c r="F49" s="14">
        <v>43.792330706206997</v>
      </c>
      <c r="G49" s="14">
        <v>49.585478186821298</v>
      </c>
      <c r="H49" s="14">
        <v>3.16754370405785</v>
      </c>
      <c r="I49" s="15">
        <v>1768</v>
      </c>
      <c r="J49" s="15">
        <v>3869</v>
      </c>
      <c r="K49" s="14">
        <v>3.3972879990464202</v>
      </c>
      <c r="L49" s="15">
        <v>1138.8495768053799</v>
      </c>
      <c r="M49" s="15">
        <v>1810</v>
      </c>
      <c r="ZA49" s="9"/>
    </row>
    <row r="50" spans="2:677" x14ac:dyDescent="0.3">
      <c r="B50" s="18"/>
      <c r="C50" s="16" t="s">
        <v>286</v>
      </c>
      <c r="D50" s="14">
        <v>49.708836172428299</v>
      </c>
      <c r="E50" s="14">
        <v>1.3296410719644001</v>
      </c>
      <c r="F50" s="14">
        <v>47.104252101060503</v>
      </c>
      <c r="G50" s="14">
        <v>52.315001427993103</v>
      </c>
      <c r="H50" s="14">
        <v>2.6748585852064402</v>
      </c>
      <c r="I50" s="15">
        <v>1954</v>
      </c>
      <c r="J50" s="15">
        <v>4071</v>
      </c>
      <c r="K50" s="14">
        <v>2.8783126842201598</v>
      </c>
      <c r="L50" s="15">
        <v>1414.3703087988099</v>
      </c>
      <c r="M50" s="15">
        <v>1862</v>
      </c>
      <c r="ZA50" s="9"/>
    </row>
    <row r="51" spans="2:677" x14ac:dyDescent="0.3">
      <c r="B51" s="18"/>
      <c r="C51" s="16" t="s">
        <v>287</v>
      </c>
      <c r="D51" s="14">
        <v>59.119374695810997</v>
      </c>
      <c r="E51" s="14">
        <v>1.23454043075839</v>
      </c>
      <c r="F51" s="14">
        <v>56.677911863969001</v>
      </c>
      <c r="G51" s="14">
        <v>61.516668376634499</v>
      </c>
      <c r="H51" s="14">
        <v>2.0882163201328101</v>
      </c>
      <c r="I51" s="15">
        <v>3052</v>
      </c>
      <c r="J51" s="15">
        <v>5192</v>
      </c>
      <c r="K51" s="14">
        <v>3.2735147481446001</v>
      </c>
      <c r="L51" s="15">
        <v>1586.0628099943001</v>
      </c>
      <c r="M51" s="15">
        <v>1893</v>
      </c>
      <c r="ZA51" s="9"/>
    </row>
    <row r="52" spans="2:677" x14ac:dyDescent="0.3">
      <c r="B52" s="18" t="s">
        <v>297</v>
      </c>
      <c r="C52" s="16" t="s">
        <v>288</v>
      </c>
      <c r="D52" s="14">
        <v>51.293734139395497</v>
      </c>
      <c r="E52" s="14">
        <v>0.82974825622965098</v>
      </c>
      <c r="F52" s="14">
        <v>49.665909875847298</v>
      </c>
      <c r="G52" s="14">
        <v>52.918818662917197</v>
      </c>
      <c r="H52" s="14">
        <v>1.6176405756982599</v>
      </c>
      <c r="I52" s="15">
        <v>7157</v>
      </c>
      <c r="J52" s="15">
        <v>13996</v>
      </c>
      <c r="K52" s="14">
        <v>3.8567052415831098</v>
      </c>
      <c r="L52" s="15">
        <v>3629.0043244930198</v>
      </c>
      <c r="M52" s="15">
        <v>2618</v>
      </c>
      <c r="ZA52" s="9"/>
    </row>
    <row r="53" spans="2:677" x14ac:dyDescent="0.3">
      <c r="B53" s="18"/>
      <c r="C53" s="16" t="s">
        <v>289</v>
      </c>
      <c r="D53" s="14">
        <v>43.423489194253598</v>
      </c>
      <c r="E53" s="14">
        <v>1.1871484528307299</v>
      </c>
      <c r="F53" s="14">
        <v>41.111500388706297</v>
      </c>
      <c r="G53" s="14">
        <v>45.764454461537298</v>
      </c>
      <c r="H53" s="14">
        <v>2.73388544969304</v>
      </c>
      <c r="I53" s="15">
        <v>2838</v>
      </c>
      <c r="J53" s="15">
        <v>6882</v>
      </c>
      <c r="K53" s="14">
        <v>3.9473055225123499</v>
      </c>
      <c r="L53" s="15">
        <v>1743.46778093321</v>
      </c>
      <c r="M53" s="15">
        <v>2063</v>
      </c>
      <c r="ZA53" s="9"/>
    </row>
    <row r="54" spans="2:677" x14ac:dyDescent="0.3">
      <c r="B54" s="18" t="s">
        <v>291</v>
      </c>
      <c r="C54" s="16" t="s">
        <v>290</v>
      </c>
      <c r="D54" s="14">
        <v>52.404090656529497</v>
      </c>
      <c r="E54" s="14">
        <v>0.78807461712837901</v>
      </c>
      <c r="F54" s="14">
        <v>50.856919708971603</v>
      </c>
      <c r="G54" s="14">
        <v>53.9466608475201</v>
      </c>
      <c r="H54" s="14">
        <v>1.50384179413327</v>
      </c>
      <c r="I54" s="15">
        <v>6992</v>
      </c>
      <c r="J54" s="15">
        <v>13613</v>
      </c>
      <c r="K54" s="14">
        <v>3.3893920138286999</v>
      </c>
      <c r="L54" s="15">
        <v>4016.35453923862</v>
      </c>
      <c r="M54" s="15">
        <v>2446</v>
      </c>
      <c r="ZA54" s="9"/>
    </row>
    <row r="55" spans="2:677" x14ac:dyDescent="0.3">
      <c r="B55" s="18"/>
      <c r="C55" s="16" t="s">
        <v>291</v>
      </c>
      <c r="D55" s="14">
        <v>43.060751041983501</v>
      </c>
      <c r="E55" s="14">
        <v>1.12462901052674</v>
      </c>
      <c r="F55" s="14">
        <v>40.870322585723002</v>
      </c>
      <c r="G55" s="14">
        <v>45.278679052117802</v>
      </c>
      <c r="H55" s="14">
        <v>2.6117264174752699</v>
      </c>
      <c r="I55" s="15">
        <v>3064</v>
      </c>
      <c r="J55" s="15">
        <v>7377</v>
      </c>
      <c r="K55" s="14">
        <v>3.8049253252493398</v>
      </c>
      <c r="L55" s="15">
        <v>1938.80283301396</v>
      </c>
      <c r="M55" s="15">
        <v>1974</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87" priority="1">
      <formula>ZA9 = 3</formula>
    </cfRule>
    <cfRule type="expression" dxfId="186" priority="48">
      <formula>I9 = J9</formula>
    </cfRule>
    <cfRule type="expression" dxfId="185" priority="95">
      <formula>ZA9 = 2</formula>
    </cfRule>
    <cfRule type="expression" dxfId="184" priority="142">
      <formula>ZA9 = 1</formula>
    </cfRule>
  </conditionalFormatting>
  <pageMargins left="0.7" right="0.7" top="0.75" bottom="0.75" header="0.3" footer="0.3"/>
  <pageSetup paperSize="9" orientation="portrait" horizontalDpi="300" verticalDpi="30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141</v>
      </c>
      <c r="M2" s="12" t="str">
        <f>HYPERLINK("#'INDICE'!A1", "Índice")</f>
        <v>Índice</v>
      </c>
    </row>
    <row r="3" spans="2:677" x14ac:dyDescent="0.3">
      <c r="B3" s="10" t="s">
        <v>7</v>
      </c>
      <c r="C3" s="11" t="s">
        <v>140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91.262507769740097</v>
      </c>
      <c r="E9" s="14">
        <v>0.31364658259215999</v>
      </c>
      <c r="F9" s="14">
        <v>90.627603422453703</v>
      </c>
      <c r="G9" s="14">
        <v>91.858266331956003</v>
      </c>
      <c r="H9" s="14">
        <v>0.34367517423858901</v>
      </c>
      <c r="I9" s="15">
        <v>17934</v>
      </c>
      <c r="J9" s="15">
        <v>19923</v>
      </c>
      <c r="K9" s="14">
        <v>2.45773390087155</v>
      </c>
      <c r="L9" s="15">
        <v>8106.2477890446098</v>
      </c>
      <c r="M9" s="15">
        <v>2681</v>
      </c>
      <c r="ZA9" s="9"/>
    </row>
    <row r="10" spans="2:677" x14ac:dyDescent="0.3">
      <c r="B10" s="18" t="s">
        <v>293</v>
      </c>
      <c r="C10" s="16" t="s">
        <v>253</v>
      </c>
      <c r="D10" s="14">
        <v>90.789943139627198</v>
      </c>
      <c r="E10" s="14">
        <v>0.41756898165012002</v>
      </c>
      <c r="F10" s="14">
        <v>89.937563310129903</v>
      </c>
      <c r="G10" s="14">
        <v>91.576880960251202</v>
      </c>
      <c r="H10" s="14">
        <v>0.45992867404700799</v>
      </c>
      <c r="I10" s="15">
        <v>10917</v>
      </c>
      <c r="J10" s="15">
        <v>12248</v>
      </c>
      <c r="K10" s="14">
        <v>2.5537955427922099</v>
      </c>
      <c r="L10" s="15">
        <v>4795.9986595514902</v>
      </c>
      <c r="M10" s="15">
        <v>1689</v>
      </c>
      <c r="ZA10" s="9"/>
    </row>
    <row r="11" spans="2:677" x14ac:dyDescent="0.3">
      <c r="B11" s="18"/>
      <c r="C11" s="16" t="s">
        <v>254</v>
      </c>
      <c r="D11" s="14">
        <v>92.143908979132505</v>
      </c>
      <c r="E11" s="14">
        <v>0.45215508435857699</v>
      </c>
      <c r="F11" s="14">
        <v>91.209520783302295</v>
      </c>
      <c r="G11" s="14">
        <v>92.986613057037104</v>
      </c>
      <c r="H11" s="14">
        <v>0.49070534272750999</v>
      </c>
      <c r="I11" s="15">
        <v>7017</v>
      </c>
      <c r="J11" s="15">
        <v>7675</v>
      </c>
      <c r="K11" s="14">
        <v>2.1673222701585599</v>
      </c>
      <c r="L11" s="15">
        <v>3541.2361630180999</v>
      </c>
      <c r="M11" s="15">
        <v>992</v>
      </c>
      <c r="ZA11" s="9"/>
    </row>
    <row r="12" spans="2:677" x14ac:dyDescent="0.3">
      <c r="B12" s="18" t="s">
        <v>294</v>
      </c>
      <c r="C12" s="16" t="s">
        <v>255</v>
      </c>
      <c r="D12" s="14">
        <v>87.052990897801905</v>
      </c>
      <c r="E12" s="14">
        <v>0.47238337334623898</v>
      </c>
      <c r="F12" s="14">
        <v>86.097757443381894</v>
      </c>
      <c r="G12" s="14">
        <v>87.9517742590361</v>
      </c>
      <c r="H12" s="14">
        <v>0.54263887831356195</v>
      </c>
      <c r="I12" s="15">
        <v>8692</v>
      </c>
      <c r="J12" s="15">
        <v>9953</v>
      </c>
      <c r="K12" s="14">
        <v>1.97036383506121</v>
      </c>
      <c r="L12" s="15">
        <v>5051.3513407491</v>
      </c>
      <c r="M12" s="15">
        <v>1373</v>
      </c>
      <c r="ZA12" s="9"/>
    </row>
    <row r="13" spans="2:677" x14ac:dyDescent="0.3">
      <c r="B13" s="18"/>
      <c r="C13" s="16" t="s">
        <v>256</v>
      </c>
      <c r="D13" s="14">
        <v>94.244233758965393</v>
      </c>
      <c r="E13" s="14">
        <v>0.44070255227774702</v>
      </c>
      <c r="F13" s="14">
        <v>93.3155972320355</v>
      </c>
      <c r="G13" s="14">
        <v>95.050701196373495</v>
      </c>
      <c r="H13" s="14">
        <v>0.46761752385282901</v>
      </c>
      <c r="I13" s="15">
        <v>5635</v>
      </c>
      <c r="J13" s="15">
        <v>6022</v>
      </c>
      <c r="K13" s="14">
        <v>2.15576701788429</v>
      </c>
      <c r="L13" s="15">
        <v>2793.4373009891001</v>
      </c>
      <c r="M13" s="15">
        <v>794</v>
      </c>
      <c r="ZA13" s="9"/>
    </row>
    <row r="14" spans="2:677" x14ac:dyDescent="0.3">
      <c r="B14" s="18"/>
      <c r="C14" s="16" t="s">
        <v>257</v>
      </c>
      <c r="D14" s="14">
        <v>91.734202718461503</v>
      </c>
      <c r="E14" s="14">
        <v>0.53834200470589599</v>
      </c>
      <c r="F14" s="14">
        <v>90.613139953446094</v>
      </c>
      <c r="G14" s="14">
        <v>92.732116956016498</v>
      </c>
      <c r="H14" s="14">
        <v>0.58684982127996899</v>
      </c>
      <c r="I14" s="15">
        <v>3607</v>
      </c>
      <c r="J14" s="15">
        <v>3948</v>
      </c>
      <c r="K14" s="14">
        <v>1.5085774805915699</v>
      </c>
      <c r="L14" s="15">
        <v>2617.0349556403498</v>
      </c>
      <c r="M14" s="15">
        <v>514</v>
      </c>
      <c r="ZA14" s="9"/>
    </row>
    <row r="15" spans="2:677" x14ac:dyDescent="0.3">
      <c r="B15" s="18" t="s">
        <v>295</v>
      </c>
      <c r="C15" s="16" t="s">
        <v>258</v>
      </c>
      <c r="D15" s="14">
        <v>84.558913965421297</v>
      </c>
      <c r="E15" s="14">
        <v>1.64795724148064</v>
      </c>
      <c r="F15" s="14">
        <v>81.012206136426897</v>
      </c>
      <c r="G15" s="14">
        <v>87.544988484563007</v>
      </c>
      <c r="H15" s="14">
        <v>1.94888647949587</v>
      </c>
      <c r="I15" s="15">
        <v>737</v>
      </c>
      <c r="J15" s="15">
        <v>891</v>
      </c>
      <c r="K15" s="14">
        <v>1.8511629346076699</v>
      </c>
      <c r="L15" s="15">
        <v>481.31905805948799</v>
      </c>
      <c r="M15" s="15">
        <v>135</v>
      </c>
      <c r="ZA15" s="9"/>
    </row>
    <row r="16" spans="2:677" x14ac:dyDescent="0.3">
      <c r="B16" s="18"/>
      <c r="C16" s="16" t="s">
        <v>259</v>
      </c>
      <c r="D16" s="14">
        <v>93.217636770607697</v>
      </c>
      <c r="E16" s="14">
        <v>0.95801048668500699</v>
      </c>
      <c r="F16" s="14">
        <v>91.052462436335105</v>
      </c>
      <c r="G16" s="14">
        <v>94.888284525001694</v>
      </c>
      <c r="H16" s="14">
        <v>1.0277137673448</v>
      </c>
      <c r="I16" s="15">
        <v>716</v>
      </c>
      <c r="J16" s="15">
        <v>765</v>
      </c>
      <c r="K16" s="14">
        <v>1.10905925753969</v>
      </c>
      <c r="L16" s="15">
        <v>689.77378332070202</v>
      </c>
      <c r="M16" s="15">
        <v>102</v>
      </c>
      <c r="ZA16" s="9"/>
    </row>
    <row r="17" spans="2:677" x14ac:dyDescent="0.3">
      <c r="B17" s="18"/>
      <c r="C17" s="16" t="s">
        <v>260</v>
      </c>
      <c r="D17" s="14">
        <v>84.705180058238497</v>
      </c>
      <c r="E17" s="14">
        <v>1.45030421541018</v>
      </c>
      <c r="F17" s="14">
        <v>81.602125080024194</v>
      </c>
      <c r="G17" s="14">
        <v>87.365893665221606</v>
      </c>
      <c r="H17" s="14">
        <v>1.71217889438761</v>
      </c>
      <c r="I17" s="15">
        <v>576</v>
      </c>
      <c r="J17" s="15">
        <v>685</v>
      </c>
      <c r="K17" s="14">
        <v>1.1105036279320499</v>
      </c>
      <c r="L17" s="15">
        <v>616.83724642628204</v>
      </c>
      <c r="M17" s="15">
        <v>102</v>
      </c>
      <c r="ZA17" s="9"/>
    </row>
    <row r="18" spans="2:677" x14ac:dyDescent="0.3">
      <c r="B18" s="18"/>
      <c r="C18" s="16" t="s">
        <v>261</v>
      </c>
      <c r="D18" s="14">
        <v>87.936857459243399</v>
      </c>
      <c r="E18" s="14">
        <v>1.40117132396063</v>
      </c>
      <c r="F18" s="14">
        <v>84.857903505945998</v>
      </c>
      <c r="G18" s="14">
        <v>90.460128497412597</v>
      </c>
      <c r="H18" s="14">
        <v>1.5933834394867199</v>
      </c>
      <c r="I18" s="15">
        <v>554</v>
      </c>
      <c r="J18" s="15">
        <v>632</v>
      </c>
      <c r="K18" s="14">
        <v>1.1678321830776801</v>
      </c>
      <c r="L18" s="15">
        <v>541.17364562983698</v>
      </c>
      <c r="M18" s="15">
        <v>78</v>
      </c>
      <c r="ZA18" s="9"/>
    </row>
    <row r="19" spans="2:677" x14ac:dyDescent="0.3">
      <c r="B19" s="18"/>
      <c r="C19" s="16" t="s">
        <v>262</v>
      </c>
      <c r="D19" s="14">
        <v>90.087961893607201</v>
      </c>
      <c r="E19" s="14">
        <v>1.61554490539214</v>
      </c>
      <c r="F19" s="14">
        <v>86.363508731110997</v>
      </c>
      <c r="G19" s="14">
        <v>92.879051975292697</v>
      </c>
      <c r="H19" s="14">
        <v>1.7932972080110801</v>
      </c>
      <c r="I19" s="15">
        <v>456</v>
      </c>
      <c r="J19" s="15">
        <v>509</v>
      </c>
      <c r="K19" s="14">
        <v>1.48481401116484</v>
      </c>
      <c r="L19" s="15">
        <v>342.80387723489298</v>
      </c>
      <c r="M19" s="15">
        <v>66</v>
      </c>
      <c r="ZA19" s="9"/>
    </row>
    <row r="20" spans="2:677" x14ac:dyDescent="0.3">
      <c r="B20" s="18"/>
      <c r="C20" s="16" t="s">
        <v>263</v>
      </c>
      <c r="D20" s="14">
        <v>88.354640511959403</v>
      </c>
      <c r="E20" s="14">
        <v>1.1613187414992201</v>
      </c>
      <c r="F20" s="14">
        <v>85.845931088785804</v>
      </c>
      <c r="G20" s="14">
        <v>90.468070764732204</v>
      </c>
      <c r="H20" s="14">
        <v>1.3143834152570999</v>
      </c>
      <c r="I20" s="15">
        <v>647</v>
      </c>
      <c r="J20" s="15">
        <v>743</v>
      </c>
      <c r="K20" s="14">
        <v>0.97257815586471197</v>
      </c>
      <c r="L20" s="15">
        <v>743</v>
      </c>
      <c r="M20" s="15">
        <v>101</v>
      </c>
      <c r="ZA20" s="9"/>
    </row>
    <row r="21" spans="2:677" x14ac:dyDescent="0.3">
      <c r="B21" s="18"/>
      <c r="C21" s="16" t="s">
        <v>264</v>
      </c>
      <c r="D21" s="14">
        <v>90.990668073806802</v>
      </c>
      <c r="E21" s="14">
        <v>1.1634929261648901</v>
      </c>
      <c r="F21" s="14">
        <v>88.416391971645794</v>
      </c>
      <c r="G21" s="14">
        <v>93.037899321601103</v>
      </c>
      <c r="H21" s="14">
        <v>1.27869478353662</v>
      </c>
      <c r="I21" s="15">
        <v>1151</v>
      </c>
      <c r="J21" s="15">
        <v>1277</v>
      </c>
      <c r="K21" s="14">
        <v>2.1071173706136301</v>
      </c>
      <c r="L21" s="15">
        <v>606.04122855677304</v>
      </c>
      <c r="M21" s="15">
        <v>183</v>
      </c>
      <c r="ZA21" s="9"/>
    </row>
    <row r="22" spans="2:677" x14ac:dyDescent="0.3">
      <c r="B22" s="18"/>
      <c r="C22" s="16" t="s">
        <v>265</v>
      </c>
      <c r="D22" s="14">
        <v>94.157608089618805</v>
      </c>
      <c r="E22" s="14">
        <v>0.76382943974656203</v>
      </c>
      <c r="F22" s="14">
        <v>92.450726029489005</v>
      </c>
      <c r="G22" s="14">
        <v>95.497361804802196</v>
      </c>
      <c r="H22" s="14">
        <v>0.81122434526963805</v>
      </c>
      <c r="I22" s="15">
        <v>998</v>
      </c>
      <c r="J22" s="15">
        <v>1061</v>
      </c>
      <c r="K22" s="14">
        <v>1.12422321120464</v>
      </c>
      <c r="L22" s="15">
        <v>943.76275941065296</v>
      </c>
      <c r="M22" s="15">
        <v>135</v>
      </c>
      <c r="ZA22" s="9"/>
    </row>
    <row r="23" spans="2:677" x14ac:dyDescent="0.3">
      <c r="B23" s="18"/>
      <c r="C23" s="16" t="s">
        <v>266</v>
      </c>
      <c r="D23" s="14">
        <v>94.243620020876605</v>
      </c>
      <c r="E23" s="14">
        <v>0.79570808296365403</v>
      </c>
      <c r="F23" s="14">
        <v>92.453784267630894</v>
      </c>
      <c r="G23" s="14">
        <v>95.629007004958794</v>
      </c>
      <c r="H23" s="14">
        <v>0.84430976100810995</v>
      </c>
      <c r="I23" s="15">
        <v>1020</v>
      </c>
      <c r="J23" s="15">
        <v>1099</v>
      </c>
      <c r="K23" s="14">
        <v>1.28147006647418</v>
      </c>
      <c r="L23" s="15">
        <v>857.60879536091898</v>
      </c>
      <c r="M23" s="15">
        <v>144</v>
      </c>
      <c r="ZA23" s="9"/>
    </row>
    <row r="24" spans="2:677" x14ac:dyDescent="0.3">
      <c r="B24" s="18"/>
      <c r="C24" s="16" t="s">
        <v>267</v>
      </c>
      <c r="D24" s="14">
        <v>87.452369570867504</v>
      </c>
      <c r="E24" s="14">
        <v>1.55230853000933</v>
      </c>
      <c r="F24" s="14">
        <v>84.022861181812601</v>
      </c>
      <c r="G24" s="14">
        <v>90.231316758969598</v>
      </c>
      <c r="H24" s="14">
        <v>1.7750331267483901</v>
      </c>
      <c r="I24" s="15">
        <v>521</v>
      </c>
      <c r="J24" s="15">
        <v>599</v>
      </c>
      <c r="K24" s="14">
        <v>1.31317912923957</v>
      </c>
      <c r="L24" s="15">
        <v>456.14492848882401</v>
      </c>
      <c r="M24" s="15">
        <v>78</v>
      </c>
      <c r="ZA24" s="9"/>
    </row>
    <row r="25" spans="2:677" x14ac:dyDescent="0.3">
      <c r="B25" s="18"/>
      <c r="C25" s="16" t="s">
        <v>268</v>
      </c>
      <c r="D25" s="14">
        <v>88.9598839463047</v>
      </c>
      <c r="E25" s="14">
        <v>1.3688829661100399</v>
      </c>
      <c r="F25" s="14">
        <v>85.932635598308593</v>
      </c>
      <c r="G25" s="14">
        <v>91.4008687051913</v>
      </c>
      <c r="H25" s="14">
        <v>1.53876433442324</v>
      </c>
      <c r="I25" s="15">
        <v>579</v>
      </c>
      <c r="J25" s="15">
        <v>651</v>
      </c>
      <c r="K25" s="14">
        <v>1.2401612262944199</v>
      </c>
      <c r="L25" s="15">
        <v>524.93174774152396</v>
      </c>
      <c r="M25" s="15">
        <v>89</v>
      </c>
      <c r="ZA25" s="9"/>
    </row>
    <row r="26" spans="2:677" x14ac:dyDescent="0.3">
      <c r="B26" s="18"/>
      <c r="C26" s="16" t="s">
        <v>269</v>
      </c>
      <c r="D26" s="14">
        <v>93.084585340345996</v>
      </c>
      <c r="E26" s="14">
        <v>1.28090005202033</v>
      </c>
      <c r="F26" s="14">
        <v>90.070395231439704</v>
      </c>
      <c r="G26" s="14">
        <v>95.232233355997707</v>
      </c>
      <c r="H26" s="14">
        <v>1.3760603297924801</v>
      </c>
      <c r="I26" s="15">
        <v>732</v>
      </c>
      <c r="J26" s="15">
        <v>774</v>
      </c>
      <c r="K26" s="14">
        <v>1.9702166540585799</v>
      </c>
      <c r="L26" s="15">
        <v>392.85019665506502</v>
      </c>
      <c r="M26" s="15">
        <v>102</v>
      </c>
      <c r="ZA26" s="9"/>
    </row>
    <row r="27" spans="2:677" x14ac:dyDescent="0.3">
      <c r="B27" s="18"/>
      <c r="C27" s="16" t="s">
        <v>270</v>
      </c>
      <c r="D27" s="14">
        <v>95.302684790372794</v>
      </c>
      <c r="E27" s="14">
        <v>0.69766999160982701</v>
      </c>
      <c r="F27" s="14">
        <v>93.715222814424706</v>
      </c>
      <c r="G27" s="14">
        <v>96.5041298452538</v>
      </c>
      <c r="H27" s="14">
        <v>0.732057017222986</v>
      </c>
      <c r="I27" s="15">
        <v>1061</v>
      </c>
      <c r="J27" s="15">
        <v>1121</v>
      </c>
      <c r="K27" s="14">
        <v>1.21776439742648</v>
      </c>
      <c r="L27" s="15">
        <v>920.53931151955703</v>
      </c>
      <c r="M27" s="15">
        <v>150</v>
      </c>
      <c r="ZA27" s="9"/>
    </row>
    <row r="28" spans="2:677" x14ac:dyDescent="0.3">
      <c r="B28" s="18"/>
      <c r="C28" s="16" t="s">
        <v>271</v>
      </c>
      <c r="D28" s="14">
        <v>91.170273830316702</v>
      </c>
      <c r="E28" s="14">
        <v>1.5916631977631801</v>
      </c>
      <c r="F28" s="14">
        <v>87.433501613424298</v>
      </c>
      <c r="G28" s="14">
        <v>93.873736814952395</v>
      </c>
      <c r="H28" s="14">
        <v>1.7458137733857599</v>
      </c>
      <c r="I28" s="15">
        <v>420</v>
      </c>
      <c r="J28" s="15">
        <v>457</v>
      </c>
      <c r="K28" s="14">
        <v>1.43504889144905</v>
      </c>
      <c r="L28" s="15">
        <v>318.45604893540798</v>
      </c>
      <c r="M28" s="15">
        <v>66</v>
      </c>
      <c r="ZA28" s="9"/>
    </row>
    <row r="29" spans="2:677" x14ac:dyDescent="0.3">
      <c r="B29" s="18"/>
      <c r="C29" s="16" t="s">
        <v>272</v>
      </c>
      <c r="D29" s="14">
        <v>94.578258545283902</v>
      </c>
      <c r="E29" s="14">
        <v>0.88106640085085397</v>
      </c>
      <c r="F29" s="14">
        <v>92.537734378554603</v>
      </c>
      <c r="G29" s="14">
        <v>96.0844199055757</v>
      </c>
      <c r="H29" s="14">
        <v>0.93157393084056495</v>
      </c>
      <c r="I29" s="15">
        <v>687</v>
      </c>
      <c r="J29" s="15">
        <v>735</v>
      </c>
      <c r="K29" s="14">
        <v>1.11117694808169</v>
      </c>
      <c r="L29" s="15">
        <v>661.46080628192101</v>
      </c>
      <c r="M29" s="15">
        <v>92</v>
      </c>
      <c r="ZA29" s="9"/>
    </row>
    <row r="30" spans="2:677" x14ac:dyDescent="0.3">
      <c r="B30" s="18"/>
      <c r="C30" s="16" t="s">
        <v>273</v>
      </c>
      <c r="D30" s="14">
        <v>87.385395656771806</v>
      </c>
      <c r="E30" s="14">
        <v>1.3615344146172501</v>
      </c>
      <c r="F30" s="14">
        <v>84.4161707324254</v>
      </c>
      <c r="G30" s="14">
        <v>89.856863403567203</v>
      </c>
      <c r="H30" s="14">
        <v>1.55808004802658</v>
      </c>
      <c r="I30" s="15">
        <v>557</v>
      </c>
      <c r="J30" s="15">
        <v>627</v>
      </c>
      <c r="K30" s="14">
        <v>1.05273506587785</v>
      </c>
      <c r="L30" s="15">
        <v>595.59144586597199</v>
      </c>
      <c r="M30" s="15">
        <v>77</v>
      </c>
      <c r="ZA30" s="9"/>
    </row>
    <row r="31" spans="2:677" x14ac:dyDescent="0.3">
      <c r="B31" s="18"/>
      <c r="C31" s="16" t="s">
        <v>274</v>
      </c>
      <c r="D31" s="14">
        <v>83.589551820955094</v>
      </c>
      <c r="E31" s="14">
        <v>1.0042831520643301</v>
      </c>
      <c r="F31" s="14">
        <v>81.516451074038798</v>
      </c>
      <c r="G31" s="14">
        <v>85.471576023566001</v>
      </c>
      <c r="H31" s="14">
        <v>1.2014457909948599</v>
      </c>
      <c r="I31" s="15">
        <v>1695</v>
      </c>
      <c r="J31" s="15">
        <v>2073</v>
      </c>
      <c r="K31" s="14">
        <v>1.5234551256040501</v>
      </c>
      <c r="L31" s="15">
        <v>1360.72271848379</v>
      </c>
      <c r="M31" s="15">
        <v>298</v>
      </c>
      <c r="ZA31" s="9"/>
    </row>
    <row r="32" spans="2:677" x14ac:dyDescent="0.3">
      <c r="B32" s="18"/>
      <c r="C32" s="16" t="s">
        <v>275</v>
      </c>
      <c r="D32" s="14">
        <v>89.881355466021802</v>
      </c>
      <c r="E32" s="14">
        <v>1.0126873893505099</v>
      </c>
      <c r="F32" s="14">
        <v>87.699106287430595</v>
      </c>
      <c r="G32" s="14">
        <v>91.713043484999105</v>
      </c>
      <c r="H32" s="14">
        <v>1.12669349955825</v>
      </c>
      <c r="I32" s="15">
        <v>1091</v>
      </c>
      <c r="J32" s="15">
        <v>1229</v>
      </c>
      <c r="K32" s="14">
        <v>1.38470486919044</v>
      </c>
      <c r="L32" s="15">
        <v>887.55375051040699</v>
      </c>
      <c r="M32" s="15">
        <v>163</v>
      </c>
      <c r="ZA32" s="9"/>
    </row>
    <row r="33" spans="2:677" x14ac:dyDescent="0.3">
      <c r="B33" s="18"/>
      <c r="C33" s="16" t="s">
        <v>276</v>
      </c>
      <c r="D33" s="14">
        <v>87.115447862850004</v>
      </c>
      <c r="E33" s="14">
        <v>2.0249225415858798</v>
      </c>
      <c r="F33" s="14">
        <v>82.540087059947794</v>
      </c>
      <c r="G33" s="14">
        <v>90.627975125424797</v>
      </c>
      <c r="H33" s="14">
        <v>2.32441270895354</v>
      </c>
      <c r="I33" s="15">
        <v>643</v>
      </c>
      <c r="J33" s="15">
        <v>735</v>
      </c>
      <c r="K33" s="14">
        <v>2.6813184035537998</v>
      </c>
      <c r="L33" s="15">
        <v>274.11888085571502</v>
      </c>
      <c r="M33" s="15">
        <v>102</v>
      </c>
      <c r="ZA33" s="9"/>
    </row>
    <row r="34" spans="2:677" x14ac:dyDescent="0.3">
      <c r="B34" s="18"/>
      <c r="C34" s="16" t="s">
        <v>277</v>
      </c>
      <c r="D34" s="14">
        <v>94.345271838806696</v>
      </c>
      <c r="E34" s="14">
        <v>0.88433341817119504</v>
      </c>
      <c r="F34" s="14">
        <v>92.315690364586501</v>
      </c>
      <c r="G34" s="14">
        <v>95.8628233493354</v>
      </c>
      <c r="H34" s="14">
        <v>0.93733729410639699</v>
      </c>
      <c r="I34" s="15">
        <v>805</v>
      </c>
      <c r="J34" s="15">
        <v>858</v>
      </c>
      <c r="K34" s="14">
        <v>1.2562643155634099</v>
      </c>
      <c r="L34" s="15">
        <v>682.97729177732901</v>
      </c>
      <c r="M34" s="15">
        <v>112</v>
      </c>
      <c r="ZA34" s="9"/>
    </row>
    <row r="35" spans="2:677" x14ac:dyDescent="0.3">
      <c r="B35" s="18"/>
      <c r="C35" s="16" t="s">
        <v>278</v>
      </c>
      <c r="D35" s="14">
        <v>92.814149620845001</v>
      </c>
      <c r="E35" s="14">
        <v>1.09390667825054</v>
      </c>
      <c r="F35" s="14">
        <v>90.299209978747598</v>
      </c>
      <c r="G35" s="14">
        <v>94.715246891705306</v>
      </c>
      <c r="H35" s="14">
        <v>1.1785990419771699</v>
      </c>
      <c r="I35" s="15">
        <v>495</v>
      </c>
      <c r="J35" s="15">
        <v>536</v>
      </c>
      <c r="K35" s="14">
        <v>0.95989110934676403</v>
      </c>
      <c r="L35" s="15">
        <v>536</v>
      </c>
      <c r="M35" s="15">
        <v>65</v>
      </c>
      <c r="ZA35" s="9"/>
    </row>
    <row r="36" spans="2:677" x14ac:dyDescent="0.3">
      <c r="B36" s="18"/>
      <c r="C36" s="16" t="s">
        <v>279</v>
      </c>
      <c r="D36" s="14">
        <v>95.332152243515395</v>
      </c>
      <c r="E36" s="14">
        <v>0.72187962617748702</v>
      </c>
      <c r="F36" s="14">
        <v>93.680870130772504</v>
      </c>
      <c r="G36" s="14">
        <v>96.5677392852879</v>
      </c>
      <c r="H36" s="14">
        <v>0.75722577240627698</v>
      </c>
      <c r="I36" s="15">
        <v>1120</v>
      </c>
      <c r="J36" s="15">
        <v>1176</v>
      </c>
      <c r="K36" s="14">
        <v>1.37597758135571</v>
      </c>
      <c r="L36" s="15">
        <v>854.66508752367804</v>
      </c>
      <c r="M36" s="15">
        <v>161</v>
      </c>
      <c r="ZA36" s="9"/>
    </row>
    <row r="37" spans="2:677" x14ac:dyDescent="0.3">
      <c r="B37" s="18"/>
      <c r="C37" s="16" t="s">
        <v>280</v>
      </c>
      <c r="D37" s="14">
        <v>97.950316404744697</v>
      </c>
      <c r="E37" s="14">
        <v>0.53997322014353899</v>
      </c>
      <c r="F37" s="14">
        <v>96.549502775075794</v>
      </c>
      <c r="G37" s="14">
        <v>98.789565211222197</v>
      </c>
      <c r="H37" s="14">
        <v>0.55127256344154396</v>
      </c>
      <c r="I37" s="15">
        <v>673</v>
      </c>
      <c r="J37" s="15">
        <v>690</v>
      </c>
      <c r="K37" s="14">
        <v>1.00062419082579</v>
      </c>
      <c r="L37" s="15">
        <v>689.56957699629697</v>
      </c>
      <c r="M37" s="15">
        <v>80</v>
      </c>
      <c r="ZA37" s="9"/>
    </row>
    <row r="38" spans="2:677" x14ac:dyDescent="0.3">
      <c r="B38" s="18" t="s">
        <v>296</v>
      </c>
      <c r="C38" s="16" t="s">
        <v>281</v>
      </c>
      <c r="D38" s="14">
        <v>93.3559894605323</v>
      </c>
      <c r="E38" s="14">
        <v>0.38759818543741797</v>
      </c>
      <c r="F38" s="14">
        <v>92.553977816418396</v>
      </c>
      <c r="G38" s="14">
        <v>94.077144430565696</v>
      </c>
      <c r="H38" s="14">
        <v>0.41518298684122501</v>
      </c>
      <c r="I38" s="15">
        <v>9414</v>
      </c>
      <c r="J38" s="15">
        <v>10198</v>
      </c>
      <c r="K38" s="14">
        <v>2.46980912423798</v>
      </c>
      <c r="L38" s="15">
        <v>4129.06402357972</v>
      </c>
      <c r="M38" s="15">
        <v>1297</v>
      </c>
      <c r="ZA38" s="9"/>
    </row>
    <row r="39" spans="2:677" x14ac:dyDescent="0.3">
      <c r="B39" s="18"/>
      <c r="C39" s="16" t="s">
        <v>282</v>
      </c>
      <c r="D39" s="14">
        <v>89.541205152582293</v>
      </c>
      <c r="E39" s="14">
        <v>0.50452345666600096</v>
      </c>
      <c r="F39" s="14">
        <v>88.509260109514301</v>
      </c>
      <c r="G39" s="14">
        <v>90.4904318514876</v>
      </c>
      <c r="H39" s="14">
        <v>0.56345394928097003</v>
      </c>
      <c r="I39" s="15">
        <v>8520</v>
      </c>
      <c r="J39" s="15">
        <v>9725</v>
      </c>
      <c r="K39" s="14">
        <v>2.6430361046758302</v>
      </c>
      <c r="L39" s="15">
        <v>3679.4805726623899</v>
      </c>
      <c r="M39" s="15">
        <v>1285</v>
      </c>
      <c r="ZA39" s="9"/>
    </row>
    <row r="40" spans="2:677" x14ac:dyDescent="0.3">
      <c r="B40" s="18" t="s">
        <v>321</v>
      </c>
      <c r="C40" s="16" t="s">
        <v>314</v>
      </c>
      <c r="D40" s="14">
        <v>91.196718085570595</v>
      </c>
      <c r="E40" s="14">
        <v>0.42998993553363402</v>
      </c>
      <c r="F40" s="14">
        <v>90.316285054603199</v>
      </c>
      <c r="G40" s="14">
        <v>92.004189833987795</v>
      </c>
      <c r="H40" s="14">
        <v>0.47149715972253697</v>
      </c>
      <c r="I40" s="15">
        <v>9084</v>
      </c>
      <c r="J40" s="15">
        <v>10080</v>
      </c>
      <c r="K40" s="14">
        <v>2.3211874345942101</v>
      </c>
      <c r="L40" s="15">
        <v>4342.6049313256699</v>
      </c>
      <c r="M40" s="15">
        <v>2635</v>
      </c>
      <c r="ZA40" s="9"/>
    </row>
    <row r="41" spans="2:677" x14ac:dyDescent="0.3">
      <c r="B41" s="18"/>
      <c r="C41" s="16" t="s">
        <v>315</v>
      </c>
      <c r="D41" s="14">
        <v>91.329211673756305</v>
      </c>
      <c r="E41" s="14">
        <v>0.394826672985993</v>
      </c>
      <c r="F41" s="14">
        <v>90.523079337288394</v>
      </c>
      <c r="G41" s="14">
        <v>92.072777147051795</v>
      </c>
      <c r="H41" s="14">
        <v>0.43231148692751398</v>
      </c>
      <c r="I41" s="15">
        <v>8850</v>
      </c>
      <c r="J41" s="15">
        <v>9843</v>
      </c>
      <c r="K41" s="14">
        <v>1.93743902289942</v>
      </c>
      <c r="L41" s="15">
        <v>5080.4179556937697</v>
      </c>
      <c r="M41" s="15">
        <v>2623</v>
      </c>
      <c r="ZA41" s="9"/>
    </row>
    <row r="42" spans="2:677" x14ac:dyDescent="0.3">
      <c r="B42" s="18" t="s">
        <v>322</v>
      </c>
      <c r="C42" s="16" t="s">
        <v>316</v>
      </c>
      <c r="D42" s="14">
        <v>88.644494692832495</v>
      </c>
      <c r="E42" s="14">
        <v>0.88347061334357002</v>
      </c>
      <c r="F42" s="14">
        <v>86.790766252626597</v>
      </c>
      <c r="G42" s="14">
        <v>90.267251358969702</v>
      </c>
      <c r="H42" s="14">
        <v>0.99664464939976205</v>
      </c>
      <c r="I42" s="15">
        <v>2013</v>
      </c>
      <c r="J42" s="15">
        <v>2249</v>
      </c>
      <c r="K42" s="14">
        <v>1.7430999486585701</v>
      </c>
      <c r="L42" s="15">
        <v>1290.2300879136401</v>
      </c>
      <c r="M42" s="15">
        <v>609</v>
      </c>
      <c r="ZA42" s="9"/>
    </row>
    <row r="43" spans="2:677" x14ac:dyDescent="0.3">
      <c r="B43" s="18"/>
      <c r="C43" s="16" t="s">
        <v>317</v>
      </c>
      <c r="D43" s="14">
        <v>92.388437489750999</v>
      </c>
      <c r="E43" s="14">
        <v>1.7293203369255901</v>
      </c>
      <c r="F43" s="14">
        <v>88.209396574851596</v>
      </c>
      <c r="G43" s="14">
        <v>95.167415183651599</v>
      </c>
      <c r="H43" s="14">
        <v>1.87179303375212</v>
      </c>
      <c r="I43" s="15">
        <v>732</v>
      </c>
      <c r="J43" s="15">
        <v>787</v>
      </c>
      <c r="K43" s="14">
        <v>3.3425814841089601</v>
      </c>
      <c r="L43" s="15">
        <v>235.44676584295499</v>
      </c>
      <c r="M43" s="15">
        <v>288</v>
      </c>
      <c r="ZA43" s="9"/>
    </row>
    <row r="44" spans="2:677" x14ac:dyDescent="0.3">
      <c r="B44" s="18"/>
      <c r="C44" s="16" t="s">
        <v>318</v>
      </c>
      <c r="D44" s="14">
        <v>96.167932297856794</v>
      </c>
      <c r="E44" s="14">
        <v>0.98275448885073902</v>
      </c>
      <c r="F44" s="14">
        <v>93.686076506930306</v>
      </c>
      <c r="G44" s="14">
        <v>97.698197397470807</v>
      </c>
      <c r="H44" s="14">
        <v>1.0219149620550201</v>
      </c>
      <c r="I44" s="15">
        <v>573</v>
      </c>
      <c r="J44" s="15">
        <v>597</v>
      </c>
      <c r="K44" s="14">
        <v>1.5619706909418301</v>
      </c>
      <c r="L44" s="15">
        <v>382.20947644031997</v>
      </c>
      <c r="M44" s="15">
        <v>222</v>
      </c>
      <c r="ZA44" s="9"/>
    </row>
    <row r="45" spans="2:677" x14ac:dyDescent="0.3">
      <c r="B45" s="18"/>
      <c r="C45" s="16" t="s">
        <v>319</v>
      </c>
      <c r="D45" s="14">
        <v>91.060534871466999</v>
      </c>
      <c r="E45" s="14">
        <v>0.35476531028859198</v>
      </c>
      <c r="F45" s="14">
        <v>90.340036142367694</v>
      </c>
      <c r="G45" s="14">
        <v>91.732212562488897</v>
      </c>
      <c r="H45" s="14">
        <v>0.38959282502496601</v>
      </c>
      <c r="I45" s="15">
        <v>14332</v>
      </c>
      <c r="J45" s="15">
        <v>15971</v>
      </c>
      <c r="K45" s="14">
        <v>2.46913867445374</v>
      </c>
      <c r="L45" s="15">
        <v>6468.2474764336002</v>
      </c>
      <c r="M45" s="15">
        <v>2562</v>
      </c>
      <c r="ZA45" s="9"/>
    </row>
    <row r="46" spans="2:677" x14ac:dyDescent="0.3">
      <c r="B46" s="18"/>
      <c r="C46" s="16" t="s">
        <v>320</v>
      </c>
      <c r="D46" s="14">
        <v>90.398058618877698</v>
      </c>
      <c r="E46" s="14">
        <v>2.59927812702814</v>
      </c>
      <c r="F46" s="14">
        <v>83.913818041884895</v>
      </c>
      <c r="G46" s="14">
        <v>94.441673279165499</v>
      </c>
      <c r="H46" s="14">
        <v>2.8753694125078599</v>
      </c>
      <c r="I46" s="15">
        <v>284</v>
      </c>
      <c r="J46" s="15">
        <v>319</v>
      </c>
      <c r="K46" s="14">
        <v>2.47522378959034</v>
      </c>
      <c r="L46" s="15">
        <v>128.877235804523</v>
      </c>
      <c r="M46" s="15">
        <v>181</v>
      </c>
      <c r="ZA46" s="9"/>
    </row>
    <row r="47" spans="2:677" x14ac:dyDescent="0.3">
      <c r="B47" s="18" t="s">
        <v>298</v>
      </c>
      <c r="C47" s="16" t="s">
        <v>283</v>
      </c>
      <c r="D47" s="14">
        <v>92.623357735566003</v>
      </c>
      <c r="E47" s="14">
        <v>0.67506102232884602</v>
      </c>
      <c r="F47" s="14">
        <v>91.184907354726903</v>
      </c>
      <c r="G47" s="14">
        <v>93.842930643766095</v>
      </c>
      <c r="H47" s="14">
        <v>0.72882374255541904</v>
      </c>
      <c r="I47" s="15">
        <v>3596</v>
      </c>
      <c r="J47" s="15">
        <v>3931</v>
      </c>
      <c r="K47" s="14">
        <v>2.6211952520163799</v>
      </c>
      <c r="L47" s="15">
        <v>1499.6975127953699</v>
      </c>
      <c r="M47" s="15">
        <v>1508</v>
      </c>
      <c r="ZA47" s="9"/>
    </row>
    <row r="48" spans="2:677" x14ac:dyDescent="0.3">
      <c r="B48" s="18"/>
      <c r="C48" s="16" t="s">
        <v>284</v>
      </c>
      <c r="D48" s="14">
        <v>92.8572173771732</v>
      </c>
      <c r="E48" s="14">
        <v>0.63940208239239704</v>
      </c>
      <c r="F48" s="14">
        <v>91.496924051366605</v>
      </c>
      <c r="G48" s="14">
        <v>94.014132290259496</v>
      </c>
      <c r="H48" s="14">
        <v>0.68858630535441701</v>
      </c>
      <c r="I48" s="15">
        <v>3212</v>
      </c>
      <c r="J48" s="15">
        <v>3490</v>
      </c>
      <c r="K48" s="14">
        <v>2.15063130694289</v>
      </c>
      <c r="L48" s="15">
        <v>1622.77931541925</v>
      </c>
      <c r="M48" s="15">
        <v>1620</v>
      </c>
      <c r="ZA48" s="9"/>
    </row>
    <row r="49" spans="2:677" x14ac:dyDescent="0.3">
      <c r="B49" s="18"/>
      <c r="C49" s="16" t="s">
        <v>285</v>
      </c>
      <c r="D49" s="14">
        <v>92.470587266677697</v>
      </c>
      <c r="E49" s="14">
        <v>0.64729639320520505</v>
      </c>
      <c r="F49" s="14">
        <v>91.098620173501104</v>
      </c>
      <c r="G49" s="14">
        <v>93.645842932185502</v>
      </c>
      <c r="H49" s="14">
        <v>0.70000246817775102</v>
      </c>
      <c r="I49" s="15">
        <v>3360</v>
      </c>
      <c r="J49" s="15">
        <v>3667</v>
      </c>
      <c r="K49" s="14">
        <v>2.2061453130992201</v>
      </c>
      <c r="L49" s="15">
        <v>1662.1751877479701</v>
      </c>
      <c r="M49" s="15">
        <v>1765</v>
      </c>
      <c r="ZA49" s="9"/>
    </row>
    <row r="50" spans="2:677" x14ac:dyDescent="0.3">
      <c r="B50" s="18"/>
      <c r="C50" s="16" t="s">
        <v>286</v>
      </c>
      <c r="D50" s="14">
        <v>92.211987192943397</v>
      </c>
      <c r="E50" s="14">
        <v>0.624266496574994</v>
      </c>
      <c r="F50" s="14">
        <v>90.896145978472603</v>
      </c>
      <c r="G50" s="14">
        <v>93.351551972610096</v>
      </c>
      <c r="H50" s="14">
        <v>0.67699061215195999</v>
      </c>
      <c r="I50" s="15">
        <v>3502</v>
      </c>
      <c r="J50" s="15">
        <v>3834</v>
      </c>
      <c r="K50" s="14">
        <v>2.0800071900905301</v>
      </c>
      <c r="L50" s="15">
        <v>1843.2628590255699</v>
      </c>
      <c r="M50" s="15">
        <v>1804</v>
      </c>
      <c r="ZA50" s="9"/>
    </row>
    <row r="51" spans="2:677" x14ac:dyDescent="0.3">
      <c r="B51" s="18"/>
      <c r="C51" s="16" t="s">
        <v>287</v>
      </c>
      <c r="D51" s="14">
        <v>86.409921525441305</v>
      </c>
      <c r="E51" s="14">
        <v>0.79161283378236202</v>
      </c>
      <c r="F51" s="14">
        <v>84.781377677900906</v>
      </c>
      <c r="G51" s="14">
        <v>87.889089294306203</v>
      </c>
      <c r="H51" s="14">
        <v>0.91611335805841498</v>
      </c>
      <c r="I51" s="15">
        <v>4174</v>
      </c>
      <c r="J51" s="15">
        <v>4899</v>
      </c>
      <c r="K51" s="14">
        <v>2.6137187805911002</v>
      </c>
      <c r="L51" s="15">
        <v>1874.3408955771699</v>
      </c>
      <c r="M51" s="15">
        <v>1850</v>
      </c>
      <c r="ZA51" s="9"/>
    </row>
    <row r="52" spans="2:677" x14ac:dyDescent="0.3">
      <c r="B52" s="18" t="s">
        <v>297</v>
      </c>
      <c r="C52" s="16" t="s">
        <v>288</v>
      </c>
      <c r="D52" s="14">
        <v>90.4712502982361</v>
      </c>
      <c r="E52" s="14">
        <v>0.39629130480421998</v>
      </c>
      <c r="F52" s="14">
        <v>89.665319454071593</v>
      </c>
      <c r="G52" s="14">
        <v>91.2204859397836</v>
      </c>
      <c r="H52" s="14">
        <v>0.43803009629894102</v>
      </c>
      <c r="I52" s="15">
        <v>11792</v>
      </c>
      <c r="J52" s="15">
        <v>13232</v>
      </c>
      <c r="K52" s="14">
        <v>2.4103230026539699</v>
      </c>
      <c r="L52" s="15">
        <v>5489.7206662469898</v>
      </c>
      <c r="M52" s="15">
        <v>2605</v>
      </c>
      <c r="ZA52" s="9"/>
    </row>
    <row r="53" spans="2:677" x14ac:dyDescent="0.3">
      <c r="B53" s="18"/>
      <c r="C53" s="16" t="s">
        <v>289</v>
      </c>
      <c r="D53" s="14">
        <v>92.791042359124503</v>
      </c>
      <c r="E53" s="14">
        <v>0.496884912614587</v>
      </c>
      <c r="F53" s="14">
        <v>91.753772308757206</v>
      </c>
      <c r="G53" s="14">
        <v>93.706786143896494</v>
      </c>
      <c r="H53" s="14">
        <v>0.53548801692680403</v>
      </c>
      <c r="I53" s="15">
        <v>6052</v>
      </c>
      <c r="J53" s="15">
        <v>6589</v>
      </c>
      <c r="K53" s="14">
        <v>2.4315694795349501</v>
      </c>
      <c r="L53" s="15">
        <v>2709.7724557968099</v>
      </c>
      <c r="M53" s="15">
        <v>2032</v>
      </c>
      <c r="ZA53" s="9"/>
    </row>
    <row r="54" spans="2:677" x14ac:dyDescent="0.3">
      <c r="B54" s="18" t="s">
        <v>291</v>
      </c>
      <c r="C54" s="16" t="s">
        <v>290</v>
      </c>
      <c r="D54" s="14">
        <v>89.6732359971991</v>
      </c>
      <c r="E54" s="14">
        <v>0.41431410713586703</v>
      </c>
      <c r="F54" s="14">
        <v>88.832054640688497</v>
      </c>
      <c r="G54" s="14">
        <v>90.457864533849403</v>
      </c>
      <c r="H54" s="14">
        <v>0.46202649266366203</v>
      </c>
      <c r="I54" s="15">
        <v>11438</v>
      </c>
      <c r="J54" s="15">
        <v>12889</v>
      </c>
      <c r="K54" s="14">
        <v>2.3890094905825099</v>
      </c>
      <c r="L54" s="15">
        <v>5395.12297912944</v>
      </c>
      <c r="M54" s="15">
        <v>2432</v>
      </c>
      <c r="ZA54" s="9"/>
    </row>
    <row r="55" spans="2:677" x14ac:dyDescent="0.3">
      <c r="B55" s="18"/>
      <c r="C55" s="16" t="s">
        <v>291</v>
      </c>
      <c r="D55" s="14">
        <v>93.660576746168402</v>
      </c>
      <c r="E55" s="14">
        <v>0.43042399914026702</v>
      </c>
      <c r="F55" s="14">
        <v>92.762194665599296</v>
      </c>
      <c r="G55" s="14">
        <v>94.454115219239</v>
      </c>
      <c r="H55" s="14">
        <v>0.45955728022769798</v>
      </c>
      <c r="I55" s="15">
        <v>6496</v>
      </c>
      <c r="J55" s="15">
        <v>7034</v>
      </c>
      <c r="K55" s="14">
        <v>2.19445660740366</v>
      </c>
      <c r="L55" s="15">
        <v>3205.3493225925199</v>
      </c>
      <c r="M55" s="15">
        <v>1941</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83" priority="1">
      <formula>ZA9 = 3</formula>
    </cfRule>
    <cfRule type="expression" dxfId="182" priority="48">
      <formula>I9 = J9</formula>
    </cfRule>
    <cfRule type="expression" dxfId="181" priority="95">
      <formula>ZA9 = 2</formula>
    </cfRule>
    <cfRule type="expression" dxfId="180" priority="142">
      <formula>ZA9 = 1</formula>
    </cfRule>
  </conditionalFormatting>
  <pageMargins left="0.7" right="0.7" top="0.75" bottom="0.75" header="0.3" footer="0.3"/>
  <pageSetup paperSize="9" orientation="portrait" horizontalDpi="300" verticalDpi="30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143</v>
      </c>
      <c r="M2" s="12" t="str">
        <f>HYPERLINK("#'INDICE'!A1", "Índice")</f>
        <v>Índice</v>
      </c>
    </row>
    <row r="3" spans="2:677" x14ac:dyDescent="0.3">
      <c r="B3" s="10" t="s">
        <v>7</v>
      </c>
      <c r="C3" s="11" t="s">
        <v>142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98.739828570236099</v>
      </c>
      <c r="E9" s="14">
        <v>0.107254286127881</v>
      </c>
      <c r="F9" s="14">
        <v>98.511231266936207</v>
      </c>
      <c r="G9" s="14">
        <v>98.933705171655603</v>
      </c>
      <c r="H9" s="14">
        <v>0.10862312369885101</v>
      </c>
      <c r="I9" s="15">
        <v>20606</v>
      </c>
      <c r="J9" s="15">
        <v>21000</v>
      </c>
      <c r="K9" s="14">
        <v>1.94135933652772</v>
      </c>
      <c r="L9" s="15">
        <v>10817.162801792399</v>
      </c>
      <c r="M9" s="15">
        <v>2682</v>
      </c>
      <c r="ZA9" s="9"/>
    </row>
    <row r="10" spans="2:677" x14ac:dyDescent="0.3">
      <c r="B10" s="18" t="s">
        <v>293</v>
      </c>
      <c r="C10" s="16" t="s">
        <v>253</v>
      </c>
      <c r="D10" s="14">
        <v>99.599899053406503</v>
      </c>
      <c r="E10" s="14">
        <v>8.2302171593165205E-2</v>
      </c>
      <c r="F10" s="14">
        <v>99.401275329878501</v>
      </c>
      <c r="G10" s="14">
        <v>99.732807533412796</v>
      </c>
      <c r="H10" s="14">
        <v>8.2632786152759E-2</v>
      </c>
      <c r="I10" s="15">
        <v>12845</v>
      </c>
      <c r="J10" s="15">
        <v>12906</v>
      </c>
      <c r="K10" s="14">
        <v>2.19357314570086</v>
      </c>
      <c r="L10" s="15">
        <v>5883.5512393531098</v>
      </c>
      <c r="M10" s="15">
        <v>1690</v>
      </c>
      <c r="ZA10" s="9"/>
    </row>
    <row r="11" spans="2:677" x14ac:dyDescent="0.3">
      <c r="B11" s="18"/>
      <c r="C11" s="16" t="s">
        <v>254</v>
      </c>
      <c r="D11" s="14">
        <v>97.145538536248495</v>
      </c>
      <c r="E11" s="14">
        <v>0.26287723785468198</v>
      </c>
      <c r="F11" s="14">
        <v>96.581867013546201</v>
      </c>
      <c r="G11" s="14">
        <v>97.618549068801997</v>
      </c>
      <c r="H11" s="14">
        <v>0.27060145202303199</v>
      </c>
      <c r="I11" s="15">
        <v>7761</v>
      </c>
      <c r="J11" s="15">
        <v>8094</v>
      </c>
      <c r="K11" s="14">
        <v>2.0168261402055898</v>
      </c>
      <c r="L11" s="15">
        <v>4013.2363611545202</v>
      </c>
      <c r="M11" s="15">
        <v>992</v>
      </c>
      <c r="ZA11" s="9"/>
    </row>
    <row r="12" spans="2:677" x14ac:dyDescent="0.3">
      <c r="B12" s="18" t="s">
        <v>294</v>
      </c>
      <c r="C12" s="16" t="s">
        <v>255</v>
      </c>
      <c r="D12" s="14">
        <v>98.979866427073901</v>
      </c>
      <c r="E12" s="14">
        <v>0.14267198747306201</v>
      </c>
      <c r="F12" s="14">
        <v>98.658400068316695</v>
      </c>
      <c r="G12" s="14">
        <v>99.224910044211896</v>
      </c>
      <c r="H12" s="14">
        <v>0.144142432823123</v>
      </c>
      <c r="I12" s="15">
        <v>10387</v>
      </c>
      <c r="J12" s="15">
        <v>10500</v>
      </c>
      <c r="K12" s="14">
        <v>2.1165155037782801</v>
      </c>
      <c r="L12" s="15">
        <v>4960.9842126155099</v>
      </c>
      <c r="M12" s="15">
        <v>1374</v>
      </c>
      <c r="ZA12" s="9"/>
    </row>
    <row r="13" spans="2:677" x14ac:dyDescent="0.3">
      <c r="B13" s="18"/>
      <c r="C13" s="16" t="s">
        <v>256</v>
      </c>
      <c r="D13" s="14">
        <v>99.717473358476397</v>
      </c>
      <c r="E13" s="14">
        <v>8.6794842185183005E-2</v>
      </c>
      <c r="F13" s="14">
        <v>99.483964485698706</v>
      </c>
      <c r="G13" s="14">
        <v>99.845482314667905</v>
      </c>
      <c r="H13" s="14">
        <v>8.7040755508477896E-2</v>
      </c>
      <c r="I13" s="15">
        <v>6299</v>
      </c>
      <c r="J13" s="15">
        <v>6325</v>
      </c>
      <c r="K13" s="14">
        <v>1.69102109331616</v>
      </c>
      <c r="L13" s="15">
        <v>3740.3436450319</v>
      </c>
      <c r="M13" s="15">
        <v>794</v>
      </c>
      <c r="ZA13" s="9"/>
    </row>
    <row r="14" spans="2:677" x14ac:dyDescent="0.3">
      <c r="B14" s="18"/>
      <c r="C14" s="16" t="s">
        <v>257</v>
      </c>
      <c r="D14" s="14">
        <v>90.120965343896302</v>
      </c>
      <c r="E14" s="14">
        <v>1.0215770466101</v>
      </c>
      <c r="F14" s="14">
        <v>87.924636042957204</v>
      </c>
      <c r="G14" s="14">
        <v>91.954369755489594</v>
      </c>
      <c r="H14" s="14">
        <v>1.13356203266557</v>
      </c>
      <c r="I14" s="15">
        <v>3920</v>
      </c>
      <c r="J14" s="15">
        <v>4175</v>
      </c>
      <c r="K14" s="14">
        <v>4.892764960948</v>
      </c>
      <c r="L14" s="15">
        <v>853.30074780274595</v>
      </c>
      <c r="M14" s="15">
        <v>514</v>
      </c>
      <c r="ZA14" s="9"/>
    </row>
    <row r="15" spans="2:677" x14ac:dyDescent="0.3">
      <c r="B15" s="18" t="s">
        <v>295</v>
      </c>
      <c r="C15" s="16" t="s">
        <v>258</v>
      </c>
      <c r="D15" s="14">
        <v>99.474222054638204</v>
      </c>
      <c r="E15" s="14">
        <v>0.30546755131955899</v>
      </c>
      <c r="F15" s="14">
        <v>98.349903812096002</v>
      </c>
      <c r="G15" s="14">
        <v>99.833763743650806</v>
      </c>
      <c r="H15" s="14">
        <v>0.30708212138796598</v>
      </c>
      <c r="I15" s="15">
        <v>996</v>
      </c>
      <c r="J15" s="15">
        <v>1000</v>
      </c>
      <c r="K15" s="14">
        <v>1.7823079282311001</v>
      </c>
      <c r="L15" s="15">
        <v>561.07027532132201</v>
      </c>
      <c r="M15" s="15">
        <v>135</v>
      </c>
      <c r="ZA15" s="9"/>
    </row>
    <row r="16" spans="2:677" x14ac:dyDescent="0.3">
      <c r="B16" s="18"/>
      <c r="C16" s="16" t="s">
        <v>259</v>
      </c>
      <c r="D16" s="14">
        <v>97.446365565220503</v>
      </c>
      <c r="E16" s="14">
        <v>0.55040407136485303</v>
      </c>
      <c r="F16" s="14">
        <v>96.094939978970004</v>
      </c>
      <c r="G16" s="14">
        <v>98.338190718890999</v>
      </c>
      <c r="H16" s="14">
        <v>0.56482770616670097</v>
      </c>
      <c r="I16" s="15">
        <v>774</v>
      </c>
      <c r="J16" s="15">
        <v>798</v>
      </c>
      <c r="K16" s="14">
        <v>0.97028032485017601</v>
      </c>
      <c r="L16" s="15">
        <v>798</v>
      </c>
      <c r="M16" s="15">
        <v>102</v>
      </c>
      <c r="ZA16" s="9"/>
    </row>
    <row r="17" spans="2:677" x14ac:dyDescent="0.3">
      <c r="B17" s="18"/>
      <c r="C17" s="16" t="s">
        <v>260</v>
      </c>
      <c r="D17" s="14">
        <v>98.470180883530901</v>
      </c>
      <c r="E17" s="14">
        <v>0.44805443366483899</v>
      </c>
      <c r="F17" s="14">
        <v>97.273881337504903</v>
      </c>
      <c r="G17" s="14">
        <v>99.146117920929598</v>
      </c>
      <c r="H17" s="14">
        <v>0.455015345401662</v>
      </c>
      <c r="I17" s="15">
        <v>785</v>
      </c>
      <c r="J17" s="15">
        <v>796</v>
      </c>
      <c r="K17" s="14">
        <v>1.0594583003631499</v>
      </c>
      <c r="L17" s="15">
        <v>751.32735259817105</v>
      </c>
      <c r="M17" s="15">
        <v>102</v>
      </c>
      <c r="ZA17" s="9"/>
    </row>
    <row r="18" spans="2:677" x14ac:dyDescent="0.3">
      <c r="B18" s="18"/>
      <c r="C18" s="16" t="s">
        <v>261</v>
      </c>
      <c r="D18" s="14">
        <v>99.3980439399554</v>
      </c>
      <c r="E18" s="14">
        <v>0.35692534879913002</v>
      </c>
      <c r="F18" s="14">
        <v>98.052767213155903</v>
      </c>
      <c r="G18" s="14">
        <v>99.815662123952194</v>
      </c>
      <c r="H18" s="14">
        <v>0.35908689411910599</v>
      </c>
      <c r="I18" s="15">
        <v>644</v>
      </c>
      <c r="J18" s="15">
        <v>647</v>
      </c>
      <c r="K18" s="14">
        <v>1.37544957750518</v>
      </c>
      <c r="L18" s="15">
        <v>470.39165272313699</v>
      </c>
      <c r="M18" s="15">
        <v>78</v>
      </c>
      <c r="ZA18" s="9"/>
    </row>
    <row r="19" spans="2:677" x14ac:dyDescent="0.3">
      <c r="B19" s="18"/>
      <c r="C19" s="16" t="s">
        <v>262</v>
      </c>
      <c r="D19" s="14">
        <v>98.002982457366997</v>
      </c>
      <c r="E19" s="14">
        <v>0.87836489767491999</v>
      </c>
      <c r="F19" s="14">
        <v>95.245123077048206</v>
      </c>
      <c r="G19" s="14">
        <v>99.175118864106295</v>
      </c>
      <c r="H19" s="14">
        <v>0.89626343571434097</v>
      </c>
      <c r="I19" s="15">
        <v>520</v>
      </c>
      <c r="J19" s="15">
        <v>527</v>
      </c>
      <c r="K19" s="14">
        <v>2.0735500190713898</v>
      </c>
      <c r="L19" s="15">
        <v>254.15350252125</v>
      </c>
      <c r="M19" s="15">
        <v>66</v>
      </c>
      <c r="ZA19" s="9"/>
    </row>
    <row r="20" spans="2:677" x14ac:dyDescent="0.3">
      <c r="B20" s="18"/>
      <c r="C20" s="16" t="s">
        <v>263</v>
      </c>
      <c r="D20" s="14">
        <v>97.800102902330806</v>
      </c>
      <c r="E20" s="14">
        <v>0.68465919921773399</v>
      </c>
      <c r="F20" s="14">
        <v>95.942743024477494</v>
      </c>
      <c r="G20" s="14">
        <v>98.817665627034202</v>
      </c>
      <c r="H20" s="14">
        <v>0.70005979431481502</v>
      </c>
      <c r="I20" s="15">
        <v>758</v>
      </c>
      <c r="J20" s="15">
        <v>776</v>
      </c>
      <c r="K20" s="14">
        <v>1.68853053965821</v>
      </c>
      <c r="L20" s="15">
        <v>459.57119624088898</v>
      </c>
      <c r="M20" s="15">
        <v>101</v>
      </c>
      <c r="ZA20" s="9"/>
    </row>
    <row r="21" spans="2:677" x14ac:dyDescent="0.3">
      <c r="B21" s="18"/>
      <c r="C21" s="16" t="s">
        <v>264</v>
      </c>
      <c r="D21" s="14">
        <v>99.699370001935193</v>
      </c>
      <c r="E21" s="14">
        <v>0.13736248989538</v>
      </c>
      <c r="F21" s="14">
        <v>99.260711147307703</v>
      </c>
      <c r="G21" s="14">
        <v>99.878069273034697</v>
      </c>
      <c r="H21" s="14">
        <v>0.137776687949697</v>
      </c>
      <c r="I21" s="15">
        <v>1426</v>
      </c>
      <c r="J21" s="15">
        <v>1432</v>
      </c>
      <c r="K21" s="14">
        <v>0.90084737126932501</v>
      </c>
      <c r="L21" s="15">
        <v>1432</v>
      </c>
      <c r="M21" s="15">
        <v>183</v>
      </c>
      <c r="ZA21" s="9"/>
    </row>
    <row r="22" spans="2:677" x14ac:dyDescent="0.3">
      <c r="B22" s="18"/>
      <c r="C22" s="16" t="s">
        <v>265</v>
      </c>
      <c r="D22" s="14">
        <v>98.906637325389894</v>
      </c>
      <c r="E22" s="14">
        <v>0.37889869729637199</v>
      </c>
      <c r="F22" s="14">
        <v>97.837375073222901</v>
      </c>
      <c r="G22" s="14">
        <v>99.450197321777395</v>
      </c>
      <c r="H22" s="14">
        <v>0.38308723008127898</v>
      </c>
      <c r="I22" s="15">
        <v>1090</v>
      </c>
      <c r="J22" s="15">
        <v>1101</v>
      </c>
      <c r="K22" s="14">
        <v>1.46032402039258</v>
      </c>
      <c r="L22" s="15">
        <v>753.94226529535399</v>
      </c>
      <c r="M22" s="15">
        <v>135</v>
      </c>
      <c r="ZA22" s="9"/>
    </row>
    <row r="23" spans="2:677" x14ac:dyDescent="0.3">
      <c r="B23" s="18"/>
      <c r="C23" s="16" t="s">
        <v>266</v>
      </c>
      <c r="D23" s="14">
        <v>99.787370997439893</v>
      </c>
      <c r="E23" s="14">
        <v>0.158656728029761</v>
      </c>
      <c r="F23" s="14">
        <v>99.074460768542593</v>
      </c>
      <c r="G23" s="14">
        <v>99.951420873721901</v>
      </c>
      <c r="H23" s="14">
        <v>0.15899479708091699</v>
      </c>
      <c r="I23" s="15">
        <v>1117</v>
      </c>
      <c r="J23" s="15">
        <v>1119</v>
      </c>
      <c r="K23" s="14">
        <v>1.3263578375446501</v>
      </c>
      <c r="L23" s="15">
        <v>843.66372959463899</v>
      </c>
      <c r="M23" s="15">
        <v>144</v>
      </c>
      <c r="ZA23" s="9"/>
    </row>
    <row r="24" spans="2:677" x14ac:dyDescent="0.3">
      <c r="B24" s="18"/>
      <c r="C24" s="16" t="s">
        <v>267</v>
      </c>
      <c r="D24" s="14">
        <v>98.785243792617806</v>
      </c>
      <c r="E24" s="14">
        <v>0.58279524382016501</v>
      </c>
      <c r="F24" s="14">
        <v>96.867536146642394</v>
      </c>
      <c r="G24" s="14">
        <v>99.534563750271701</v>
      </c>
      <c r="H24" s="14">
        <v>0.58996184191602696</v>
      </c>
      <c r="I24" s="15">
        <v>608</v>
      </c>
      <c r="J24" s="15">
        <v>616</v>
      </c>
      <c r="K24" s="14">
        <v>1.7407079408219299</v>
      </c>
      <c r="L24" s="15">
        <v>353.87900839306599</v>
      </c>
      <c r="M24" s="15">
        <v>78</v>
      </c>
      <c r="ZA24" s="9"/>
    </row>
    <row r="25" spans="2:677" x14ac:dyDescent="0.3">
      <c r="B25" s="18"/>
      <c r="C25" s="16" t="s">
        <v>268</v>
      </c>
      <c r="D25" s="14">
        <v>98.335189024240194</v>
      </c>
      <c r="E25" s="14">
        <v>0.50429235644825998</v>
      </c>
      <c r="F25" s="14">
        <v>96.972233545801203</v>
      </c>
      <c r="G25" s="14">
        <v>99.090362429363097</v>
      </c>
      <c r="H25" s="14">
        <v>0.51283000668656797</v>
      </c>
      <c r="I25" s="15">
        <v>689</v>
      </c>
      <c r="J25" s="15">
        <v>705</v>
      </c>
      <c r="K25" s="14">
        <v>1.09361269496421</v>
      </c>
      <c r="L25" s="15">
        <v>644.65235567064599</v>
      </c>
      <c r="M25" s="15">
        <v>89</v>
      </c>
      <c r="ZA25" s="9"/>
    </row>
    <row r="26" spans="2:677" x14ac:dyDescent="0.3">
      <c r="B26" s="18"/>
      <c r="C26" s="16" t="s">
        <v>269</v>
      </c>
      <c r="D26" s="14">
        <v>99.911070680527104</v>
      </c>
      <c r="E26" s="14">
        <v>8.9343401557272203E-2</v>
      </c>
      <c r="F26" s="14">
        <v>99.350166124851796</v>
      </c>
      <c r="G26" s="14">
        <v>99.9878891015573</v>
      </c>
      <c r="H26" s="14">
        <v>8.9422924755710204E-2</v>
      </c>
      <c r="I26" s="15">
        <v>798</v>
      </c>
      <c r="J26" s="15">
        <v>799</v>
      </c>
      <c r="K26" s="14">
        <v>0.71691768581044701</v>
      </c>
      <c r="L26" s="15">
        <v>799</v>
      </c>
      <c r="M26" s="15">
        <v>102</v>
      </c>
      <c r="ZA26" s="9"/>
    </row>
    <row r="27" spans="2:677" x14ac:dyDescent="0.3">
      <c r="B27" s="18"/>
      <c r="C27" s="16" t="s">
        <v>270</v>
      </c>
      <c r="D27" s="14">
        <v>99.884733049297907</v>
      </c>
      <c r="E27" s="14">
        <v>9.7060559327703202E-2</v>
      </c>
      <c r="F27" s="14">
        <v>99.393290536397998</v>
      </c>
      <c r="G27" s="14">
        <v>99.978188127839104</v>
      </c>
      <c r="H27" s="14">
        <v>9.7172567182813793E-2</v>
      </c>
      <c r="I27" s="15">
        <v>1160</v>
      </c>
      <c r="J27" s="15">
        <v>1162</v>
      </c>
      <c r="K27" s="14">
        <v>0.94997873093409502</v>
      </c>
      <c r="L27" s="15">
        <v>1162</v>
      </c>
      <c r="M27" s="15">
        <v>150</v>
      </c>
      <c r="ZA27" s="9"/>
    </row>
    <row r="28" spans="2:677" x14ac:dyDescent="0.3">
      <c r="B28" s="18"/>
      <c r="C28" s="16" t="s">
        <v>271</v>
      </c>
      <c r="D28" s="14">
        <v>88.973786155711096</v>
      </c>
      <c r="E28" s="14">
        <v>2.1223693555215402</v>
      </c>
      <c r="F28" s="14">
        <v>83.971833496236101</v>
      </c>
      <c r="G28" s="14">
        <v>92.553196540158197</v>
      </c>
      <c r="H28" s="14">
        <v>2.3853872553059898</v>
      </c>
      <c r="I28" s="15">
        <v>462</v>
      </c>
      <c r="J28" s="15">
        <v>499</v>
      </c>
      <c r="K28" s="14">
        <v>2.2865610044209101</v>
      </c>
      <c r="L28" s="15">
        <v>218.23165838795401</v>
      </c>
      <c r="M28" s="15">
        <v>66</v>
      </c>
      <c r="ZA28" s="9"/>
    </row>
    <row r="29" spans="2:677" x14ac:dyDescent="0.3">
      <c r="B29" s="18"/>
      <c r="C29" s="16" t="s">
        <v>272</v>
      </c>
      <c r="D29" s="14">
        <v>91.016216899678597</v>
      </c>
      <c r="E29" s="14">
        <v>1.7326804374654901</v>
      </c>
      <c r="F29" s="14">
        <v>86.929682776489003</v>
      </c>
      <c r="G29" s="14">
        <v>93.914509127918507</v>
      </c>
      <c r="H29" s="14">
        <v>1.90370518187469</v>
      </c>
      <c r="I29" s="15">
        <v>709</v>
      </c>
      <c r="J29" s="15">
        <v>762</v>
      </c>
      <c r="K29" s="14">
        <v>2.7941104761207498</v>
      </c>
      <c r="L29" s="15">
        <v>272.71648938446299</v>
      </c>
      <c r="M29" s="15">
        <v>92</v>
      </c>
      <c r="ZA29" s="9"/>
    </row>
    <row r="30" spans="2:677" x14ac:dyDescent="0.3">
      <c r="B30" s="18"/>
      <c r="C30" s="16" t="s">
        <v>273</v>
      </c>
      <c r="D30" s="14">
        <v>85.662195328281996</v>
      </c>
      <c r="E30" s="14">
        <v>3.3310392674409202</v>
      </c>
      <c r="F30" s="14">
        <v>77.686004482263002</v>
      </c>
      <c r="G30" s="14">
        <v>91.113418949384894</v>
      </c>
      <c r="H30" s="14">
        <v>3.88857564842393</v>
      </c>
      <c r="I30" s="15">
        <v>588</v>
      </c>
      <c r="J30" s="15">
        <v>647</v>
      </c>
      <c r="K30" s="14">
        <v>5.8360655730949098</v>
      </c>
      <c r="L30" s="15">
        <v>110.862359563395</v>
      </c>
      <c r="M30" s="15">
        <v>77</v>
      </c>
      <c r="ZA30" s="9"/>
    </row>
    <row r="31" spans="2:677" x14ac:dyDescent="0.3">
      <c r="B31" s="18"/>
      <c r="C31" s="16" t="s">
        <v>274</v>
      </c>
      <c r="D31" s="14">
        <v>99.302832891216397</v>
      </c>
      <c r="E31" s="14">
        <v>0.22777912933997199</v>
      </c>
      <c r="F31" s="14">
        <v>98.676316137483198</v>
      </c>
      <c r="G31" s="14">
        <v>99.633911289740297</v>
      </c>
      <c r="H31" s="14">
        <v>0.22937827925765</v>
      </c>
      <c r="I31" s="15">
        <v>2118</v>
      </c>
      <c r="J31" s="15">
        <v>2131</v>
      </c>
      <c r="K31" s="14">
        <v>1.59627950596378</v>
      </c>
      <c r="L31" s="15">
        <v>1334.97923893559</v>
      </c>
      <c r="M31" s="15">
        <v>299</v>
      </c>
      <c r="ZA31" s="9"/>
    </row>
    <row r="32" spans="2:677" x14ac:dyDescent="0.3">
      <c r="B32" s="18"/>
      <c r="C32" s="16" t="s">
        <v>275</v>
      </c>
      <c r="D32" s="14">
        <v>99.553437479820502</v>
      </c>
      <c r="E32" s="14">
        <v>0.179549724429062</v>
      </c>
      <c r="F32" s="14">
        <v>99.014009881166302</v>
      </c>
      <c r="G32" s="14">
        <v>99.798349425205402</v>
      </c>
      <c r="H32" s="14">
        <v>0.180355122810758</v>
      </c>
      <c r="I32" s="15">
        <v>1270</v>
      </c>
      <c r="J32" s="15">
        <v>1278</v>
      </c>
      <c r="K32" s="14">
        <v>0.92602316857539602</v>
      </c>
      <c r="L32" s="15">
        <v>1278</v>
      </c>
      <c r="M32" s="15">
        <v>163</v>
      </c>
      <c r="ZA32" s="9"/>
    </row>
    <row r="33" spans="2:677" x14ac:dyDescent="0.3">
      <c r="B33" s="18"/>
      <c r="C33" s="16" t="s">
        <v>276</v>
      </c>
      <c r="D33" s="14">
        <v>96.385597835653101</v>
      </c>
      <c r="E33" s="14">
        <v>0.97179398827571295</v>
      </c>
      <c r="F33" s="14">
        <v>93.878161411925404</v>
      </c>
      <c r="G33" s="14">
        <v>97.889109359011101</v>
      </c>
      <c r="H33" s="14">
        <v>1.0082356805346799</v>
      </c>
      <c r="I33" s="15">
        <v>809</v>
      </c>
      <c r="J33" s="15">
        <v>828</v>
      </c>
      <c r="K33" s="14">
        <v>2.2418435766605098</v>
      </c>
      <c r="L33" s="15">
        <v>369.33888190067398</v>
      </c>
      <c r="M33" s="15">
        <v>102</v>
      </c>
      <c r="ZA33" s="9"/>
    </row>
    <row r="34" spans="2:677" x14ac:dyDescent="0.3">
      <c r="B34" s="18"/>
      <c r="C34" s="16" t="s">
        <v>277</v>
      </c>
      <c r="D34" s="14">
        <v>94.621063212748297</v>
      </c>
      <c r="E34" s="14">
        <v>2.1435180155623601</v>
      </c>
      <c r="F34" s="14">
        <v>88.421067466463995</v>
      </c>
      <c r="G34" s="14">
        <v>97.591663408495407</v>
      </c>
      <c r="H34" s="14">
        <v>2.2653708833759598</v>
      </c>
      <c r="I34" s="15">
        <v>853</v>
      </c>
      <c r="J34" s="15">
        <v>880</v>
      </c>
      <c r="K34" s="14">
        <v>7.9352184480919101</v>
      </c>
      <c r="L34" s="15">
        <v>110.898018215441</v>
      </c>
      <c r="M34" s="15">
        <v>112</v>
      </c>
      <c r="ZA34" s="9"/>
    </row>
    <row r="35" spans="2:677" x14ac:dyDescent="0.3">
      <c r="B35" s="18"/>
      <c r="C35" s="16" t="s">
        <v>278</v>
      </c>
      <c r="D35" s="14">
        <v>85.943139493894805</v>
      </c>
      <c r="E35" s="14">
        <v>2.9857351600230002</v>
      </c>
      <c r="F35" s="14">
        <v>78.8680951796199</v>
      </c>
      <c r="G35" s="14">
        <v>90.922080785200905</v>
      </c>
      <c r="H35" s="14">
        <v>3.47408202400507</v>
      </c>
      <c r="I35" s="15">
        <v>499</v>
      </c>
      <c r="J35" s="15">
        <v>559</v>
      </c>
      <c r="K35" s="14">
        <v>4.11753419239185</v>
      </c>
      <c r="L35" s="15">
        <v>135.760864119329</v>
      </c>
      <c r="M35" s="15">
        <v>65</v>
      </c>
      <c r="ZA35" s="9"/>
    </row>
    <row r="36" spans="2:677" x14ac:dyDescent="0.3">
      <c r="B36" s="18"/>
      <c r="C36" s="16" t="s">
        <v>279</v>
      </c>
      <c r="D36" s="14">
        <v>99.874173536172094</v>
      </c>
      <c r="E36" s="14">
        <v>0.12554708463518499</v>
      </c>
      <c r="F36" s="14">
        <v>99.102108681675801</v>
      </c>
      <c r="G36" s="14">
        <v>99.982484576844499</v>
      </c>
      <c r="H36" s="14">
        <v>0.12570525511253899</v>
      </c>
      <c r="I36" s="15">
        <v>1225</v>
      </c>
      <c r="J36" s="15">
        <v>1226</v>
      </c>
      <c r="K36" s="14">
        <v>1.5364702772651699</v>
      </c>
      <c r="L36" s="15">
        <v>797.93278017861496</v>
      </c>
      <c r="M36" s="15">
        <v>161</v>
      </c>
      <c r="ZA36" s="9"/>
    </row>
    <row r="37" spans="2:677" x14ac:dyDescent="0.3">
      <c r="B37" s="18"/>
      <c r="C37" s="16" t="s">
        <v>280</v>
      </c>
      <c r="D37" s="14">
        <v>99.578283037615606</v>
      </c>
      <c r="E37" s="14">
        <v>0.246281299604275</v>
      </c>
      <c r="F37" s="14">
        <v>98.657674785270501</v>
      </c>
      <c r="G37" s="14">
        <v>99.868352116007401</v>
      </c>
      <c r="H37" s="14">
        <v>0.247324308163902</v>
      </c>
      <c r="I37" s="15">
        <v>708</v>
      </c>
      <c r="J37" s="15">
        <v>712</v>
      </c>
      <c r="K37" s="14">
        <v>1.0269440208146601</v>
      </c>
      <c r="L37" s="15">
        <v>693.31919322649901</v>
      </c>
      <c r="M37" s="15">
        <v>80</v>
      </c>
      <c r="ZA37" s="9"/>
    </row>
    <row r="38" spans="2:677" x14ac:dyDescent="0.3">
      <c r="B38" s="18" t="s">
        <v>296</v>
      </c>
      <c r="C38" s="16" t="s">
        <v>281</v>
      </c>
      <c r="D38" s="14">
        <v>97.745407269144394</v>
      </c>
      <c r="E38" s="14">
        <v>0.210474411808207</v>
      </c>
      <c r="F38" s="14">
        <v>97.293384126066996</v>
      </c>
      <c r="G38" s="14">
        <v>98.123395568757999</v>
      </c>
      <c r="H38" s="14">
        <v>0.21532920849023701</v>
      </c>
      <c r="I38" s="15">
        <v>10414</v>
      </c>
      <c r="J38" s="15">
        <v>10746</v>
      </c>
      <c r="K38" s="14">
        <v>2.1599344235512001</v>
      </c>
      <c r="L38" s="15">
        <v>4975.1510429340897</v>
      </c>
      <c r="M38" s="15">
        <v>1297</v>
      </c>
      <c r="ZA38" s="9"/>
    </row>
    <row r="39" spans="2:677" x14ac:dyDescent="0.3">
      <c r="B39" s="18"/>
      <c r="C39" s="16" t="s">
        <v>282</v>
      </c>
      <c r="D39" s="14">
        <v>99.561578891436994</v>
      </c>
      <c r="E39" s="14">
        <v>9.9719304714320806E-2</v>
      </c>
      <c r="F39" s="14">
        <v>99.315365968722503</v>
      </c>
      <c r="G39" s="14">
        <v>99.719497068023102</v>
      </c>
      <c r="H39" s="14">
        <v>0.100158420371232</v>
      </c>
      <c r="I39" s="15">
        <v>10192</v>
      </c>
      <c r="J39" s="15">
        <v>10254</v>
      </c>
      <c r="K39" s="14">
        <v>2.3357492055310201</v>
      </c>
      <c r="L39" s="15">
        <v>4390.0261105595901</v>
      </c>
      <c r="M39" s="15">
        <v>1286</v>
      </c>
      <c r="ZA39" s="9"/>
    </row>
    <row r="40" spans="2:677" x14ac:dyDescent="0.3">
      <c r="B40" s="18" t="s">
        <v>321</v>
      </c>
      <c r="C40" s="16" t="s">
        <v>314</v>
      </c>
      <c r="D40" s="14">
        <v>98.795970747991603</v>
      </c>
      <c r="E40" s="14">
        <v>0.13038317095718799</v>
      </c>
      <c r="F40" s="14">
        <v>98.511575476082896</v>
      </c>
      <c r="G40" s="14">
        <v>99.026563189175903</v>
      </c>
      <c r="H40" s="14">
        <v>0.13197215429945899</v>
      </c>
      <c r="I40" s="15">
        <v>10428</v>
      </c>
      <c r="J40" s="15">
        <v>10631</v>
      </c>
      <c r="K40" s="14">
        <v>1.51914794813461</v>
      </c>
      <c r="L40" s="15">
        <v>6998.0017502929804</v>
      </c>
      <c r="M40" s="15">
        <v>2652</v>
      </c>
      <c r="ZA40" s="9"/>
    </row>
    <row r="41" spans="2:677" x14ac:dyDescent="0.3">
      <c r="B41" s="18"/>
      <c r="C41" s="16" t="s">
        <v>315</v>
      </c>
      <c r="D41" s="14">
        <v>98.682972836158598</v>
      </c>
      <c r="E41" s="14">
        <v>0.15012126226479999</v>
      </c>
      <c r="F41" s="14">
        <v>98.353705612602496</v>
      </c>
      <c r="G41" s="14">
        <v>98.947089947261404</v>
      </c>
      <c r="H41" s="14">
        <v>0.15212478703296001</v>
      </c>
      <c r="I41" s="15">
        <v>10178</v>
      </c>
      <c r="J41" s="15">
        <v>10369</v>
      </c>
      <c r="K41" s="14">
        <v>1.7978044322164399</v>
      </c>
      <c r="L41" s="15">
        <v>5767.5906312103698</v>
      </c>
      <c r="M41" s="15">
        <v>2632</v>
      </c>
      <c r="ZA41" s="9"/>
    </row>
    <row r="42" spans="2:677" x14ac:dyDescent="0.3">
      <c r="B42" s="18" t="s">
        <v>322</v>
      </c>
      <c r="C42" s="16" t="s">
        <v>316</v>
      </c>
      <c r="D42" s="14">
        <v>89.390255294798706</v>
      </c>
      <c r="E42" s="14">
        <v>1.02158035279451</v>
      </c>
      <c r="F42" s="14">
        <v>87.2107279832816</v>
      </c>
      <c r="G42" s="14">
        <v>91.235678396328098</v>
      </c>
      <c r="H42" s="14">
        <v>1.14283189976967</v>
      </c>
      <c r="I42" s="15">
        <v>2107</v>
      </c>
      <c r="J42" s="15">
        <v>2374</v>
      </c>
      <c r="K42" s="14">
        <v>2.61124541639589</v>
      </c>
      <c r="L42" s="15">
        <v>909.14472653308201</v>
      </c>
      <c r="M42" s="15">
        <v>629</v>
      </c>
      <c r="ZA42" s="9"/>
    </row>
    <row r="43" spans="2:677" x14ac:dyDescent="0.3">
      <c r="B43" s="18"/>
      <c r="C43" s="16" t="s">
        <v>317</v>
      </c>
      <c r="D43" s="14">
        <v>98.979664678470002</v>
      </c>
      <c r="E43" s="14">
        <v>0.32813205741808599</v>
      </c>
      <c r="F43" s="14">
        <v>98.083678974698003</v>
      </c>
      <c r="G43" s="14">
        <v>99.459038168771301</v>
      </c>
      <c r="H43" s="14">
        <v>0.33151461816324101</v>
      </c>
      <c r="I43" s="15">
        <v>812</v>
      </c>
      <c r="J43" s="15">
        <v>824</v>
      </c>
      <c r="K43" s="14">
        <v>0.87742147395915604</v>
      </c>
      <c r="L43" s="15">
        <v>824</v>
      </c>
      <c r="M43" s="15">
        <v>298</v>
      </c>
      <c r="ZA43" s="9"/>
    </row>
    <row r="44" spans="2:677" x14ac:dyDescent="0.3">
      <c r="B44" s="18"/>
      <c r="C44" s="16" t="s">
        <v>318</v>
      </c>
      <c r="D44" s="14">
        <v>99.680249065814095</v>
      </c>
      <c r="E44" s="14">
        <v>0.194873113512189</v>
      </c>
      <c r="F44" s="14">
        <v>98.941171783272296</v>
      </c>
      <c r="G44" s="14">
        <v>99.903940664649397</v>
      </c>
      <c r="H44" s="14">
        <v>0.19549822089983401</v>
      </c>
      <c r="I44" s="15">
        <v>612</v>
      </c>
      <c r="J44" s="15">
        <v>615</v>
      </c>
      <c r="K44" s="14">
        <v>0.73156224307718698</v>
      </c>
      <c r="L44" s="15">
        <v>615</v>
      </c>
      <c r="M44" s="15">
        <v>225</v>
      </c>
      <c r="ZA44" s="9"/>
    </row>
    <row r="45" spans="2:677" x14ac:dyDescent="0.3">
      <c r="B45" s="18"/>
      <c r="C45" s="16" t="s">
        <v>319</v>
      </c>
      <c r="D45" s="14">
        <v>99.524317024688202</v>
      </c>
      <c r="E45" s="14">
        <v>7.4936116273588801E-2</v>
      </c>
      <c r="F45" s="14">
        <v>99.352315033745398</v>
      </c>
      <c r="G45" s="14">
        <v>99.650801976005994</v>
      </c>
      <c r="H45" s="14">
        <v>7.5294278337021903E-2</v>
      </c>
      <c r="I45" s="15">
        <v>16732</v>
      </c>
      <c r="J45" s="15">
        <v>16839</v>
      </c>
      <c r="K45" s="14">
        <v>1.9972206746336401</v>
      </c>
      <c r="L45" s="15">
        <v>8431.2165470091804</v>
      </c>
      <c r="M45" s="15">
        <v>2567</v>
      </c>
      <c r="ZA45" s="9"/>
    </row>
    <row r="46" spans="2:677" x14ac:dyDescent="0.3">
      <c r="B46" s="18"/>
      <c r="C46" s="16" t="s">
        <v>320</v>
      </c>
      <c r="D46" s="14">
        <v>99.3308164958584</v>
      </c>
      <c r="E46" s="14">
        <v>0.33202234472835901</v>
      </c>
      <c r="F46" s="14">
        <v>98.228208656987505</v>
      </c>
      <c r="G46" s="14">
        <v>99.749010999068005</v>
      </c>
      <c r="H46" s="14">
        <v>0.33425915183351301</v>
      </c>
      <c r="I46" s="15">
        <v>343</v>
      </c>
      <c r="J46" s="15">
        <v>348</v>
      </c>
      <c r="K46" s="14">
        <v>0.57548614188457903</v>
      </c>
      <c r="L46" s="15">
        <v>348</v>
      </c>
      <c r="M46" s="15">
        <v>200</v>
      </c>
      <c r="ZA46" s="9"/>
    </row>
    <row r="47" spans="2:677" x14ac:dyDescent="0.3">
      <c r="B47" s="18" t="s">
        <v>298</v>
      </c>
      <c r="C47" s="16" t="s">
        <v>283</v>
      </c>
      <c r="D47" s="14">
        <v>96.3697798936428</v>
      </c>
      <c r="E47" s="14">
        <v>0.40394618927474302</v>
      </c>
      <c r="F47" s="14">
        <v>95.488670688015304</v>
      </c>
      <c r="G47" s="14">
        <v>97.084054490088107</v>
      </c>
      <c r="H47" s="14">
        <v>0.41916271856234699</v>
      </c>
      <c r="I47" s="15">
        <v>3889</v>
      </c>
      <c r="J47" s="15">
        <v>4117</v>
      </c>
      <c r="K47" s="14">
        <v>1.9197672212418</v>
      </c>
      <c r="L47" s="15">
        <v>2144.53083397107</v>
      </c>
      <c r="M47" s="15">
        <v>1539</v>
      </c>
      <c r="ZA47" s="9"/>
    </row>
    <row r="48" spans="2:677" x14ac:dyDescent="0.3">
      <c r="B48" s="18"/>
      <c r="C48" s="16" t="s">
        <v>284</v>
      </c>
      <c r="D48" s="14">
        <v>98.6317389508568</v>
      </c>
      <c r="E48" s="14">
        <v>0.28255306029093902</v>
      </c>
      <c r="F48" s="14">
        <v>97.9511659429959</v>
      </c>
      <c r="G48" s="14">
        <v>99.0883461869455</v>
      </c>
      <c r="H48" s="14">
        <v>0.28647275541975498</v>
      </c>
      <c r="I48" s="15">
        <v>3571</v>
      </c>
      <c r="J48" s="15">
        <v>3637</v>
      </c>
      <c r="K48" s="14">
        <v>2.1509893069052901</v>
      </c>
      <c r="L48" s="15">
        <v>1690.8498746712501</v>
      </c>
      <c r="M48" s="15">
        <v>1657</v>
      </c>
      <c r="ZA48" s="9"/>
    </row>
    <row r="49" spans="2:677" x14ac:dyDescent="0.3">
      <c r="B49" s="18"/>
      <c r="C49" s="16" t="s">
        <v>285</v>
      </c>
      <c r="D49" s="14">
        <v>99.191908439340196</v>
      </c>
      <c r="E49" s="14">
        <v>0.145122544209524</v>
      </c>
      <c r="F49" s="14">
        <v>98.851371994531306</v>
      </c>
      <c r="G49" s="14">
        <v>99.432065291299196</v>
      </c>
      <c r="H49" s="14">
        <v>0.14630482112184801</v>
      </c>
      <c r="I49" s="15">
        <v>3814</v>
      </c>
      <c r="J49" s="15">
        <v>3870</v>
      </c>
      <c r="K49" s="14">
        <v>1.01655687023754</v>
      </c>
      <c r="L49" s="15">
        <v>3806.9685162776</v>
      </c>
      <c r="M49" s="15">
        <v>1811</v>
      </c>
      <c r="ZA49" s="9"/>
    </row>
    <row r="50" spans="2:677" x14ac:dyDescent="0.3">
      <c r="B50" s="18"/>
      <c r="C50" s="16" t="s">
        <v>286</v>
      </c>
      <c r="D50" s="14">
        <v>99.587944061797998</v>
      </c>
      <c r="E50" s="14">
        <v>0.13371188063439801</v>
      </c>
      <c r="F50" s="14">
        <v>99.222151724263398</v>
      </c>
      <c r="G50" s="14">
        <v>99.782096005799303</v>
      </c>
      <c r="H50" s="14">
        <v>0.13426512806753499</v>
      </c>
      <c r="I50" s="15">
        <v>4045</v>
      </c>
      <c r="J50" s="15">
        <v>4070</v>
      </c>
      <c r="K50" s="14">
        <v>1.77282039862546</v>
      </c>
      <c r="L50" s="15">
        <v>2295.7768328679099</v>
      </c>
      <c r="M50" s="15">
        <v>1863</v>
      </c>
      <c r="ZA50" s="9"/>
    </row>
    <row r="51" spans="2:677" x14ac:dyDescent="0.3">
      <c r="B51" s="18"/>
      <c r="C51" s="16" t="s">
        <v>287</v>
      </c>
      <c r="D51" s="14">
        <v>99.829676297221795</v>
      </c>
      <c r="E51" s="14">
        <v>6.2534938887670893E-2</v>
      </c>
      <c r="F51" s="14">
        <v>99.650257405095104</v>
      </c>
      <c r="G51" s="14">
        <v>99.917129358794597</v>
      </c>
      <c r="H51" s="14">
        <v>6.2641632435515696E-2</v>
      </c>
      <c r="I51" s="15">
        <v>5179</v>
      </c>
      <c r="J51" s="15">
        <v>5194</v>
      </c>
      <c r="K51" s="14">
        <v>1.19434289213595</v>
      </c>
      <c r="L51" s="15">
        <v>4348.8348565553897</v>
      </c>
      <c r="M51" s="15">
        <v>1893</v>
      </c>
      <c r="ZA51" s="9"/>
    </row>
    <row r="52" spans="2:677" x14ac:dyDescent="0.3">
      <c r="B52" s="18" t="s">
        <v>297</v>
      </c>
      <c r="C52" s="16" t="s">
        <v>288</v>
      </c>
      <c r="D52" s="14">
        <v>99.443011044880606</v>
      </c>
      <c r="E52" s="14">
        <v>9.1189700836800502E-2</v>
      </c>
      <c r="F52" s="14">
        <v>99.232410431572703</v>
      </c>
      <c r="G52" s="14">
        <v>99.596065179372701</v>
      </c>
      <c r="H52" s="14">
        <v>9.1700462283513098E-2</v>
      </c>
      <c r="I52" s="15">
        <v>13889</v>
      </c>
      <c r="J52" s="15">
        <v>13999</v>
      </c>
      <c r="K52" s="14">
        <v>2.1015354570306299</v>
      </c>
      <c r="L52" s="15">
        <v>6661.3199188082699</v>
      </c>
      <c r="M52" s="15">
        <v>2618</v>
      </c>
      <c r="ZA52" s="9"/>
    </row>
    <row r="53" spans="2:677" x14ac:dyDescent="0.3">
      <c r="B53" s="18"/>
      <c r="C53" s="16" t="s">
        <v>289</v>
      </c>
      <c r="D53" s="14">
        <v>97.398475697605804</v>
      </c>
      <c r="E53" s="14">
        <v>0.25581890663789603</v>
      </c>
      <c r="F53" s="14">
        <v>96.846816588613095</v>
      </c>
      <c r="G53" s="14">
        <v>97.855757237528493</v>
      </c>
      <c r="H53" s="14">
        <v>0.26265185856926498</v>
      </c>
      <c r="I53" s="15">
        <v>6609</v>
      </c>
      <c r="J53" s="15">
        <v>6889</v>
      </c>
      <c r="K53" s="14">
        <v>1.7790099124421299</v>
      </c>
      <c r="L53" s="15">
        <v>3872.3786482691098</v>
      </c>
      <c r="M53" s="15">
        <v>2063</v>
      </c>
      <c r="ZA53" s="9"/>
    </row>
    <row r="54" spans="2:677" x14ac:dyDescent="0.3">
      <c r="B54" s="18" t="s">
        <v>291</v>
      </c>
      <c r="C54" s="16" t="s">
        <v>290</v>
      </c>
      <c r="D54" s="14">
        <v>99.520416344544401</v>
      </c>
      <c r="E54" s="14">
        <v>7.3095474003433303E-2</v>
      </c>
      <c r="F54" s="14">
        <v>99.353512041702601</v>
      </c>
      <c r="G54" s="14">
        <v>99.644385063621002</v>
      </c>
      <c r="H54" s="14">
        <v>7.3447717250672701E-2</v>
      </c>
      <c r="I54" s="15">
        <v>13526</v>
      </c>
      <c r="J54" s="15">
        <v>13620</v>
      </c>
      <c r="K54" s="14">
        <v>1.52457795424519</v>
      </c>
      <c r="L54" s="15">
        <v>8933.6199320442192</v>
      </c>
      <c r="M54" s="15">
        <v>2446</v>
      </c>
      <c r="ZA54" s="9"/>
    </row>
    <row r="55" spans="2:677" x14ac:dyDescent="0.3">
      <c r="B55" s="18"/>
      <c r="C55" s="16" t="s">
        <v>291</v>
      </c>
      <c r="D55" s="14">
        <v>97.567429545710596</v>
      </c>
      <c r="E55" s="14">
        <v>0.24057485061933701</v>
      </c>
      <c r="F55" s="14">
        <v>97.048237914104206</v>
      </c>
      <c r="G55" s="14">
        <v>97.997184106606198</v>
      </c>
      <c r="H55" s="14">
        <v>0.24657291038566001</v>
      </c>
      <c r="I55" s="15">
        <v>7080</v>
      </c>
      <c r="J55" s="15">
        <v>7380</v>
      </c>
      <c r="K55" s="14">
        <v>1.79939980441854</v>
      </c>
      <c r="L55" s="15">
        <v>4101.36756816241</v>
      </c>
      <c r="M55" s="15">
        <v>1973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346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79" priority="1">
      <formula>ZA9 = 3</formula>
    </cfRule>
    <cfRule type="expression" dxfId="178" priority="48">
      <formula>I9 = J9</formula>
    </cfRule>
    <cfRule type="expression" dxfId="177" priority="95">
      <formula>ZA9 = 2</formula>
    </cfRule>
    <cfRule type="expression" dxfId="176" priority="142">
      <formula>ZA9 = 1</formula>
    </cfRule>
  </conditionalFormatting>
  <pageMargins left="0.7" right="0.7" top="0.75" bottom="0.75" header="0.3" footer="0.3"/>
  <pageSetup paperSize="9" orientation="portrait" horizontalDpi="300" verticalDpi="30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ZA14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147</v>
      </c>
      <c r="L2" s="12" t="str">
        <f>HYPERLINK("#'INDICE'!A1", "Índice")</f>
        <v>Índice</v>
      </c>
    </row>
    <row r="3" spans="2:677" x14ac:dyDescent="0.3">
      <c r="B3" s="10" t="s">
        <v>7</v>
      </c>
      <c r="C3" s="11" t="s">
        <v>146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342</v>
      </c>
      <c r="J8" s="13" t="s">
        <v>249</v>
      </c>
      <c r="K8" s="13" t="s">
        <v>250</v>
      </c>
      <c r="L8" s="13" t="s">
        <v>251</v>
      </c>
      <c r="ZA8" s="9" t="s">
        <v>300</v>
      </c>
    </row>
    <row r="9" spans="2:677" x14ac:dyDescent="0.3">
      <c r="B9" s="18" t="s">
        <v>292</v>
      </c>
      <c r="C9" s="18" t="s">
        <v>252</v>
      </c>
      <c r="D9" s="14">
        <v>1.2394525758809101</v>
      </c>
      <c r="E9" s="14">
        <v>6.9506000284562094E-2</v>
      </c>
      <c r="F9" s="14">
        <v>1.1031618121794999</v>
      </c>
      <c r="G9" s="14">
        <v>1.37574333958232</v>
      </c>
      <c r="H9" s="14">
        <v>5.6077982842677496</v>
      </c>
      <c r="I9" s="15">
        <v>1562</v>
      </c>
      <c r="J9" s="14">
        <v>2.3276104854058701</v>
      </c>
      <c r="K9" s="15">
        <v>671.07448165994595</v>
      </c>
      <c r="L9" s="15">
        <v>1075</v>
      </c>
      <c r="ZA9" s="9"/>
    </row>
    <row r="10" spans="2:677" x14ac:dyDescent="0.3">
      <c r="B10" s="18" t="s">
        <v>293</v>
      </c>
      <c r="C10" s="16" t="s">
        <v>253</v>
      </c>
      <c r="D10" s="14">
        <v>1.0517666612350101</v>
      </c>
      <c r="E10" s="14">
        <v>8.8728787616553298E-2</v>
      </c>
      <c r="F10" s="14">
        <v>0.877782916277001</v>
      </c>
      <c r="G10" s="14">
        <v>1.22575040619302</v>
      </c>
      <c r="H10" s="14">
        <v>8.4361665839803006</v>
      </c>
      <c r="I10" s="15">
        <v>925</v>
      </c>
      <c r="J10" s="14">
        <v>2.7254379196845999</v>
      </c>
      <c r="K10" s="15">
        <v>339.39499899049099</v>
      </c>
      <c r="L10" s="15">
        <v>652</v>
      </c>
      <c r="ZA10" s="9"/>
    </row>
    <row r="11" spans="2:677" x14ac:dyDescent="0.3">
      <c r="B11" s="18"/>
      <c r="C11" s="16" t="s">
        <v>254</v>
      </c>
      <c r="D11" s="14">
        <v>1.53971089580318</v>
      </c>
      <c r="E11" s="14">
        <v>0.109319548764739</v>
      </c>
      <c r="F11" s="14">
        <v>1.3253517796456999</v>
      </c>
      <c r="G11" s="14">
        <v>1.75407001196066</v>
      </c>
      <c r="H11" s="14">
        <v>7.1000048816120902</v>
      </c>
      <c r="I11" s="15">
        <v>637</v>
      </c>
      <c r="J11" s="14">
        <v>1.89701255981391</v>
      </c>
      <c r="K11" s="15">
        <v>335.79113469996599</v>
      </c>
      <c r="L11" s="15">
        <v>423</v>
      </c>
      <c r="ZA11" s="9"/>
    </row>
    <row r="12" spans="2:677" x14ac:dyDescent="0.3">
      <c r="B12" s="18" t="s">
        <v>294</v>
      </c>
      <c r="C12" s="16" t="s">
        <v>255</v>
      </c>
      <c r="D12" s="14">
        <v>1.54472367174684</v>
      </c>
      <c r="E12" s="14">
        <v>9.8737321146315005E-2</v>
      </c>
      <c r="F12" s="14">
        <v>1.35111470489837</v>
      </c>
      <c r="G12" s="14">
        <v>1.7383326385953</v>
      </c>
      <c r="H12" s="14">
        <v>6.39190833624364</v>
      </c>
      <c r="I12" s="15">
        <v>730</v>
      </c>
      <c r="J12" s="14">
        <v>1.6675028200265301</v>
      </c>
      <c r="K12" s="15">
        <v>437.78036908410502</v>
      </c>
      <c r="L12" s="15">
        <v>512</v>
      </c>
      <c r="ZA12" s="9"/>
    </row>
    <row r="13" spans="2:677" x14ac:dyDescent="0.3">
      <c r="B13" s="18"/>
      <c r="C13" s="16" t="s">
        <v>256</v>
      </c>
      <c r="D13" s="14">
        <v>0.97612291703127696</v>
      </c>
      <c r="E13" s="14">
        <v>0.104558629506341</v>
      </c>
      <c r="F13" s="14">
        <v>0.77109924413037001</v>
      </c>
      <c r="G13" s="14">
        <v>1.18114658993218</v>
      </c>
      <c r="H13" s="14">
        <v>10.711625317059401</v>
      </c>
      <c r="I13" s="15">
        <v>503</v>
      </c>
      <c r="J13" s="14">
        <v>2.4592041623114098</v>
      </c>
      <c r="K13" s="15">
        <v>204.53771496841901</v>
      </c>
      <c r="L13" s="15">
        <v>343</v>
      </c>
      <c r="ZA13" s="9"/>
    </row>
    <row r="14" spans="2:677" x14ac:dyDescent="0.3">
      <c r="B14" s="18"/>
      <c r="C14" s="16" t="s">
        <v>257</v>
      </c>
      <c r="D14" s="14">
        <v>1.7002705662141899</v>
      </c>
      <c r="E14" s="14">
        <v>0.15805516980831599</v>
      </c>
      <c r="F14" s="14">
        <v>1.3903482614931599</v>
      </c>
      <c r="G14" s="14">
        <v>2.0101928709352199</v>
      </c>
      <c r="H14" s="14">
        <v>9.2958834287322194</v>
      </c>
      <c r="I14" s="15">
        <v>329</v>
      </c>
      <c r="J14" s="14">
        <v>1.80257024855904</v>
      </c>
      <c r="K14" s="15">
        <v>182.51715863112699</v>
      </c>
      <c r="L14" s="15">
        <v>220</v>
      </c>
      <c r="ZA14" s="9"/>
    </row>
    <row r="15" spans="2:677" x14ac:dyDescent="0.3">
      <c r="B15" s="18" t="s">
        <v>295</v>
      </c>
      <c r="C15" s="16" t="s">
        <v>258</v>
      </c>
      <c r="D15" s="14">
        <v>2.0129947174076199</v>
      </c>
      <c r="E15" s="14">
        <v>0.251558064129346</v>
      </c>
      <c r="F15" s="14">
        <v>1.51972736588296</v>
      </c>
      <c r="G15" s="14">
        <v>2.5062620689322701</v>
      </c>
      <c r="H15" s="14">
        <v>12.4967076144794</v>
      </c>
      <c r="I15" s="15">
        <v>73</v>
      </c>
      <c r="J15" s="14">
        <v>1.1919143152838101</v>
      </c>
      <c r="K15" s="15">
        <v>61.246013294686897</v>
      </c>
      <c r="L15" s="15">
        <v>53</v>
      </c>
      <c r="ZA15" s="9">
        <v>1</v>
      </c>
    </row>
    <row r="16" spans="2:677" x14ac:dyDescent="0.3">
      <c r="B16" s="18"/>
      <c r="C16" s="16" t="s">
        <v>259</v>
      </c>
      <c r="D16" s="14">
        <v>1.8974647338792301</v>
      </c>
      <c r="E16" s="14">
        <v>0.24371516370631799</v>
      </c>
      <c r="F16" s="14">
        <v>1.4195761249654599</v>
      </c>
      <c r="G16" s="14">
        <v>2.37535334279299</v>
      </c>
      <c r="H16" s="14">
        <v>12.8442526153337</v>
      </c>
      <c r="I16" s="15">
        <v>59</v>
      </c>
      <c r="J16" s="14">
        <v>1.02809728409783</v>
      </c>
      <c r="K16" s="15">
        <v>57.3875652747912</v>
      </c>
      <c r="L16" s="15">
        <v>42</v>
      </c>
      <c r="ZA16" s="9">
        <v>1</v>
      </c>
    </row>
    <row r="17" spans="2:677" x14ac:dyDescent="0.3">
      <c r="B17" s="18"/>
      <c r="C17" s="16" t="s">
        <v>260</v>
      </c>
      <c r="D17" s="14">
        <v>2.2787947871400802</v>
      </c>
      <c r="E17" s="14">
        <v>0.27857022954841698</v>
      </c>
      <c r="F17" s="14">
        <v>1.7325606609611299</v>
      </c>
      <c r="G17" s="14">
        <v>2.82502891331904</v>
      </c>
      <c r="H17" s="14">
        <v>12.224454396704401</v>
      </c>
      <c r="I17" s="15">
        <v>53</v>
      </c>
      <c r="J17" s="14">
        <v>1.32004030224725</v>
      </c>
      <c r="K17" s="15">
        <v>40.1502892826623</v>
      </c>
      <c r="L17" s="15">
        <v>35</v>
      </c>
      <c r="ZA17" s="9">
        <v>1</v>
      </c>
    </row>
    <row r="18" spans="2:677" x14ac:dyDescent="0.3">
      <c r="B18" s="18"/>
      <c r="C18" s="16" t="s">
        <v>261</v>
      </c>
      <c r="D18" s="14">
        <v>0.83516564231849499</v>
      </c>
      <c r="E18" s="14">
        <v>0.27300015357853902</v>
      </c>
      <c r="F18" s="14">
        <v>0.299853593437925</v>
      </c>
      <c r="G18" s="14">
        <v>1.3704776911990599</v>
      </c>
      <c r="H18" s="14">
        <v>32.688144691951898</v>
      </c>
      <c r="I18" s="15">
        <v>36</v>
      </c>
      <c r="J18" s="14">
        <v>1.1122176197085401</v>
      </c>
      <c r="K18" s="15">
        <v>32.367766309469097</v>
      </c>
      <c r="L18" s="15">
        <v>26</v>
      </c>
      <c r="ZA18" s="9">
        <v>1</v>
      </c>
    </row>
    <row r="19" spans="2:677" x14ac:dyDescent="0.3">
      <c r="B19" s="18"/>
      <c r="C19" s="16" t="s">
        <v>262</v>
      </c>
      <c r="D19" s="14">
        <v>2.38346126832253</v>
      </c>
      <c r="E19" s="14">
        <v>0.34168671792160299</v>
      </c>
      <c r="F19" s="14">
        <v>1.7134652457991599</v>
      </c>
      <c r="G19" s="14">
        <v>3.0534572908459001</v>
      </c>
      <c r="H19" s="14">
        <v>14.335736118845301</v>
      </c>
      <c r="I19" s="15">
        <v>41</v>
      </c>
      <c r="J19" s="14">
        <v>0.96995314146818401</v>
      </c>
      <c r="K19" s="15">
        <v>41</v>
      </c>
      <c r="L19" s="15">
        <v>28</v>
      </c>
      <c r="ZA19" s="9">
        <v>1</v>
      </c>
    </row>
    <row r="20" spans="2:677" x14ac:dyDescent="0.3">
      <c r="B20" s="18"/>
      <c r="C20" s="16" t="s">
        <v>263</v>
      </c>
      <c r="D20" s="14">
        <v>2.4159119556014899</v>
      </c>
      <c r="E20" s="14">
        <v>0.45253821609398498</v>
      </c>
      <c r="F20" s="14">
        <v>1.5285528956208301</v>
      </c>
      <c r="G20" s="14">
        <v>3.3032710155821601</v>
      </c>
      <c r="H20" s="14">
        <v>18.731569047652499</v>
      </c>
      <c r="I20" s="15">
        <v>53</v>
      </c>
      <c r="J20" s="14">
        <v>1.9166443837073399</v>
      </c>
      <c r="K20" s="15">
        <v>27.652495397963602</v>
      </c>
      <c r="L20" s="15">
        <v>39</v>
      </c>
      <c r="ZA20" s="9">
        <v>1</v>
      </c>
    </row>
    <row r="21" spans="2:677" x14ac:dyDescent="0.3">
      <c r="B21" s="18"/>
      <c r="C21" s="16" t="s">
        <v>264</v>
      </c>
      <c r="D21" s="14">
        <v>2.1483888254740302</v>
      </c>
      <c r="E21" s="14">
        <v>0.21032570037354001</v>
      </c>
      <c r="F21" s="14">
        <v>1.7359719087677501</v>
      </c>
      <c r="G21" s="14">
        <v>2.5608057421803001</v>
      </c>
      <c r="H21" s="14">
        <v>9.7899271249064199</v>
      </c>
      <c r="I21" s="15">
        <v>115</v>
      </c>
      <c r="J21" s="14">
        <v>1.3883294927243299</v>
      </c>
      <c r="K21" s="15">
        <v>82.8333623989611</v>
      </c>
      <c r="L21" s="15">
        <v>78</v>
      </c>
      <c r="ZA21" s="9"/>
    </row>
    <row r="22" spans="2:677" x14ac:dyDescent="0.3">
      <c r="B22" s="18"/>
      <c r="C22" s="16" t="s">
        <v>265</v>
      </c>
      <c r="D22" s="14">
        <v>1.11536376323218</v>
      </c>
      <c r="E22" s="14">
        <v>0.19853770572662099</v>
      </c>
      <c r="F22" s="14">
        <v>0.72606132277772795</v>
      </c>
      <c r="G22" s="14">
        <v>1.5046662036866301</v>
      </c>
      <c r="H22" s="14">
        <v>17.800265014104902</v>
      </c>
      <c r="I22" s="15">
        <v>111</v>
      </c>
      <c r="J22" s="14">
        <v>1.28064535159112</v>
      </c>
      <c r="K22" s="15">
        <v>86.675050092587796</v>
      </c>
      <c r="L22" s="15">
        <v>67</v>
      </c>
      <c r="ZA22" s="9">
        <v>3</v>
      </c>
    </row>
    <row r="23" spans="2:677" x14ac:dyDescent="0.3">
      <c r="B23" s="18"/>
      <c r="C23" s="16" t="s">
        <v>266</v>
      </c>
      <c r="D23" s="14">
        <v>0.94022389302910103</v>
      </c>
      <c r="E23" s="14">
        <v>0.21554507323125799</v>
      </c>
      <c r="F23" s="14">
        <v>0.51757257483362396</v>
      </c>
      <c r="G23" s="14">
        <v>1.3628752112245801</v>
      </c>
      <c r="H23" s="14">
        <v>22.924866601383702</v>
      </c>
      <c r="I23" s="15">
        <v>77</v>
      </c>
      <c r="J23" s="14">
        <v>1.8860556446157699</v>
      </c>
      <c r="K23" s="15">
        <v>40.8259428717368</v>
      </c>
      <c r="L23" s="15">
        <v>51</v>
      </c>
      <c r="ZA23" s="9">
        <v>1</v>
      </c>
    </row>
    <row r="24" spans="2:677" x14ac:dyDescent="0.3">
      <c r="B24" s="18"/>
      <c r="C24" s="16" t="s">
        <v>267</v>
      </c>
      <c r="D24" s="14">
        <v>0.70007456766837395</v>
      </c>
      <c r="E24" s="14">
        <v>0.197250926210083</v>
      </c>
      <c r="F24" s="14">
        <v>0.31329530740421302</v>
      </c>
      <c r="G24" s="14">
        <v>1.0868538279325299</v>
      </c>
      <c r="H24" s="14">
        <v>28.175702320830599</v>
      </c>
      <c r="I24" s="15">
        <v>48</v>
      </c>
      <c r="J24" s="14">
        <v>1.6605309846274401</v>
      </c>
      <c r="K24" s="15">
        <v>28.906416347762001</v>
      </c>
      <c r="L24" s="15">
        <v>28</v>
      </c>
      <c r="ZA24" s="9">
        <v>1</v>
      </c>
    </row>
    <row r="25" spans="2:677" x14ac:dyDescent="0.3">
      <c r="B25" s="18"/>
      <c r="C25" s="16" t="s">
        <v>268</v>
      </c>
      <c r="D25" s="14">
        <v>2.1775255632401498</v>
      </c>
      <c r="E25" s="14">
        <v>0.40869197998585399</v>
      </c>
      <c r="F25" s="14">
        <v>1.37614234678586</v>
      </c>
      <c r="G25" s="14">
        <v>2.97890877969443</v>
      </c>
      <c r="H25" s="14">
        <v>18.768642117694501</v>
      </c>
      <c r="I25" s="15">
        <v>39</v>
      </c>
      <c r="J25" s="14">
        <v>1.29019022061723</v>
      </c>
      <c r="K25" s="15">
        <v>30.228100769002999</v>
      </c>
      <c r="L25" s="15">
        <v>25</v>
      </c>
      <c r="ZA25" s="9">
        <v>1</v>
      </c>
    </row>
    <row r="26" spans="2:677" x14ac:dyDescent="0.3">
      <c r="B26" s="18"/>
      <c r="C26" s="16" t="s">
        <v>269</v>
      </c>
      <c r="D26" s="14">
        <v>0.66602224642667995</v>
      </c>
      <c r="E26" s="14">
        <v>0.17257855254389801</v>
      </c>
      <c r="F26" s="14">
        <v>0.32762178274877501</v>
      </c>
      <c r="G26" s="14">
        <v>1.00442271010458</v>
      </c>
      <c r="H26" s="14">
        <v>25.911830043186999</v>
      </c>
      <c r="I26" s="15">
        <v>68</v>
      </c>
      <c r="J26" s="14">
        <v>1.3020613211232499</v>
      </c>
      <c r="K26" s="15">
        <v>52.224882881351903</v>
      </c>
      <c r="L26" s="15">
        <v>50</v>
      </c>
      <c r="ZA26" s="9">
        <v>1</v>
      </c>
    </row>
    <row r="27" spans="2:677" x14ac:dyDescent="0.3">
      <c r="B27" s="18"/>
      <c r="C27" s="16" t="s">
        <v>270</v>
      </c>
      <c r="D27" s="14">
        <v>0.61753982311320299</v>
      </c>
      <c r="E27" s="14">
        <v>0.150156171936422</v>
      </c>
      <c r="F27" s="14">
        <v>0.32310625962355899</v>
      </c>
      <c r="G27" s="14">
        <v>0.91197338660284699</v>
      </c>
      <c r="H27" s="14">
        <v>24.3152208677717</v>
      </c>
      <c r="I27" s="15">
        <v>78</v>
      </c>
      <c r="J27" s="14">
        <v>1.3405711656453001</v>
      </c>
      <c r="K27" s="15">
        <v>58.184154634158098</v>
      </c>
      <c r="L27" s="15">
        <v>58</v>
      </c>
      <c r="ZA27" s="9">
        <v>1</v>
      </c>
    </row>
    <row r="28" spans="2:677" x14ac:dyDescent="0.3">
      <c r="B28" s="18"/>
      <c r="C28" s="16" t="s">
        <v>271</v>
      </c>
      <c r="D28" s="14">
        <v>2.24131195102551</v>
      </c>
      <c r="E28" s="14">
        <v>0.46485611333619498</v>
      </c>
      <c r="F28" s="14">
        <v>1.3297993558757499</v>
      </c>
      <c r="G28" s="14">
        <v>3.1528245461752702</v>
      </c>
      <c r="H28" s="14">
        <v>20.740357589379698</v>
      </c>
      <c r="I28" s="15">
        <v>41</v>
      </c>
      <c r="J28" s="14">
        <v>1.55787454105453</v>
      </c>
      <c r="K28" s="15">
        <v>26.3179087401011</v>
      </c>
      <c r="L28" s="15">
        <v>26</v>
      </c>
      <c r="ZA28" s="9">
        <v>1</v>
      </c>
    </row>
    <row r="29" spans="2:677" x14ac:dyDescent="0.3">
      <c r="B29" s="18"/>
      <c r="C29" s="16" t="s">
        <v>272</v>
      </c>
      <c r="D29" s="14">
        <v>2.2199995446957002</v>
      </c>
      <c r="E29" s="14">
        <v>0.378720867450829</v>
      </c>
      <c r="F29" s="14">
        <v>1.4773851510719</v>
      </c>
      <c r="G29" s="14">
        <v>2.9626139383194898</v>
      </c>
      <c r="H29" s="14">
        <v>17.059502032588998</v>
      </c>
      <c r="I29" s="15">
        <v>53</v>
      </c>
      <c r="J29" s="14">
        <v>1.2956206510074</v>
      </c>
      <c r="K29" s="15">
        <v>40.9070355267881</v>
      </c>
      <c r="L29" s="15">
        <v>37</v>
      </c>
      <c r="ZA29" s="9">
        <v>1</v>
      </c>
    </row>
    <row r="30" spans="2:677" x14ac:dyDescent="0.3">
      <c r="B30" s="18"/>
      <c r="C30" s="16" t="s">
        <v>273</v>
      </c>
      <c r="D30" s="14">
        <v>1.97424832673321</v>
      </c>
      <c r="E30" s="14">
        <v>0.43744364199190999</v>
      </c>
      <c r="F30" s="14">
        <v>1.1164874456679901</v>
      </c>
      <c r="G30" s="14">
        <v>2.8320092077984298</v>
      </c>
      <c r="H30" s="14">
        <v>22.1574781687038</v>
      </c>
      <c r="I30" s="15">
        <v>54</v>
      </c>
      <c r="J30" s="14">
        <v>1.7272316941768699</v>
      </c>
      <c r="K30" s="15">
        <v>31.263900600049102</v>
      </c>
      <c r="L30" s="15">
        <v>36</v>
      </c>
      <c r="ZA30" s="9">
        <v>1</v>
      </c>
    </row>
    <row r="31" spans="2:677" x14ac:dyDescent="0.3">
      <c r="B31" s="18"/>
      <c r="C31" s="16" t="s">
        <v>274</v>
      </c>
      <c r="D31" s="14">
        <v>1.0910788108865901</v>
      </c>
      <c r="E31" s="14">
        <v>0.19533405875277801</v>
      </c>
      <c r="F31" s="14">
        <v>0.70805823805374102</v>
      </c>
      <c r="G31" s="14">
        <v>1.47409938371944</v>
      </c>
      <c r="H31" s="14">
        <v>17.902836789035799</v>
      </c>
      <c r="I31" s="15">
        <v>142</v>
      </c>
      <c r="J31" s="14">
        <v>1.30214525895613</v>
      </c>
      <c r="K31" s="15">
        <v>109.050813665623</v>
      </c>
      <c r="L31" s="15">
        <v>108</v>
      </c>
      <c r="ZA31" s="9">
        <v>3</v>
      </c>
    </row>
    <row r="32" spans="2:677" x14ac:dyDescent="0.3">
      <c r="B32" s="18"/>
      <c r="C32" s="16" t="s">
        <v>275</v>
      </c>
      <c r="D32" s="14">
        <v>2.08301681932699</v>
      </c>
      <c r="E32" s="14">
        <v>0.28594322300452901</v>
      </c>
      <c r="F32" s="14">
        <v>1.52232536709295</v>
      </c>
      <c r="G32" s="14">
        <v>2.6437082715610298</v>
      </c>
      <c r="H32" s="14">
        <v>13.727360257077301</v>
      </c>
      <c r="I32" s="15">
        <v>90</v>
      </c>
      <c r="J32" s="14">
        <v>1.3299525799068199</v>
      </c>
      <c r="K32" s="15">
        <v>67.671585708947404</v>
      </c>
      <c r="L32" s="15">
        <v>64</v>
      </c>
      <c r="ZA32" s="9">
        <v>1</v>
      </c>
    </row>
    <row r="33" spans="2:677" x14ac:dyDescent="0.3">
      <c r="B33" s="18"/>
      <c r="C33" s="16" t="s">
        <v>276</v>
      </c>
      <c r="D33" s="14">
        <v>2.1821962492804601</v>
      </c>
      <c r="E33" s="14">
        <v>0.25238359072016597</v>
      </c>
      <c r="F33" s="14">
        <v>1.6873101648542199</v>
      </c>
      <c r="G33" s="14">
        <v>2.6770823337067098</v>
      </c>
      <c r="H33" s="14">
        <v>11.56557714749</v>
      </c>
      <c r="I33" s="15">
        <v>68</v>
      </c>
      <c r="J33" s="14">
        <v>1.2822449942662999</v>
      </c>
      <c r="K33" s="15">
        <v>53.031987103922702</v>
      </c>
      <c r="L33" s="15">
        <v>42</v>
      </c>
      <c r="ZA33" s="9">
        <v>1</v>
      </c>
    </row>
    <row r="34" spans="2:677" x14ac:dyDescent="0.3">
      <c r="B34" s="18"/>
      <c r="C34" s="16" t="s">
        <v>277</v>
      </c>
      <c r="D34" s="14">
        <v>0.27354559258987998</v>
      </c>
      <c r="E34" s="14">
        <v>7.0301934668722504E-2</v>
      </c>
      <c r="F34" s="14">
        <v>0.13569412183253901</v>
      </c>
      <c r="G34" s="14">
        <v>0.41139706334722198</v>
      </c>
      <c r="H34" s="14">
        <v>25.700262249929299</v>
      </c>
      <c r="I34" s="15">
        <v>68</v>
      </c>
      <c r="J34" s="14">
        <v>1.25506042116945</v>
      </c>
      <c r="K34" s="15">
        <v>54.180658439247203</v>
      </c>
      <c r="L34" s="15">
        <v>50</v>
      </c>
      <c r="ZA34" s="9">
        <v>1</v>
      </c>
    </row>
    <row r="35" spans="2:677" x14ac:dyDescent="0.3">
      <c r="B35" s="18"/>
      <c r="C35" s="16" t="s">
        <v>278</v>
      </c>
      <c r="D35" s="14">
        <v>1.68618027201516</v>
      </c>
      <c r="E35" s="14">
        <v>0.37668183369186298</v>
      </c>
      <c r="F35" s="14">
        <v>0.94756411548003305</v>
      </c>
      <c r="G35" s="14">
        <v>2.4247964285502901</v>
      </c>
      <c r="H35" s="14">
        <v>22.339357181642701</v>
      </c>
      <c r="I35" s="15">
        <v>45</v>
      </c>
      <c r="J35" s="14">
        <v>1.5051648199388199</v>
      </c>
      <c r="K35" s="15">
        <v>29.8970580523062</v>
      </c>
      <c r="L35" s="15">
        <v>29</v>
      </c>
      <c r="ZA35" s="9">
        <v>1</v>
      </c>
    </row>
    <row r="36" spans="2:677" x14ac:dyDescent="0.3">
      <c r="B36" s="18"/>
      <c r="C36" s="16" t="s">
        <v>279</v>
      </c>
      <c r="D36" s="14">
        <v>0.60383697129917102</v>
      </c>
      <c r="E36" s="14">
        <v>0.113861601003917</v>
      </c>
      <c r="F36" s="14">
        <v>0.380571577037428</v>
      </c>
      <c r="G36" s="14">
        <v>0.82710236556091499</v>
      </c>
      <c r="H36" s="14">
        <v>18.856348056817598</v>
      </c>
      <c r="I36" s="15">
        <v>96</v>
      </c>
      <c r="J36" s="14">
        <v>1.2311386302293501</v>
      </c>
      <c r="K36" s="15">
        <v>77.976596333522707</v>
      </c>
      <c r="L36" s="15">
        <v>64</v>
      </c>
      <c r="ZA36" s="9">
        <v>1</v>
      </c>
    </row>
    <row r="37" spans="2:677" x14ac:dyDescent="0.3">
      <c r="B37" s="18"/>
      <c r="C37" s="16" t="s">
        <v>280</v>
      </c>
      <c r="D37" s="14">
        <v>0.930856935971203</v>
      </c>
      <c r="E37" s="14">
        <v>0.231544189387797</v>
      </c>
      <c r="F37" s="14">
        <v>0.47683376857429</v>
      </c>
      <c r="G37" s="14">
        <v>1.38488010336812</v>
      </c>
      <c r="H37" s="14">
        <v>24.8743045725084</v>
      </c>
      <c r="I37" s="15">
        <v>54</v>
      </c>
      <c r="J37" s="14">
        <v>1.5774795118990199</v>
      </c>
      <c r="K37" s="15">
        <v>34.231823356610903</v>
      </c>
      <c r="L37" s="15">
        <v>39</v>
      </c>
      <c r="ZA37" s="9">
        <v>1</v>
      </c>
    </row>
    <row r="38" spans="2:677" x14ac:dyDescent="0.3">
      <c r="B38" s="18" t="s">
        <v>296</v>
      </c>
      <c r="C38" s="16" t="s">
        <v>281</v>
      </c>
      <c r="D38" s="14">
        <v>1.2967096686641799</v>
      </c>
      <c r="E38" s="14">
        <v>9.1278238707798498E-2</v>
      </c>
      <c r="F38" s="14">
        <v>1.1177268353566401</v>
      </c>
      <c r="G38" s="14">
        <v>1.47569250197172</v>
      </c>
      <c r="H38" s="14">
        <v>7.03921941153025</v>
      </c>
      <c r="I38" s="15">
        <v>862</v>
      </c>
      <c r="J38" s="14">
        <v>2.0870950206288801</v>
      </c>
      <c r="K38" s="15">
        <v>413.014257367288</v>
      </c>
      <c r="L38" s="15">
        <v>537</v>
      </c>
      <c r="ZA38" s="9"/>
    </row>
    <row r="39" spans="2:677" x14ac:dyDescent="0.3">
      <c r="B39" s="18"/>
      <c r="C39" s="16" t="s">
        <v>282</v>
      </c>
      <c r="D39" s="14">
        <v>1.1799526942292899</v>
      </c>
      <c r="E39" s="14">
        <v>0.107271454540271</v>
      </c>
      <c r="F39" s="14">
        <v>0.96960958136422504</v>
      </c>
      <c r="G39" s="14">
        <v>1.3902958070943601</v>
      </c>
      <c r="H39" s="14">
        <v>9.0911656937515808</v>
      </c>
      <c r="I39" s="15">
        <v>700</v>
      </c>
      <c r="J39" s="14">
        <v>2.6563005217184101</v>
      </c>
      <c r="K39" s="15">
        <v>263.52439954616199</v>
      </c>
      <c r="L39" s="15">
        <v>457</v>
      </c>
      <c r="ZA39" s="9"/>
    </row>
    <row r="40" spans="2:677" x14ac:dyDescent="0.3">
      <c r="B40" s="18" t="s">
        <v>321</v>
      </c>
      <c r="C40" s="16" t="s">
        <v>314</v>
      </c>
      <c r="D40" s="14">
        <v>1.281207918335</v>
      </c>
      <c r="E40" s="14">
        <v>8.9068762712571803E-2</v>
      </c>
      <c r="F40" s="14">
        <v>1.10655753358638</v>
      </c>
      <c r="G40" s="14">
        <v>1.4558583030836201</v>
      </c>
      <c r="H40" s="14">
        <v>6.9519366402544396</v>
      </c>
      <c r="I40" s="15">
        <v>830</v>
      </c>
      <c r="J40" s="14">
        <v>1.8532234071476601</v>
      </c>
      <c r="K40" s="15">
        <v>447.86829089185198</v>
      </c>
      <c r="L40" s="15">
        <v>587</v>
      </c>
      <c r="ZA40" s="9"/>
    </row>
    <row r="41" spans="2:677" x14ac:dyDescent="0.3">
      <c r="B41" s="18"/>
      <c r="C41" s="16" t="s">
        <v>315</v>
      </c>
      <c r="D41" s="14">
        <v>1.19364939669739</v>
      </c>
      <c r="E41" s="14">
        <v>0.11157643179172599</v>
      </c>
      <c r="F41" s="14">
        <v>0.97486487395524701</v>
      </c>
      <c r="G41" s="14">
        <v>1.4124339194395299</v>
      </c>
      <c r="H41" s="14">
        <v>9.3475045604210205</v>
      </c>
      <c r="I41" s="15">
        <v>732</v>
      </c>
      <c r="J41" s="14">
        <v>3.1411509059068101</v>
      </c>
      <c r="K41" s="15">
        <v>233.03560444151299</v>
      </c>
      <c r="L41" s="15">
        <v>509</v>
      </c>
      <c r="ZA41" s="9"/>
    </row>
    <row r="42" spans="2:677" x14ac:dyDescent="0.3">
      <c r="B42" s="18" t="s">
        <v>322</v>
      </c>
      <c r="C42" s="16" t="s">
        <v>316</v>
      </c>
      <c r="D42" s="14">
        <v>1.4707960038560499</v>
      </c>
      <c r="E42" s="14">
        <v>0.17521834695053001</v>
      </c>
      <c r="F42" s="14">
        <v>1.1272193022386601</v>
      </c>
      <c r="G42" s="14">
        <v>1.81437270547344</v>
      </c>
      <c r="H42" s="14">
        <v>11.9131644695221</v>
      </c>
      <c r="I42" s="15">
        <v>201</v>
      </c>
      <c r="J42" s="14">
        <v>1.69174495874612</v>
      </c>
      <c r="K42" s="15">
        <v>118.81223523726401</v>
      </c>
      <c r="L42" s="15">
        <v>106</v>
      </c>
      <c r="ZA42" s="9"/>
    </row>
    <row r="43" spans="2:677" x14ac:dyDescent="0.3">
      <c r="B43" s="18"/>
      <c r="C43" s="16" t="s">
        <v>317</v>
      </c>
      <c r="D43" s="14">
        <v>1.28167144913644</v>
      </c>
      <c r="E43" s="14">
        <v>0.27590333005834899</v>
      </c>
      <c r="F43" s="14">
        <v>0.74066670986981298</v>
      </c>
      <c r="G43" s="14">
        <v>1.82267618840307</v>
      </c>
      <c r="H43" s="14">
        <v>21.526837493668602</v>
      </c>
      <c r="I43" s="15">
        <v>69</v>
      </c>
      <c r="J43" s="14">
        <v>1.48404690228304</v>
      </c>
      <c r="K43" s="15">
        <v>46.4944874005337</v>
      </c>
      <c r="L43" s="15">
        <v>34</v>
      </c>
      <c r="ZA43" s="9">
        <v>1</v>
      </c>
    </row>
    <row r="44" spans="2:677" x14ac:dyDescent="0.3">
      <c r="B44" s="18"/>
      <c r="C44" s="16" t="s">
        <v>318</v>
      </c>
      <c r="D44" s="14">
        <v>0.78987034002686096</v>
      </c>
      <c r="E44" s="14">
        <v>0.17816230153363</v>
      </c>
      <c r="F44" s="14">
        <v>0.44052098832472902</v>
      </c>
      <c r="G44" s="14">
        <v>1.1392196917289901</v>
      </c>
      <c r="H44" s="14">
        <v>22.5558920882598</v>
      </c>
      <c r="I44" s="15">
        <v>42</v>
      </c>
      <c r="J44" s="14">
        <v>1.48059166818994</v>
      </c>
      <c r="K44" s="15">
        <v>28.367037922985201</v>
      </c>
      <c r="L44" s="15">
        <v>22</v>
      </c>
      <c r="ZA44" s="9">
        <v>1</v>
      </c>
    </row>
    <row r="45" spans="2:677" x14ac:dyDescent="0.3">
      <c r="B45" s="18"/>
      <c r="C45" s="16" t="s">
        <v>319</v>
      </c>
      <c r="D45" s="14">
        <v>1.2393635332714901</v>
      </c>
      <c r="E45" s="14">
        <v>8.3443652779700006E-2</v>
      </c>
      <c r="F45" s="14">
        <v>1.0757431391066601</v>
      </c>
      <c r="G45" s="14">
        <v>1.4029839274363201</v>
      </c>
      <c r="H45" s="14">
        <v>6.7327826371845498</v>
      </c>
      <c r="I45" s="15">
        <v>1229</v>
      </c>
      <c r="J45" s="14">
        <v>2.5863198758724599</v>
      </c>
      <c r="K45" s="15">
        <v>475.19257438541399</v>
      </c>
      <c r="L45" s="15">
        <v>857</v>
      </c>
      <c r="ZA45" s="9"/>
    </row>
    <row r="46" spans="2:677" x14ac:dyDescent="0.3">
      <c r="B46" s="18"/>
      <c r="C46" s="16" t="s">
        <v>320</v>
      </c>
      <c r="D46" s="14">
        <v>1.6074198347088</v>
      </c>
      <c r="E46" s="14">
        <v>0.60462739549467603</v>
      </c>
      <c r="F46" s="14">
        <v>0.42183687569239797</v>
      </c>
      <c r="G46" s="14">
        <v>2.79300279372521</v>
      </c>
      <c r="H46" s="14">
        <v>37.614777573290901</v>
      </c>
      <c r="I46" s="15">
        <v>21</v>
      </c>
      <c r="J46" s="14">
        <v>1.42109523106758</v>
      </c>
      <c r="K46" s="15">
        <v>14.7773347914369</v>
      </c>
      <c r="L46" s="15">
        <v>2</v>
      </c>
      <c r="ZA46" s="9">
        <v>1</v>
      </c>
    </row>
    <row r="47" spans="2:677" x14ac:dyDescent="0.3">
      <c r="B47" s="18" t="s">
        <v>298</v>
      </c>
      <c r="C47" s="16" t="s">
        <v>283</v>
      </c>
      <c r="D47" s="14">
        <v>1.33273516509347</v>
      </c>
      <c r="E47" s="14">
        <v>0.181614845605785</v>
      </c>
      <c r="F47" s="14">
        <v>0.97661583619850001</v>
      </c>
      <c r="G47" s="14">
        <v>1.68885449398844</v>
      </c>
      <c r="H47" s="14">
        <v>13.6272269512036</v>
      </c>
      <c r="I47" s="15">
        <v>393</v>
      </c>
      <c r="J47" s="14">
        <v>4.2071008115917001</v>
      </c>
      <c r="K47" s="15">
        <v>93.413497227634394</v>
      </c>
      <c r="L47" s="15">
        <v>225</v>
      </c>
      <c r="ZA47" s="9"/>
    </row>
    <row r="48" spans="2:677" x14ac:dyDescent="0.3">
      <c r="B48" s="18"/>
      <c r="C48" s="16" t="s">
        <v>284</v>
      </c>
      <c r="D48" s="14">
        <v>1.20720143065198</v>
      </c>
      <c r="E48" s="14">
        <v>0.11154529034757001</v>
      </c>
      <c r="F48" s="14">
        <v>0.98847793474243095</v>
      </c>
      <c r="G48" s="14">
        <v>1.4259249265615399</v>
      </c>
      <c r="H48" s="14">
        <v>9.2399899068481393</v>
      </c>
      <c r="I48" s="15">
        <v>289</v>
      </c>
      <c r="J48" s="14">
        <v>1.3384652321389701</v>
      </c>
      <c r="K48" s="15">
        <v>215.918944370453</v>
      </c>
      <c r="L48" s="15">
        <v>160</v>
      </c>
      <c r="ZA48" s="9"/>
    </row>
    <row r="49" spans="2:677" x14ac:dyDescent="0.3">
      <c r="B49" s="18"/>
      <c r="C49" s="16" t="s">
        <v>285</v>
      </c>
      <c r="D49" s="14">
        <v>1.2794511159826101</v>
      </c>
      <c r="E49" s="14">
        <v>0.147752092847764</v>
      </c>
      <c r="F49" s="14">
        <v>0.98973153952251902</v>
      </c>
      <c r="G49" s="14">
        <v>1.5691706924427</v>
      </c>
      <c r="H49" s="14">
        <v>11.548084252854901</v>
      </c>
      <c r="I49" s="15">
        <v>296</v>
      </c>
      <c r="J49" s="14">
        <v>1.80393808627673</v>
      </c>
      <c r="K49" s="15">
        <v>164.08545406951001</v>
      </c>
      <c r="L49" s="15">
        <v>173</v>
      </c>
      <c r="ZA49" s="9"/>
    </row>
    <row r="50" spans="2:677" x14ac:dyDescent="0.3">
      <c r="B50" s="18"/>
      <c r="C50" s="16" t="s">
        <v>286</v>
      </c>
      <c r="D50" s="14">
        <v>1.0323362562310701</v>
      </c>
      <c r="E50" s="14">
        <v>0.132063665949922</v>
      </c>
      <c r="F50" s="14">
        <v>0.77337931946401794</v>
      </c>
      <c r="G50" s="14">
        <v>1.2912931929981299</v>
      </c>
      <c r="H50" s="14">
        <v>12.7926986147004</v>
      </c>
      <c r="I50" s="15">
        <v>264</v>
      </c>
      <c r="J50" s="14">
        <v>1.5082288719308701</v>
      </c>
      <c r="K50" s="15">
        <v>175.03974689333501</v>
      </c>
      <c r="L50" s="15">
        <v>138</v>
      </c>
      <c r="ZA50" s="9"/>
    </row>
    <row r="51" spans="2:677" x14ac:dyDescent="0.3">
      <c r="B51" s="18"/>
      <c r="C51" s="16" t="s">
        <v>287</v>
      </c>
      <c r="D51" s="14">
        <v>1.3416952339524399</v>
      </c>
      <c r="E51" s="14">
        <v>0.15199155448326801</v>
      </c>
      <c r="F51" s="14">
        <v>1.04366271243835</v>
      </c>
      <c r="G51" s="14">
        <v>1.6397277554665299</v>
      </c>
      <c r="H51" s="14">
        <v>11.328321860063699</v>
      </c>
      <c r="I51" s="15">
        <v>313</v>
      </c>
      <c r="J51" s="14">
        <v>1.7977068566919301</v>
      </c>
      <c r="K51" s="15">
        <v>174.11070043754</v>
      </c>
      <c r="L51" s="15">
        <v>190</v>
      </c>
      <c r="ZA51" s="9"/>
    </row>
    <row r="52" spans="2:677" x14ac:dyDescent="0.3">
      <c r="B52" s="18" t="s">
        <v>297</v>
      </c>
      <c r="C52" s="16" t="s">
        <v>288</v>
      </c>
      <c r="D52" s="14">
        <v>1.2283378337147199</v>
      </c>
      <c r="E52" s="14">
        <v>7.9573662717120103E-2</v>
      </c>
      <c r="F52" s="14">
        <v>1.07230587900301</v>
      </c>
      <c r="G52" s="14">
        <v>1.3843697884264199</v>
      </c>
      <c r="H52" s="14">
        <v>6.4781577618980402</v>
      </c>
      <c r="I52" s="15">
        <v>947</v>
      </c>
      <c r="J52" s="14">
        <v>1.7184769863471601</v>
      </c>
      <c r="K52" s="15">
        <v>551.06935241126905</v>
      </c>
      <c r="L52" s="15">
        <v>664</v>
      </c>
      <c r="ZA52" s="9"/>
    </row>
    <row r="53" spans="2:677" x14ac:dyDescent="0.3">
      <c r="B53" s="18"/>
      <c r="C53" s="16" t="s">
        <v>289</v>
      </c>
      <c r="D53" s="14">
        <v>1.26144569659976</v>
      </c>
      <c r="E53" s="14">
        <v>0.12480909397706599</v>
      </c>
      <c r="F53" s="14">
        <v>1.01671388164902</v>
      </c>
      <c r="G53" s="14">
        <v>1.5061775115504901</v>
      </c>
      <c r="H53" s="14">
        <v>9.8941313378364999</v>
      </c>
      <c r="I53" s="15">
        <v>608</v>
      </c>
      <c r="J53" s="14">
        <v>3.2616685169496198</v>
      </c>
      <c r="K53" s="15">
        <v>186.40766124468601</v>
      </c>
      <c r="L53" s="15">
        <v>390</v>
      </c>
      <c r="ZA53" s="9"/>
    </row>
    <row r="54" spans="2:677" x14ac:dyDescent="0.3">
      <c r="B54" s="18" t="s">
        <v>291</v>
      </c>
      <c r="C54" s="16" t="s">
        <v>290</v>
      </c>
      <c r="D54" s="14">
        <v>1.3157932298314301</v>
      </c>
      <c r="E54" s="14">
        <v>8.3343805003222096E-2</v>
      </c>
      <c r="F54" s="14">
        <v>1.1523686220685601</v>
      </c>
      <c r="G54" s="14">
        <v>1.4792178375943099</v>
      </c>
      <c r="H54" s="14">
        <v>6.3341110984359901</v>
      </c>
      <c r="I54" s="15">
        <v>912</v>
      </c>
      <c r="J54" s="14">
        <v>1.7246288408588599</v>
      </c>
      <c r="K54" s="15">
        <v>528.80943330729997</v>
      </c>
      <c r="L54" s="15">
        <v>645</v>
      </c>
      <c r="ZA54" s="9"/>
    </row>
    <row r="55" spans="2:677" x14ac:dyDescent="0.3">
      <c r="B55" s="18"/>
      <c r="C55" s="16" t="s">
        <v>291</v>
      </c>
      <c r="D55" s="14">
        <v>1.15608591897429</v>
      </c>
      <c r="E55" s="14">
        <v>0.11742147802158701</v>
      </c>
      <c r="F55" s="14">
        <v>0.92584014380391899</v>
      </c>
      <c r="G55" s="14">
        <v>1.38633169414466</v>
      </c>
      <c r="H55" s="14">
        <v>10.1568124041997</v>
      </c>
      <c r="I55" s="15">
        <v>650</v>
      </c>
      <c r="J55" s="14">
        <v>3.2446232860871298</v>
      </c>
      <c r="K55" s="15">
        <v>200.33142299976299</v>
      </c>
      <c r="L55" s="15">
        <v>424</v>
      </c>
      <c r="ZA55" s="9"/>
    </row>
    <row r="57" spans="2:677" x14ac:dyDescent="0.3">
      <c r="B57" s="7"/>
      <c r="C57" s="7"/>
      <c r="D57" s="7"/>
    </row>
    <row r="58" spans="2:677" x14ac:dyDescent="0.3">
      <c r="B58" s="7" t="s">
        <v>301</v>
      </c>
      <c r="C58" s="7"/>
      <c r="D58" s="7"/>
    </row>
    <row r="59" spans="2:677" x14ac:dyDescent="0.3">
      <c r="B59" s="7" t="s">
        <v>343</v>
      </c>
      <c r="C59" s="7"/>
      <c r="D59" s="7"/>
    </row>
    <row r="60" spans="2:677" x14ac:dyDescent="0.3">
      <c r="B60" s="7" t="s">
        <v>344</v>
      </c>
      <c r="C60" s="7"/>
      <c r="D60" s="7"/>
    </row>
    <row r="61" spans="2:677" x14ac:dyDescent="0.3">
      <c r="B61" s="7" t="s">
        <v>345</v>
      </c>
      <c r="C61" s="7"/>
      <c r="D61" s="7"/>
    </row>
    <row r="62" spans="2:677" x14ac:dyDescent="0.3">
      <c r="B62" s="7" t="s">
        <v>308</v>
      </c>
      <c r="C62" s="7"/>
      <c r="D62" s="7"/>
    </row>
    <row r="63" spans="2:677" x14ac:dyDescent="0.3">
      <c r="B63" s="7" t="s">
        <v>309</v>
      </c>
      <c r="C63" s="7"/>
      <c r="D63" s="7"/>
    </row>
    <row r="64" spans="2:677" x14ac:dyDescent="0.3">
      <c r="B64" s="7"/>
      <c r="C64" s="7"/>
      <c r="D64" s="7"/>
    </row>
    <row r="65" spans="2:9" ht="90" customHeight="1" x14ac:dyDescent="0.3">
      <c r="B65" s="19" t="s">
        <v>349</v>
      </c>
      <c r="C65" s="20"/>
      <c r="D65" s="20"/>
      <c r="E65" s="21"/>
      <c r="F65" s="21"/>
      <c r="G65" s="21"/>
      <c r="H65" s="21"/>
      <c r="I65" s="21"/>
    </row>
    <row r="66" spans="2:9" x14ac:dyDescent="0.3">
      <c r="B66" s="7"/>
      <c r="C66" s="7"/>
      <c r="D66" s="7"/>
    </row>
    <row r="67" spans="2:9" x14ac:dyDescent="0.3">
      <c r="B67" s="7"/>
      <c r="C67" s="7"/>
      <c r="D67" s="7"/>
    </row>
    <row r="68" spans="2:9" x14ac:dyDescent="0.3">
      <c r="B68" s="7"/>
      <c r="C68" s="7"/>
      <c r="D68" s="7"/>
    </row>
    <row r="69" spans="2:9" x14ac:dyDescent="0.3">
      <c r="B69" s="7"/>
      <c r="C69" s="7"/>
      <c r="D69" s="7"/>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row r="147" spans="3:3" x14ac:dyDescent="0.3">
      <c r="C147" s="8" t="str">
        <f>HYPERLINK("https://www.cdc.gov/nchs/data/series/sr_02/sr02_175.pdf", "Link to Vital and Health Statistics")</f>
        <v>Link to Vital and Health Statistics</v>
      </c>
    </row>
  </sheetData>
  <mergeCells count="12">
    <mergeCell ref="B8:C8"/>
    <mergeCell ref="B9:C9"/>
    <mergeCell ref="B10:B11"/>
    <mergeCell ref="B12:B14"/>
    <mergeCell ref="B15:B37"/>
    <mergeCell ref="B65:I65"/>
    <mergeCell ref="B38:B39"/>
    <mergeCell ref="B40:B41"/>
    <mergeCell ref="B42:B46"/>
    <mergeCell ref="B52:B53"/>
    <mergeCell ref="B54:B55"/>
    <mergeCell ref="B47:B51"/>
  </mergeCells>
  <conditionalFormatting sqref="D9:D55">
    <cfRule type="expression" dxfId="175" priority="1">
      <formula>ZA9 = 3</formula>
    </cfRule>
    <cfRule type="expression" dxfId="174" priority="48">
      <formula>I9 = J9</formula>
    </cfRule>
    <cfRule type="expression" dxfId="173" priority="95">
      <formula>ZA9 = 2</formula>
    </cfRule>
    <cfRule type="expression" dxfId="172" priority="142">
      <formula>ZA9 = 1</formula>
    </cfRule>
  </conditionalFormatting>
  <pageMargins left="0.7" right="0.7" top="0.75" bottom="0.75" header="0.3" footer="0.3"/>
  <pageSetup paperSize="9" orientation="portrait" horizontalDpi="300" verticalDpi="30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149</v>
      </c>
      <c r="M2" s="12" t="str">
        <f>HYPERLINK("#'INDICE'!A1", "Índice")</f>
        <v>Índice</v>
      </c>
    </row>
    <row r="3" spans="2:677" x14ac:dyDescent="0.3">
      <c r="B3" s="10" t="s">
        <v>7</v>
      </c>
      <c r="C3" s="11" t="s">
        <v>148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8.7016467050801793</v>
      </c>
      <c r="E9" s="14">
        <v>0.42707278072545601</v>
      </c>
      <c r="F9" s="14">
        <v>7.8998672993434997</v>
      </c>
      <c r="G9" s="14">
        <v>9.57633977477286</v>
      </c>
      <c r="H9" s="14">
        <v>4.9079535770640099</v>
      </c>
      <c r="I9" s="15">
        <v>1086</v>
      </c>
      <c r="J9" s="15">
        <v>13279</v>
      </c>
      <c r="K9" s="14">
        <v>3.0484007797441199</v>
      </c>
      <c r="L9" s="15">
        <v>4356.0545215169004</v>
      </c>
      <c r="M9" s="15">
        <v>2632</v>
      </c>
      <c r="ZA9" s="9"/>
    </row>
    <row r="10" spans="2:677" x14ac:dyDescent="0.3">
      <c r="B10" s="18" t="s">
        <v>293</v>
      </c>
      <c r="C10" s="16" t="s">
        <v>253</v>
      </c>
      <c r="D10" s="14">
        <v>9.1567028532088592</v>
      </c>
      <c r="E10" s="14">
        <v>0.58025403134059494</v>
      </c>
      <c r="F10" s="14">
        <v>8.0804325097522902</v>
      </c>
      <c r="G10" s="14">
        <v>10.360169409137701</v>
      </c>
      <c r="H10" s="14">
        <v>6.3369319791484902</v>
      </c>
      <c r="I10" s="15">
        <v>705</v>
      </c>
      <c r="J10" s="15">
        <v>8082</v>
      </c>
      <c r="K10" s="14">
        <v>3.2709163082585802</v>
      </c>
      <c r="L10" s="15">
        <v>2470.8672550239698</v>
      </c>
      <c r="M10" s="15">
        <v>1657</v>
      </c>
      <c r="ZA10" s="9"/>
    </row>
    <row r="11" spans="2:677" x14ac:dyDescent="0.3">
      <c r="B11" s="18"/>
      <c r="C11" s="16" t="s">
        <v>254</v>
      </c>
      <c r="D11" s="14">
        <v>7.9244502185119696</v>
      </c>
      <c r="E11" s="14">
        <v>0.60096047157072496</v>
      </c>
      <c r="F11" s="14">
        <v>6.8224872433981902</v>
      </c>
      <c r="G11" s="14">
        <v>9.1868526399847905</v>
      </c>
      <c r="H11" s="14">
        <v>7.5836235322274703</v>
      </c>
      <c r="I11" s="15">
        <v>381</v>
      </c>
      <c r="J11" s="15">
        <v>5197</v>
      </c>
      <c r="K11" s="14">
        <v>2.5718610086870202</v>
      </c>
      <c r="L11" s="15">
        <v>2020.7157317001199</v>
      </c>
      <c r="M11" s="15">
        <v>975</v>
      </c>
      <c r="ZA11" s="9"/>
    </row>
    <row r="12" spans="2:677" x14ac:dyDescent="0.3">
      <c r="B12" s="18" t="s">
        <v>294</v>
      </c>
      <c r="C12" s="16" t="s">
        <v>255</v>
      </c>
      <c r="D12" s="14">
        <v>10.243844973563499</v>
      </c>
      <c r="E12" s="14">
        <v>0.55324377812431103</v>
      </c>
      <c r="F12" s="14">
        <v>9.2083461218405702</v>
      </c>
      <c r="G12" s="14">
        <v>11.38119109891</v>
      </c>
      <c r="H12" s="14">
        <v>5.4007433688432496</v>
      </c>
      <c r="I12" s="15">
        <v>672</v>
      </c>
      <c r="J12" s="15">
        <v>6970</v>
      </c>
      <c r="K12" s="14">
        <v>2.3199376021301501</v>
      </c>
      <c r="L12" s="15">
        <v>3004.3911498310099</v>
      </c>
      <c r="M12" s="15">
        <v>1361</v>
      </c>
      <c r="ZA12" s="9"/>
    </row>
    <row r="13" spans="2:677" x14ac:dyDescent="0.3">
      <c r="B13" s="18"/>
      <c r="C13" s="16" t="s">
        <v>256</v>
      </c>
      <c r="D13" s="14">
        <v>7.6703529127202899</v>
      </c>
      <c r="E13" s="14">
        <v>0.71405884742119297</v>
      </c>
      <c r="F13" s="14">
        <v>6.3809198661151303</v>
      </c>
      <c r="G13" s="14">
        <v>9.1947587155948902</v>
      </c>
      <c r="H13" s="14">
        <v>9.3093349881857197</v>
      </c>
      <c r="I13" s="15">
        <v>257</v>
      </c>
      <c r="J13" s="15">
        <v>3679</v>
      </c>
      <c r="K13" s="14">
        <v>2.6480318975697998</v>
      </c>
      <c r="L13" s="15">
        <v>1389.3337173832199</v>
      </c>
      <c r="M13" s="15">
        <v>765</v>
      </c>
      <c r="ZA13" s="9"/>
    </row>
    <row r="14" spans="2:677" x14ac:dyDescent="0.3">
      <c r="B14" s="18"/>
      <c r="C14" s="16" t="s">
        <v>257</v>
      </c>
      <c r="D14" s="14">
        <v>5.9183080473860201</v>
      </c>
      <c r="E14" s="14">
        <v>0.58159667343482602</v>
      </c>
      <c r="F14" s="14">
        <v>4.8738515872761399</v>
      </c>
      <c r="G14" s="14">
        <v>7.1697195705250802</v>
      </c>
      <c r="H14" s="14">
        <v>9.8270767384557605</v>
      </c>
      <c r="I14" s="15">
        <v>157</v>
      </c>
      <c r="J14" s="15">
        <v>2630</v>
      </c>
      <c r="K14" s="14">
        <v>1.59709859747371</v>
      </c>
      <c r="L14" s="15">
        <v>1646.73615277111</v>
      </c>
      <c r="M14" s="15">
        <v>506</v>
      </c>
      <c r="ZA14" s="9"/>
    </row>
    <row r="15" spans="2:677" x14ac:dyDescent="0.3">
      <c r="B15" s="18" t="s">
        <v>295</v>
      </c>
      <c r="C15" s="16" t="s">
        <v>258</v>
      </c>
      <c r="D15" s="14">
        <v>8.7835241095334702</v>
      </c>
      <c r="E15" s="14">
        <v>1.4357941063028099</v>
      </c>
      <c r="F15" s="14">
        <v>6.3282664374215898</v>
      </c>
      <c r="G15" s="14">
        <v>12.068646741272101</v>
      </c>
      <c r="H15" s="14">
        <v>16.346446920370202</v>
      </c>
      <c r="I15" s="15">
        <v>70</v>
      </c>
      <c r="J15" s="15">
        <v>721</v>
      </c>
      <c r="K15" s="14">
        <v>1.85257049026084</v>
      </c>
      <c r="L15" s="15">
        <v>389.18896948341398</v>
      </c>
      <c r="M15" s="15">
        <v>134</v>
      </c>
      <c r="ZA15" s="9"/>
    </row>
    <row r="16" spans="2:677" x14ac:dyDescent="0.3">
      <c r="B16" s="18"/>
      <c r="C16" s="16" t="s">
        <v>259</v>
      </c>
      <c r="D16" s="14">
        <v>8.6107574800689992</v>
      </c>
      <c r="E16" s="14">
        <v>1.3618669501043501</v>
      </c>
      <c r="F16" s="14">
        <v>6.2656616808268799</v>
      </c>
      <c r="G16" s="14">
        <v>11.723789647927299</v>
      </c>
      <c r="H16" s="14">
        <v>15.815878605995</v>
      </c>
      <c r="I16" s="15">
        <v>43</v>
      </c>
      <c r="J16" s="15">
        <v>481</v>
      </c>
      <c r="K16" s="14">
        <v>1.1312905597966301</v>
      </c>
      <c r="L16" s="15">
        <v>425.17812584458198</v>
      </c>
      <c r="M16" s="15">
        <v>101</v>
      </c>
      <c r="ZA16" s="9"/>
    </row>
    <row r="17" spans="2:677" x14ac:dyDescent="0.3">
      <c r="B17" s="18"/>
      <c r="C17" s="16" t="s">
        <v>260</v>
      </c>
      <c r="D17" s="14">
        <v>5.3161413218458602</v>
      </c>
      <c r="E17" s="14">
        <v>1.12488633823957</v>
      </c>
      <c r="F17" s="14">
        <v>3.4788351560945499</v>
      </c>
      <c r="G17" s="14">
        <v>8.0429415498207604</v>
      </c>
      <c r="H17" s="14">
        <v>21.159827591810402</v>
      </c>
      <c r="I17" s="15">
        <v>36</v>
      </c>
      <c r="J17" s="15">
        <v>548</v>
      </c>
      <c r="K17" s="14">
        <v>1.37509323471802</v>
      </c>
      <c r="L17" s="15">
        <v>398.51843217916303</v>
      </c>
      <c r="M17" s="15">
        <v>101</v>
      </c>
      <c r="ZA17" s="9"/>
    </row>
    <row r="18" spans="2:677" x14ac:dyDescent="0.3">
      <c r="B18" s="18"/>
      <c r="C18" s="16" t="s">
        <v>261</v>
      </c>
      <c r="D18" s="14">
        <v>10.4092819963565</v>
      </c>
      <c r="E18" s="14">
        <v>1.40853662830149</v>
      </c>
      <c r="F18" s="14">
        <v>7.9201493730904602</v>
      </c>
      <c r="G18" s="14">
        <v>13.5654477837447</v>
      </c>
      <c r="H18" s="14">
        <v>13.531544527225901</v>
      </c>
      <c r="I18" s="15">
        <v>50</v>
      </c>
      <c r="J18" s="15">
        <v>461</v>
      </c>
      <c r="K18" s="14">
        <v>0.97861153835567904</v>
      </c>
      <c r="L18" s="15">
        <v>461</v>
      </c>
      <c r="M18" s="15">
        <v>78</v>
      </c>
      <c r="ZA18" s="9"/>
    </row>
    <row r="19" spans="2:677" x14ac:dyDescent="0.3">
      <c r="B19" s="18"/>
      <c r="C19" s="16" t="s">
        <v>262</v>
      </c>
      <c r="D19" s="14">
        <v>9.4420129939042106</v>
      </c>
      <c r="E19" s="14">
        <v>1.8759449322589701</v>
      </c>
      <c r="F19" s="14">
        <v>6.3040690182669898</v>
      </c>
      <c r="G19" s="14">
        <v>13.9100280333172</v>
      </c>
      <c r="H19" s="14">
        <v>19.868061328342701</v>
      </c>
      <c r="I19" s="15">
        <v>37</v>
      </c>
      <c r="J19" s="15">
        <v>375</v>
      </c>
      <c r="K19" s="14">
        <v>1.53928991069443</v>
      </c>
      <c r="L19" s="15">
        <v>243.618825404256</v>
      </c>
      <c r="M19" s="15">
        <v>66</v>
      </c>
      <c r="ZA19" s="9"/>
    </row>
    <row r="20" spans="2:677" x14ac:dyDescent="0.3">
      <c r="B20" s="18"/>
      <c r="C20" s="16" t="s">
        <v>263</v>
      </c>
      <c r="D20" s="14">
        <v>12.278137359314901</v>
      </c>
      <c r="E20" s="14">
        <v>2.8507332744712799</v>
      </c>
      <c r="F20" s="14">
        <v>7.6463349067150403</v>
      </c>
      <c r="G20" s="14">
        <v>19.1343668610964</v>
      </c>
      <c r="H20" s="14">
        <v>23.2179620657896</v>
      </c>
      <c r="I20" s="15">
        <v>42</v>
      </c>
      <c r="J20" s="15">
        <v>441</v>
      </c>
      <c r="K20" s="14">
        <v>3.31990391162714</v>
      </c>
      <c r="L20" s="15">
        <v>132.83516985401499</v>
      </c>
      <c r="M20" s="15">
        <v>97</v>
      </c>
      <c r="ZA20" s="9"/>
    </row>
    <row r="21" spans="2:677" x14ac:dyDescent="0.3">
      <c r="B21" s="18"/>
      <c r="C21" s="16" t="s">
        <v>264</v>
      </c>
      <c r="D21" s="14">
        <v>6.02414269366668</v>
      </c>
      <c r="E21" s="14">
        <v>1.11300290908615</v>
      </c>
      <c r="F21" s="14">
        <v>4.1680094675211903</v>
      </c>
      <c r="G21" s="14">
        <v>8.6324069306734099</v>
      </c>
      <c r="H21" s="14">
        <v>18.475706265329201</v>
      </c>
      <c r="I21" s="15">
        <v>53</v>
      </c>
      <c r="J21" s="15">
        <v>939</v>
      </c>
      <c r="K21" s="14">
        <v>2.0525034254133998</v>
      </c>
      <c r="L21" s="15">
        <v>457.49010129465302</v>
      </c>
      <c r="M21" s="15">
        <v>182</v>
      </c>
      <c r="ZA21" s="9"/>
    </row>
    <row r="22" spans="2:677" x14ac:dyDescent="0.3">
      <c r="B22" s="18"/>
      <c r="C22" s="16" t="s">
        <v>265</v>
      </c>
      <c r="D22" s="14">
        <v>7.5337503602793499</v>
      </c>
      <c r="E22" s="14">
        <v>1.25835498267728</v>
      </c>
      <c r="F22" s="14">
        <v>5.3926575444455098</v>
      </c>
      <c r="G22" s="14">
        <v>10.4312096549067</v>
      </c>
      <c r="H22" s="14">
        <v>16.7029025717626</v>
      </c>
      <c r="I22" s="15">
        <v>45</v>
      </c>
      <c r="J22" s="15">
        <v>675</v>
      </c>
      <c r="K22" s="14">
        <v>1.53204589037174</v>
      </c>
      <c r="L22" s="15">
        <v>440.58732459784</v>
      </c>
      <c r="M22" s="15">
        <v>133</v>
      </c>
      <c r="ZA22" s="9"/>
    </row>
    <row r="23" spans="2:677" x14ac:dyDescent="0.3">
      <c r="B23" s="18"/>
      <c r="C23" s="16" t="s">
        <v>266</v>
      </c>
      <c r="D23" s="14">
        <v>8.8631251193885099</v>
      </c>
      <c r="E23" s="14">
        <v>1.5589884202655799</v>
      </c>
      <c r="F23" s="14">
        <v>6.22721150585408</v>
      </c>
      <c r="G23" s="14">
        <v>12.4664613620283</v>
      </c>
      <c r="H23" s="14">
        <v>17.589601853360001</v>
      </c>
      <c r="I23" s="15">
        <v>47</v>
      </c>
      <c r="J23" s="15">
        <v>510</v>
      </c>
      <c r="K23" s="14">
        <v>1.5315195624139899</v>
      </c>
      <c r="L23" s="15">
        <v>333.00260245852502</v>
      </c>
      <c r="M23" s="15">
        <v>133</v>
      </c>
      <c r="ZA23" s="9"/>
    </row>
    <row r="24" spans="2:677" x14ac:dyDescent="0.3">
      <c r="B24" s="18"/>
      <c r="C24" s="16" t="s">
        <v>267</v>
      </c>
      <c r="D24" s="14">
        <v>6.5792773601275796</v>
      </c>
      <c r="E24" s="14">
        <v>1.2403047969930201</v>
      </c>
      <c r="F24" s="14">
        <v>4.5005188766725803</v>
      </c>
      <c r="G24" s="14">
        <v>9.5224599383923305</v>
      </c>
      <c r="H24" s="14">
        <v>18.851687337421701</v>
      </c>
      <c r="I24" s="15">
        <v>27</v>
      </c>
      <c r="J24" s="15">
        <v>434</v>
      </c>
      <c r="K24" s="14">
        <v>1.0837355642480699</v>
      </c>
      <c r="L24" s="15">
        <v>400.46669530599303</v>
      </c>
      <c r="M24" s="15">
        <v>77</v>
      </c>
      <c r="ZA24" s="9"/>
    </row>
    <row r="25" spans="2:677" x14ac:dyDescent="0.3">
      <c r="B25" s="18"/>
      <c r="C25" s="16" t="s">
        <v>268</v>
      </c>
      <c r="D25" s="14">
        <v>8.1979137866353309</v>
      </c>
      <c r="E25" s="14">
        <v>1.4830364777398899</v>
      </c>
      <c r="F25" s="14">
        <v>5.6930591683705503</v>
      </c>
      <c r="G25" s="14">
        <v>11.6685030084376</v>
      </c>
      <c r="H25" s="14">
        <v>18.090413199485099</v>
      </c>
      <c r="I25" s="15">
        <v>39</v>
      </c>
      <c r="J25" s="15">
        <v>447</v>
      </c>
      <c r="K25" s="14">
        <v>1.3034147398351801</v>
      </c>
      <c r="L25" s="15">
        <v>342.94533147332999</v>
      </c>
      <c r="M25" s="15">
        <v>89</v>
      </c>
      <c r="ZA25" s="9"/>
    </row>
    <row r="26" spans="2:677" x14ac:dyDescent="0.3">
      <c r="B26" s="18"/>
      <c r="C26" s="16" t="s">
        <v>269</v>
      </c>
      <c r="D26" s="14">
        <v>5.5815138623960898</v>
      </c>
      <c r="E26" s="14">
        <v>1.3171903858151699</v>
      </c>
      <c r="F26" s="14">
        <v>3.47557577300259</v>
      </c>
      <c r="G26" s="14">
        <v>8.8465422436287593</v>
      </c>
      <c r="H26" s="14">
        <v>23.599159982193601</v>
      </c>
      <c r="I26" s="15">
        <v>20</v>
      </c>
      <c r="J26" s="15">
        <v>316</v>
      </c>
      <c r="K26" s="14">
        <v>1.0370474252865101</v>
      </c>
      <c r="L26" s="15">
        <v>304.71123334855901</v>
      </c>
      <c r="M26" s="15">
        <v>88</v>
      </c>
      <c r="ZA26" s="9"/>
    </row>
    <row r="27" spans="2:677" x14ac:dyDescent="0.3">
      <c r="B27" s="18"/>
      <c r="C27" s="16" t="s">
        <v>270</v>
      </c>
      <c r="D27" s="14">
        <v>7.2889514443809702</v>
      </c>
      <c r="E27" s="14">
        <v>1.0455128427204901</v>
      </c>
      <c r="F27" s="14">
        <v>5.47418054973887</v>
      </c>
      <c r="G27" s="14">
        <v>9.6439650321350996</v>
      </c>
      <c r="H27" s="14">
        <v>14.343803092919099</v>
      </c>
      <c r="I27" s="15">
        <v>54</v>
      </c>
      <c r="J27" s="15">
        <v>733</v>
      </c>
      <c r="K27" s="14">
        <v>1.18405881338954</v>
      </c>
      <c r="L27" s="15">
        <v>619.05708712363696</v>
      </c>
      <c r="M27" s="15">
        <v>149</v>
      </c>
      <c r="ZA27" s="9"/>
    </row>
    <row r="28" spans="2:677" x14ac:dyDescent="0.3">
      <c r="B28" s="18"/>
      <c r="C28" s="16" t="s">
        <v>271</v>
      </c>
      <c r="D28" s="14">
        <v>5.6970025366110599</v>
      </c>
      <c r="E28" s="14">
        <v>1.81032736050285</v>
      </c>
      <c r="F28" s="14">
        <v>2.9905653842154498</v>
      </c>
      <c r="G28" s="14">
        <v>10.585479917443401</v>
      </c>
      <c r="H28" s="14">
        <v>31.7768396427597</v>
      </c>
      <c r="I28" s="15">
        <v>15</v>
      </c>
      <c r="J28" s="15">
        <v>252</v>
      </c>
      <c r="K28" s="14">
        <v>1.5311440182360101</v>
      </c>
      <c r="L28" s="15">
        <v>164.58281977310199</v>
      </c>
      <c r="M28" s="15">
        <v>61</v>
      </c>
      <c r="ZA28" s="9">
        <v>1</v>
      </c>
    </row>
    <row r="29" spans="2:677" x14ac:dyDescent="0.3">
      <c r="B29" s="18"/>
      <c r="C29" s="16" t="s">
        <v>272</v>
      </c>
      <c r="D29" s="14">
        <v>6.2003723889132898</v>
      </c>
      <c r="E29" s="14">
        <v>1.0403652929479299</v>
      </c>
      <c r="F29" s="14">
        <v>4.4284443027436398</v>
      </c>
      <c r="G29" s="14">
        <v>8.6173645583591707</v>
      </c>
      <c r="H29" s="14">
        <v>16.7790775729564</v>
      </c>
      <c r="I29" s="15">
        <v>34</v>
      </c>
      <c r="J29" s="15">
        <v>564</v>
      </c>
      <c r="K29" s="14">
        <v>1.0477585610056801</v>
      </c>
      <c r="L29" s="15">
        <v>538.29195101842095</v>
      </c>
      <c r="M29" s="15">
        <v>92</v>
      </c>
      <c r="ZA29" s="9"/>
    </row>
    <row r="30" spans="2:677" x14ac:dyDescent="0.3">
      <c r="B30" s="18"/>
      <c r="C30" s="16" t="s">
        <v>273</v>
      </c>
      <c r="D30" s="14">
        <v>7.5038133494876202</v>
      </c>
      <c r="E30" s="14">
        <v>1.7702306615401999</v>
      </c>
      <c r="F30" s="14">
        <v>4.6547160084098698</v>
      </c>
      <c r="G30" s="14">
        <v>11.8795290981541</v>
      </c>
      <c r="H30" s="14">
        <v>23.591080682478299</v>
      </c>
      <c r="I30" s="15">
        <v>29</v>
      </c>
      <c r="J30" s="15">
        <v>353</v>
      </c>
      <c r="K30" s="14">
        <v>1.5892657706342199</v>
      </c>
      <c r="L30" s="15">
        <v>222.11514683231999</v>
      </c>
      <c r="M30" s="15">
        <v>76</v>
      </c>
      <c r="ZA30" s="9"/>
    </row>
    <row r="31" spans="2:677" x14ac:dyDescent="0.3">
      <c r="B31" s="18"/>
      <c r="C31" s="16" t="s">
        <v>274</v>
      </c>
      <c r="D31" s="14">
        <v>12.870645487517001</v>
      </c>
      <c r="E31" s="14">
        <v>1.12272908458806</v>
      </c>
      <c r="F31" s="14">
        <v>10.817989110734</v>
      </c>
      <c r="G31" s="14">
        <v>15.2461985251561</v>
      </c>
      <c r="H31" s="14">
        <v>8.7231762049306507</v>
      </c>
      <c r="I31" s="15">
        <v>197</v>
      </c>
      <c r="J31" s="15">
        <v>1494</v>
      </c>
      <c r="K31" s="14">
        <v>1.67820468649887</v>
      </c>
      <c r="L31" s="15">
        <v>890.23705631333803</v>
      </c>
      <c r="M31" s="15">
        <v>295</v>
      </c>
      <c r="ZA31" s="9"/>
    </row>
    <row r="32" spans="2:677" x14ac:dyDescent="0.3">
      <c r="B32" s="18"/>
      <c r="C32" s="16" t="s">
        <v>275</v>
      </c>
      <c r="D32" s="14">
        <v>7.8552191106293803</v>
      </c>
      <c r="E32" s="14">
        <v>1.09766202219465</v>
      </c>
      <c r="F32" s="14">
        <v>5.9433027910636698</v>
      </c>
      <c r="G32" s="14">
        <v>10.314735268012701</v>
      </c>
      <c r="H32" s="14">
        <v>13.9736652375405</v>
      </c>
      <c r="I32" s="15">
        <v>72</v>
      </c>
      <c r="J32" s="15">
        <v>829</v>
      </c>
      <c r="K32" s="14">
        <v>1.3782835356585199</v>
      </c>
      <c r="L32" s="15">
        <v>601.47275836384404</v>
      </c>
      <c r="M32" s="15">
        <v>162</v>
      </c>
      <c r="ZA32" s="9"/>
    </row>
    <row r="33" spans="2:677" x14ac:dyDescent="0.3">
      <c r="B33" s="18"/>
      <c r="C33" s="16" t="s">
        <v>276</v>
      </c>
      <c r="D33" s="14">
        <v>4.9974661864007501</v>
      </c>
      <c r="E33" s="14">
        <v>0.99719963603628703</v>
      </c>
      <c r="F33" s="14">
        <v>3.35179653486813</v>
      </c>
      <c r="G33" s="14">
        <v>7.3893529037694297</v>
      </c>
      <c r="H33" s="14">
        <v>19.9541047171043</v>
      </c>
      <c r="I33" s="15">
        <v>26</v>
      </c>
      <c r="J33" s="15">
        <v>559</v>
      </c>
      <c r="K33" s="14">
        <v>1.1687277876550899</v>
      </c>
      <c r="L33" s="15">
        <v>478.29786020709201</v>
      </c>
      <c r="M33" s="15">
        <v>101</v>
      </c>
      <c r="ZA33" s="9"/>
    </row>
    <row r="34" spans="2:677" x14ac:dyDescent="0.3">
      <c r="B34" s="18"/>
      <c r="C34" s="16" t="s">
        <v>277</v>
      </c>
      <c r="D34" s="14">
        <v>6.3447890046469704</v>
      </c>
      <c r="E34" s="14">
        <v>1.37956478074637</v>
      </c>
      <c r="F34" s="14">
        <v>4.10130402171953</v>
      </c>
      <c r="G34" s="14">
        <v>9.6914766593217099</v>
      </c>
      <c r="H34" s="14">
        <v>21.7432727823725</v>
      </c>
      <c r="I34" s="15">
        <v>31</v>
      </c>
      <c r="J34" s="15">
        <v>547</v>
      </c>
      <c r="K34" s="14">
        <v>1.7487499258882899</v>
      </c>
      <c r="L34" s="15">
        <v>312.79486672295201</v>
      </c>
      <c r="M34" s="15">
        <v>111</v>
      </c>
      <c r="ZA34" s="9"/>
    </row>
    <row r="35" spans="2:677" x14ac:dyDescent="0.3">
      <c r="B35" s="18"/>
      <c r="C35" s="16" t="s">
        <v>278</v>
      </c>
      <c r="D35" s="14">
        <v>5.26111825078147</v>
      </c>
      <c r="E35" s="14">
        <v>1.2758063717361401</v>
      </c>
      <c r="F35" s="14">
        <v>3.2233773551409501</v>
      </c>
      <c r="G35" s="14">
        <v>8.4742670313440094</v>
      </c>
      <c r="H35" s="14">
        <v>24.249718613464701</v>
      </c>
      <c r="I35" s="15">
        <v>22</v>
      </c>
      <c r="J35" s="15">
        <v>355</v>
      </c>
      <c r="K35" s="14">
        <v>1.1560230103906599</v>
      </c>
      <c r="L35" s="15">
        <v>307.08731297661001</v>
      </c>
      <c r="M35" s="15">
        <v>65</v>
      </c>
      <c r="ZA35" s="9"/>
    </row>
    <row r="36" spans="2:677" x14ac:dyDescent="0.3">
      <c r="B36" s="18"/>
      <c r="C36" s="16" t="s">
        <v>279</v>
      </c>
      <c r="D36" s="14">
        <v>8.4859132291714996</v>
      </c>
      <c r="E36" s="14">
        <v>1.3987376815733401</v>
      </c>
      <c r="F36" s="14">
        <v>6.1009381902025197</v>
      </c>
      <c r="G36" s="14">
        <v>11.687178119677901</v>
      </c>
      <c r="H36" s="14">
        <v>16.483054254726401</v>
      </c>
      <c r="I36" s="15">
        <v>59</v>
      </c>
      <c r="J36" s="15">
        <v>739</v>
      </c>
      <c r="K36" s="14">
        <v>1.8592696262832999</v>
      </c>
      <c r="L36" s="15">
        <v>397.46790328483399</v>
      </c>
      <c r="M36" s="15">
        <v>161</v>
      </c>
      <c r="ZA36" s="9"/>
    </row>
    <row r="37" spans="2:677" x14ac:dyDescent="0.3">
      <c r="B37" s="18"/>
      <c r="C37" s="16" t="s">
        <v>280</v>
      </c>
      <c r="D37" s="14">
        <v>7.2804920991977804</v>
      </c>
      <c r="E37" s="14">
        <v>1.5298500698516599</v>
      </c>
      <c r="F37" s="14">
        <v>4.7634658230292697</v>
      </c>
      <c r="G37" s="14">
        <v>10.974262466733499</v>
      </c>
      <c r="H37" s="14">
        <v>21.013003640512601</v>
      </c>
      <c r="I37" s="15">
        <v>38</v>
      </c>
      <c r="J37" s="15">
        <v>506</v>
      </c>
      <c r="K37" s="14">
        <v>1.75088356664197</v>
      </c>
      <c r="L37" s="15">
        <v>288.996943966103</v>
      </c>
      <c r="M37" s="15">
        <v>80</v>
      </c>
      <c r="ZA37" s="9"/>
    </row>
    <row r="38" spans="2:677" x14ac:dyDescent="0.3">
      <c r="B38" s="18" t="s">
        <v>296</v>
      </c>
      <c r="C38" s="16" t="s">
        <v>281</v>
      </c>
      <c r="D38" s="14">
        <v>8.1512916999320701</v>
      </c>
      <c r="E38" s="14">
        <v>0.541519230764967</v>
      </c>
      <c r="F38" s="14">
        <v>7.1500750605584198</v>
      </c>
      <c r="G38" s="14">
        <v>9.2786971194391707</v>
      </c>
      <c r="H38" s="14">
        <v>6.6433548288976096</v>
      </c>
      <c r="I38" s="15">
        <v>492</v>
      </c>
      <c r="J38" s="15">
        <v>6735</v>
      </c>
      <c r="K38" s="14">
        <v>2.6375541970445302</v>
      </c>
      <c r="L38" s="15">
        <v>2553.5020313693699</v>
      </c>
      <c r="M38" s="15">
        <v>1274</v>
      </c>
      <c r="ZA38" s="9"/>
    </row>
    <row r="39" spans="2:677" x14ac:dyDescent="0.3">
      <c r="B39" s="18"/>
      <c r="C39" s="16" t="s">
        <v>282</v>
      </c>
      <c r="D39" s="14">
        <v>9.1554263324435805</v>
      </c>
      <c r="E39" s="14">
        <v>0.63319094386328101</v>
      </c>
      <c r="F39" s="14">
        <v>7.9866932567092599</v>
      </c>
      <c r="G39" s="14">
        <v>10.475714631442701</v>
      </c>
      <c r="H39" s="14">
        <v>6.9160181172500597</v>
      </c>
      <c r="I39" s="15">
        <v>594</v>
      </c>
      <c r="J39" s="15">
        <v>6544</v>
      </c>
      <c r="K39" s="14">
        <v>3.1540512672136201</v>
      </c>
      <c r="L39" s="15">
        <v>2074.7918932152102</v>
      </c>
      <c r="M39" s="15">
        <v>1259</v>
      </c>
      <c r="ZA39" s="9"/>
    </row>
    <row r="40" spans="2:677" x14ac:dyDescent="0.3">
      <c r="B40" s="18" t="s">
        <v>321</v>
      </c>
      <c r="C40" s="16" t="s">
        <v>314</v>
      </c>
      <c r="D40" s="14">
        <v>8.7128061145752405</v>
      </c>
      <c r="E40" s="14">
        <v>0.57128846492424801</v>
      </c>
      <c r="F40" s="14">
        <v>7.65580149885428</v>
      </c>
      <c r="G40" s="14">
        <v>9.9001013211220901</v>
      </c>
      <c r="H40" s="14">
        <v>6.5568825635700403</v>
      </c>
      <c r="I40" s="15">
        <v>544</v>
      </c>
      <c r="J40" s="15">
        <v>6805</v>
      </c>
      <c r="K40" s="14">
        <v>2.7919479244928902</v>
      </c>
      <c r="L40" s="15">
        <v>2437.3663778976202</v>
      </c>
      <c r="M40" s="15">
        <v>2426</v>
      </c>
      <c r="ZA40" s="9"/>
    </row>
    <row r="41" spans="2:677" x14ac:dyDescent="0.3">
      <c r="B41" s="18"/>
      <c r="C41" s="16" t="s">
        <v>315</v>
      </c>
      <c r="D41" s="14">
        <v>8.6900288445429101</v>
      </c>
      <c r="E41" s="14">
        <v>0.57553052184553</v>
      </c>
      <c r="F41" s="14">
        <v>7.6258105332012702</v>
      </c>
      <c r="G41" s="14">
        <v>9.8868680660401704</v>
      </c>
      <c r="H41" s="14">
        <v>6.6228839068462602</v>
      </c>
      <c r="I41" s="15">
        <v>542</v>
      </c>
      <c r="J41" s="15">
        <v>6474</v>
      </c>
      <c r="K41" s="14">
        <v>2.7021092802665798</v>
      </c>
      <c r="L41" s="15">
        <v>2395.9060602320601</v>
      </c>
      <c r="M41" s="15">
        <v>2397</v>
      </c>
      <c r="ZA41" s="9"/>
    </row>
    <row r="42" spans="2:677" x14ac:dyDescent="0.3">
      <c r="B42" s="18" t="s">
        <v>322</v>
      </c>
      <c r="C42" s="16" t="s">
        <v>316</v>
      </c>
      <c r="D42" s="14">
        <v>9.7636742402127492</v>
      </c>
      <c r="E42" s="14">
        <v>1.3034086070338999</v>
      </c>
      <c r="F42" s="14">
        <v>7.48638399001661</v>
      </c>
      <c r="G42" s="14">
        <v>12.639055808423199</v>
      </c>
      <c r="H42" s="14">
        <v>13.349570816954101</v>
      </c>
      <c r="I42" s="15">
        <v>120</v>
      </c>
      <c r="J42" s="15">
        <v>1290</v>
      </c>
      <c r="K42" s="14">
        <v>2.4855322483356099</v>
      </c>
      <c r="L42" s="15">
        <v>519.003525648812</v>
      </c>
      <c r="M42" s="15">
        <v>469</v>
      </c>
      <c r="ZA42" s="9"/>
    </row>
    <row r="43" spans="2:677" x14ac:dyDescent="0.3">
      <c r="B43" s="18"/>
      <c r="C43" s="16" t="s">
        <v>317</v>
      </c>
      <c r="D43" s="14">
        <v>12.396783449232601</v>
      </c>
      <c r="E43" s="14">
        <v>2.1934800482201799</v>
      </c>
      <c r="F43" s="14">
        <v>8.6840010364041191</v>
      </c>
      <c r="G43" s="14">
        <v>17.3945644239049</v>
      </c>
      <c r="H43" s="14">
        <v>17.693945023746998</v>
      </c>
      <c r="I43" s="15">
        <v>49</v>
      </c>
      <c r="J43" s="15">
        <v>479</v>
      </c>
      <c r="K43" s="14">
        <v>2.11770862805598</v>
      </c>
      <c r="L43" s="15">
        <v>226.18786817699001</v>
      </c>
      <c r="M43" s="15">
        <v>203</v>
      </c>
      <c r="ZA43" s="9"/>
    </row>
    <row r="44" spans="2:677" x14ac:dyDescent="0.3">
      <c r="B44" s="18"/>
      <c r="C44" s="16" t="s">
        <v>318</v>
      </c>
      <c r="D44" s="14">
        <v>9.4239455367637497</v>
      </c>
      <c r="E44" s="14">
        <v>3.7744848946714802</v>
      </c>
      <c r="F44" s="14">
        <v>4.1714190994906604</v>
      </c>
      <c r="G44" s="14">
        <v>19.9157652783061</v>
      </c>
      <c r="H44" s="14">
        <v>40.052066090013298</v>
      </c>
      <c r="I44" s="15">
        <v>25</v>
      </c>
      <c r="J44" s="15">
        <v>347</v>
      </c>
      <c r="K44" s="14">
        <v>5.7749112739284199</v>
      </c>
      <c r="L44" s="15">
        <v>60.087503260279703</v>
      </c>
      <c r="M44" s="15">
        <v>159</v>
      </c>
      <c r="ZA44" s="9">
        <v>1</v>
      </c>
    </row>
    <row r="45" spans="2:677" x14ac:dyDescent="0.3">
      <c r="B45" s="18"/>
      <c r="C45" s="16" t="s">
        <v>319</v>
      </c>
      <c r="D45" s="14">
        <v>8.3846075468262509</v>
      </c>
      <c r="E45" s="14">
        <v>0.43432631977519798</v>
      </c>
      <c r="F45" s="14">
        <v>7.5713004831677102</v>
      </c>
      <c r="G45" s="14">
        <v>9.2765115155235005</v>
      </c>
      <c r="H45" s="14">
        <v>5.1800435184303897</v>
      </c>
      <c r="I45" s="15">
        <v>876</v>
      </c>
      <c r="J45" s="15">
        <v>10965</v>
      </c>
      <c r="K45" s="14">
        <v>2.69246543631199</v>
      </c>
      <c r="L45" s="15">
        <v>4072.4756767980398</v>
      </c>
      <c r="M45" s="15">
        <v>2461</v>
      </c>
      <c r="ZA45" s="9"/>
    </row>
    <row r="46" spans="2:677" x14ac:dyDescent="0.3">
      <c r="B46" s="18"/>
      <c r="C46" s="16" t="s">
        <v>320</v>
      </c>
      <c r="D46" s="14">
        <v>6.69223619334125</v>
      </c>
      <c r="E46" s="14">
        <v>2.6953365939452598</v>
      </c>
      <c r="F46" s="14">
        <v>2.9712994951657299</v>
      </c>
      <c r="G46" s="14">
        <v>14.3821853775768</v>
      </c>
      <c r="H46" s="14">
        <v>40.275574801545602</v>
      </c>
      <c r="I46" s="15">
        <v>16</v>
      </c>
      <c r="J46" s="15">
        <v>198</v>
      </c>
      <c r="K46" s="14">
        <v>2.2919397654293099</v>
      </c>
      <c r="L46" s="15">
        <v>86.389704906975098</v>
      </c>
      <c r="M46" s="15">
        <v>103</v>
      </c>
      <c r="ZA46" s="9">
        <v>1</v>
      </c>
    </row>
    <row r="47" spans="2:677" x14ac:dyDescent="0.3">
      <c r="B47" s="18" t="s">
        <v>298</v>
      </c>
      <c r="C47" s="16" t="s">
        <v>283</v>
      </c>
      <c r="D47" s="14">
        <v>8.5699997221856208</v>
      </c>
      <c r="E47" s="14">
        <v>0.97663684417438601</v>
      </c>
      <c r="F47" s="14">
        <v>6.8383473088307696</v>
      </c>
      <c r="G47" s="14">
        <v>10.689837057424899</v>
      </c>
      <c r="H47" s="14">
        <v>11.395996217434099</v>
      </c>
      <c r="I47" s="15">
        <v>197</v>
      </c>
      <c r="J47" s="15">
        <v>2564</v>
      </c>
      <c r="K47" s="14">
        <v>3.1199331554506502</v>
      </c>
      <c r="L47" s="15">
        <v>821.81247874512599</v>
      </c>
      <c r="M47" s="15">
        <v>1223</v>
      </c>
      <c r="ZA47" s="9"/>
    </row>
    <row r="48" spans="2:677" x14ac:dyDescent="0.3">
      <c r="B48" s="18"/>
      <c r="C48" s="16" t="s">
        <v>284</v>
      </c>
      <c r="D48" s="14">
        <v>7.3419386857852604</v>
      </c>
      <c r="E48" s="14">
        <v>0.93326085005752901</v>
      </c>
      <c r="F48" s="14">
        <v>5.7087590164134099</v>
      </c>
      <c r="G48" s="14">
        <v>9.3957861907983808</v>
      </c>
      <c r="H48" s="14">
        <v>12.7113680731823</v>
      </c>
      <c r="I48" s="15">
        <v>173</v>
      </c>
      <c r="J48" s="15">
        <v>2289</v>
      </c>
      <c r="K48" s="14">
        <v>2.9293290133314498</v>
      </c>
      <c r="L48" s="15">
        <v>781.40761573135001</v>
      </c>
      <c r="M48" s="15">
        <v>1255</v>
      </c>
      <c r="ZA48" s="9"/>
    </row>
    <row r="49" spans="2:677" x14ac:dyDescent="0.3">
      <c r="B49" s="18"/>
      <c r="C49" s="16" t="s">
        <v>285</v>
      </c>
      <c r="D49" s="14">
        <v>9.2505373253267003</v>
      </c>
      <c r="E49" s="14">
        <v>1.2958635055774399</v>
      </c>
      <c r="F49" s="14">
        <v>7.0033715077863699</v>
      </c>
      <c r="G49" s="14">
        <v>12.1247405538469</v>
      </c>
      <c r="H49" s="14">
        <v>14.008521451284199</v>
      </c>
      <c r="I49" s="15">
        <v>198</v>
      </c>
      <c r="J49" s="15">
        <v>2464</v>
      </c>
      <c r="K49" s="14">
        <v>4.9268791432443901</v>
      </c>
      <c r="L49" s="15">
        <v>500.11374916280897</v>
      </c>
      <c r="M49" s="15">
        <v>1382</v>
      </c>
      <c r="ZA49" s="9"/>
    </row>
    <row r="50" spans="2:677" x14ac:dyDescent="0.3">
      <c r="B50" s="18"/>
      <c r="C50" s="16" t="s">
        <v>286</v>
      </c>
      <c r="D50" s="14">
        <v>9.2778773855704308</v>
      </c>
      <c r="E50" s="14">
        <v>0.94236622428401895</v>
      </c>
      <c r="F50" s="14">
        <v>7.58760160688845</v>
      </c>
      <c r="G50" s="14">
        <v>11.298655714882299</v>
      </c>
      <c r="H50" s="14">
        <v>10.1571316921007</v>
      </c>
      <c r="I50" s="15">
        <v>230</v>
      </c>
      <c r="J50" s="15">
        <v>2618</v>
      </c>
      <c r="K50" s="14">
        <v>2.76109479383712</v>
      </c>
      <c r="L50" s="15">
        <v>948.17461748994901</v>
      </c>
      <c r="M50" s="15">
        <v>1434</v>
      </c>
      <c r="ZA50" s="9"/>
    </row>
    <row r="51" spans="2:677" x14ac:dyDescent="0.3">
      <c r="B51" s="18"/>
      <c r="C51" s="16" t="s">
        <v>287</v>
      </c>
      <c r="D51" s="14">
        <v>8.9409998498124796</v>
      </c>
      <c r="E51" s="14">
        <v>0.76330131520794897</v>
      </c>
      <c r="F51" s="14">
        <v>7.5527195439737698</v>
      </c>
      <c r="G51" s="14">
        <v>10.5553267974128</v>
      </c>
      <c r="H51" s="14">
        <v>8.5370912429213099</v>
      </c>
      <c r="I51" s="15">
        <v>279</v>
      </c>
      <c r="J51" s="15">
        <v>3286</v>
      </c>
      <c r="K51" s="14">
        <v>2.3508148977191201</v>
      </c>
      <c r="L51" s="15">
        <v>1397.8131596784799</v>
      </c>
      <c r="M51" s="15">
        <v>1526</v>
      </c>
      <c r="ZA51" s="9"/>
    </row>
    <row r="52" spans="2:677" x14ac:dyDescent="0.3">
      <c r="B52" s="18" t="s">
        <v>297</v>
      </c>
      <c r="C52" s="16" t="s">
        <v>288</v>
      </c>
      <c r="D52" s="14">
        <v>8.9486942080913998</v>
      </c>
      <c r="E52" s="14">
        <v>0.56134647053573095</v>
      </c>
      <c r="F52" s="14">
        <v>7.9073033580723804</v>
      </c>
      <c r="G52" s="14">
        <v>10.112176323470999</v>
      </c>
      <c r="H52" s="14">
        <v>6.2729428169325701</v>
      </c>
      <c r="I52" s="15">
        <v>741</v>
      </c>
      <c r="J52" s="15">
        <v>8913</v>
      </c>
      <c r="K52" s="14">
        <v>3.4466035231654102</v>
      </c>
      <c r="L52" s="15">
        <v>2586.0241655570999</v>
      </c>
      <c r="M52" s="15">
        <v>2454</v>
      </c>
      <c r="ZA52" s="9"/>
    </row>
    <row r="53" spans="2:677" x14ac:dyDescent="0.3">
      <c r="B53" s="18"/>
      <c r="C53" s="16" t="s">
        <v>289</v>
      </c>
      <c r="D53" s="14">
        <v>8.2068808502963702</v>
      </c>
      <c r="E53" s="14">
        <v>0.71852197486610703</v>
      </c>
      <c r="F53" s="14">
        <v>6.9034707609738</v>
      </c>
      <c r="G53" s="14">
        <v>9.7306594128364399</v>
      </c>
      <c r="H53" s="14">
        <v>8.7551164440282996</v>
      </c>
      <c r="I53" s="15">
        <v>336</v>
      </c>
      <c r="J53" s="15">
        <v>4308</v>
      </c>
      <c r="K53" s="14">
        <v>2.9516626903333401</v>
      </c>
      <c r="L53" s="15">
        <v>1459.51636483012</v>
      </c>
      <c r="M53" s="15">
        <v>1741</v>
      </c>
      <c r="ZA53" s="9"/>
    </row>
    <row r="54" spans="2:677" x14ac:dyDescent="0.3">
      <c r="B54" s="18" t="s">
        <v>291</v>
      </c>
      <c r="C54" s="16" t="s">
        <v>290</v>
      </c>
      <c r="D54" s="14">
        <v>9.4759407253752297</v>
      </c>
      <c r="E54" s="14">
        <v>0.60534447405830405</v>
      </c>
      <c r="F54" s="14">
        <v>8.3536282836583098</v>
      </c>
      <c r="G54" s="14">
        <v>10.7313801611063</v>
      </c>
      <c r="H54" s="14">
        <v>6.38822562953857</v>
      </c>
      <c r="I54" s="15">
        <v>734</v>
      </c>
      <c r="J54" s="15">
        <v>8782</v>
      </c>
      <c r="K54" s="14">
        <v>3.7511357960874898</v>
      </c>
      <c r="L54" s="15">
        <v>2341.15757930166</v>
      </c>
      <c r="M54" s="15">
        <v>2311</v>
      </c>
      <c r="ZA54" s="9"/>
    </row>
    <row r="55" spans="2:677" x14ac:dyDescent="0.3">
      <c r="B55" s="18"/>
      <c r="C55" s="16" t="s">
        <v>291</v>
      </c>
      <c r="D55" s="14">
        <v>7.5017191986628902</v>
      </c>
      <c r="E55" s="14">
        <v>0.65025544801173796</v>
      </c>
      <c r="F55" s="14">
        <v>6.3219289221864097</v>
      </c>
      <c r="G55" s="14">
        <v>8.8808079210791799</v>
      </c>
      <c r="H55" s="14">
        <v>8.6680856853138302</v>
      </c>
      <c r="I55" s="15">
        <v>352</v>
      </c>
      <c r="J55" s="15">
        <v>4497</v>
      </c>
      <c r="K55" s="14">
        <v>2.7396799847394502</v>
      </c>
      <c r="L55" s="15">
        <v>1641.43258521037</v>
      </c>
      <c r="M55" s="15">
        <v>1676</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350</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71" priority="1">
      <formula>ZA9 = 3</formula>
    </cfRule>
    <cfRule type="expression" dxfId="170" priority="48">
      <formula>I9 = J9</formula>
    </cfRule>
    <cfRule type="expression" dxfId="169" priority="95">
      <formula>ZA9 = 2</formula>
    </cfRule>
    <cfRule type="expression" dxfId="168" priority="142">
      <formula>ZA9 = 1</formula>
    </cfRule>
  </conditionalFormatting>
  <pageMargins left="0.7" right="0.7" top="0.75" bottom="0.75" header="0.3" footer="0.3"/>
  <pageSetup paperSize="9" orientation="portrait" horizontalDpi="300" verticalDpi="30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151</v>
      </c>
      <c r="M2" s="12" t="str">
        <f>HYPERLINK("#'INDICE'!A1", "Índice")</f>
        <v>Índice</v>
      </c>
    </row>
    <row r="3" spans="2:677" x14ac:dyDescent="0.3">
      <c r="B3" s="10" t="s">
        <v>7</v>
      </c>
      <c r="C3" s="11" t="s">
        <v>150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95.459207359544905</v>
      </c>
      <c r="E9" s="14">
        <v>0.230684581746432</v>
      </c>
      <c r="F9" s="14">
        <v>94.984794558114501</v>
      </c>
      <c r="G9" s="14">
        <v>95.890684643951502</v>
      </c>
      <c r="H9" s="14">
        <v>0.24165775950512899</v>
      </c>
      <c r="I9" s="15">
        <v>20295</v>
      </c>
      <c r="J9" s="15">
        <v>21328</v>
      </c>
      <c r="K9" s="14">
        <v>2.6182879882274301</v>
      </c>
      <c r="L9" s="15">
        <v>8145.7807910729398</v>
      </c>
      <c r="M9" s="15">
        <v>2682</v>
      </c>
      <c r="ZA9" s="9"/>
    </row>
    <row r="10" spans="2:677" x14ac:dyDescent="0.3">
      <c r="B10" s="18" t="s">
        <v>293</v>
      </c>
      <c r="C10" s="16" t="s">
        <v>253</v>
      </c>
      <c r="D10" s="14">
        <v>95.700167725351307</v>
      </c>
      <c r="E10" s="14">
        <v>0.29290378153229801</v>
      </c>
      <c r="F10" s="14">
        <v>95.087585832350698</v>
      </c>
      <c r="G10" s="14">
        <v>96.239381302499794</v>
      </c>
      <c r="H10" s="14">
        <v>0.30606402109231301</v>
      </c>
      <c r="I10" s="15">
        <v>12427</v>
      </c>
      <c r="J10" s="15">
        <v>13043</v>
      </c>
      <c r="K10" s="14">
        <v>2.7191298109692399</v>
      </c>
      <c r="L10" s="15">
        <v>4796.7551778452298</v>
      </c>
      <c r="M10" s="15">
        <v>1690</v>
      </c>
      <c r="ZA10" s="9"/>
    </row>
    <row r="11" spans="2:677" x14ac:dyDescent="0.3">
      <c r="B11" s="18"/>
      <c r="C11" s="16" t="s">
        <v>254</v>
      </c>
      <c r="D11" s="14">
        <v>95.017188741548594</v>
      </c>
      <c r="E11" s="14">
        <v>0.37426096137916098</v>
      </c>
      <c r="F11" s="14">
        <v>94.229315108963505</v>
      </c>
      <c r="G11" s="14">
        <v>95.702399690534605</v>
      </c>
      <c r="H11" s="14">
        <v>0.39388763900094897</v>
      </c>
      <c r="I11" s="15">
        <v>7868</v>
      </c>
      <c r="J11" s="15">
        <v>8285</v>
      </c>
      <c r="K11" s="14">
        <v>2.4508263120054701</v>
      </c>
      <c r="L11" s="15">
        <v>3380.4925136536999</v>
      </c>
      <c r="M11" s="15">
        <v>992</v>
      </c>
      <c r="ZA11" s="9"/>
    </row>
    <row r="12" spans="2:677" x14ac:dyDescent="0.3">
      <c r="B12" s="18" t="s">
        <v>294</v>
      </c>
      <c r="C12" s="16" t="s">
        <v>255</v>
      </c>
      <c r="D12" s="14">
        <v>96.581781157700803</v>
      </c>
      <c r="E12" s="14">
        <v>0.253765209011246</v>
      </c>
      <c r="F12" s="14">
        <v>96.047452841198194</v>
      </c>
      <c r="G12" s="14">
        <v>97.046097381246994</v>
      </c>
      <c r="H12" s="14">
        <v>0.26274645794416801</v>
      </c>
      <c r="I12" s="15">
        <v>10268</v>
      </c>
      <c r="J12" s="15">
        <v>10665</v>
      </c>
      <c r="K12" s="14">
        <v>2.0801239917454302</v>
      </c>
      <c r="L12" s="15">
        <v>5127.0982125690598</v>
      </c>
      <c r="M12" s="15">
        <v>1374</v>
      </c>
      <c r="ZA12" s="9"/>
    </row>
    <row r="13" spans="2:677" x14ac:dyDescent="0.3">
      <c r="B13" s="18"/>
      <c r="C13" s="16" t="s">
        <v>256</v>
      </c>
      <c r="D13" s="14">
        <v>95.296823529821395</v>
      </c>
      <c r="E13" s="14">
        <v>0.37555522290379001</v>
      </c>
      <c r="F13" s="14">
        <v>94.5022137007103</v>
      </c>
      <c r="G13" s="14">
        <v>95.981469922926607</v>
      </c>
      <c r="H13" s="14">
        <v>0.39408996962660298</v>
      </c>
      <c r="I13" s="15">
        <v>6065</v>
      </c>
      <c r="J13" s="15">
        <v>6382</v>
      </c>
      <c r="K13" s="14">
        <v>2.0080136389885799</v>
      </c>
      <c r="L13" s="15">
        <v>3178.2652647790601</v>
      </c>
      <c r="M13" s="15">
        <v>794</v>
      </c>
      <c r="ZA13" s="9"/>
    </row>
    <row r="14" spans="2:677" x14ac:dyDescent="0.3">
      <c r="B14" s="18"/>
      <c r="C14" s="16" t="s">
        <v>257</v>
      </c>
      <c r="D14" s="14">
        <v>90.679320032386798</v>
      </c>
      <c r="E14" s="14">
        <v>0.721567215537954</v>
      </c>
      <c r="F14" s="14">
        <v>89.161750531143397</v>
      </c>
      <c r="G14" s="14">
        <v>92.003457074087095</v>
      </c>
      <c r="H14" s="14">
        <v>0.79573514146361102</v>
      </c>
      <c r="I14" s="15">
        <v>3962</v>
      </c>
      <c r="J14" s="15">
        <v>4281</v>
      </c>
      <c r="K14" s="14">
        <v>2.6365833475826501</v>
      </c>
      <c r="L14" s="15">
        <v>1623.6922697418299</v>
      </c>
      <c r="M14" s="15">
        <v>514</v>
      </c>
      <c r="ZA14" s="9"/>
    </row>
    <row r="15" spans="2:677" x14ac:dyDescent="0.3">
      <c r="B15" s="18" t="s">
        <v>295</v>
      </c>
      <c r="C15" s="16" t="s">
        <v>258</v>
      </c>
      <c r="D15" s="14">
        <v>96.536591008327306</v>
      </c>
      <c r="E15" s="14">
        <v>0.69329839391111303</v>
      </c>
      <c r="F15" s="14">
        <v>94.870842434677499</v>
      </c>
      <c r="G15" s="14">
        <v>97.674629638445893</v>
      </c>
      <c r="H15" s="14">
        <v>0.71817161417198605</v>
      </c>
      <c r="I15" s="15">
        <v>977</v>
      </c>
      <c r="J15" s="15">
        <v>1013</v>
      </c>
      <c r="K15" s="14">
        <v>1.4548732609676001</v>
      </c>
      <c r="L15" s="15">
        <v>696.28058139324298</v>
      </c>
      <c r="M15" s="15">
        <v>135</v>
      </c>
      <c r="ZA15" s="9"/>
    </row>
    <row r="16" spans="2:677" x14ac:dyDescent="0.3">
      <c r="B16" s="18"/>
      <c r="C16" s="16" t="s">
        <v>259</v>
      </c>
      <c r="D16" s="14">
        <v>97.628220461473106</v>
      </c>
      <c r="E16" s="14">
        <v>0.60542709935016203</v>
      </c>
      <c r="F16" s="14">
        <v>96.079335633720206</v>
      </c>
      <c r="G16" s="14">
        <v>98.574287807730798</v>
      </c>
      <c r="H16" s="14">
        <v>0.62013534251510904</v>
      </c>
      <c r="I16" s="15">
        <v>796</v>
      </c>
      <c r="J16" s="15">
        <v>814</v>
      </c>
      <c r="K16" s="14">
        <v>1.28695857297965</v>
      </c>
      <c r="L16" s="15">
        <v>632.49899187925996</v>
      </c>
      <c r="M16" s="15">
        <v>102</v>
      </c>
      <c r="ZA16" s="9"/>
    </row>
    <row r="17" spans="2:677" x14ac:dyDescent="0.3">
      <c r="B17" s="18"/>
      <c r="C17" s="16" t="s">
        <v>260</v>
      </c>
      <c r="D17" s="14">
        <v>95.251462798578302</v>
      </c>
      <c r="E17" s="14">
        <v>0.83066655163650305</v>
      </c>
      <c r="F17" s="14">
        <v>93.304366153186294</v>
      </c>
      <c r="G17" s="14">
        <v>96.652655262270201</v>
      </c>
      <c r="H17" s="14">
        <v>0.87207747496020704</v>
      </c>
      <c r="I17" s="15">
        <v>774</v>
      </c>
      <c r="J17" s="15">
        <v>812</v>
      </c>
      <c r="K17" s="14">
        <v>1.23720824368418</v>
      </c>
      <c r="L17" s="15">
        <v>656.31635106311001</v>
      </c>
      <c r="M17" s="15">
        <v>102</v>
      </c>
      <c r="ZA17" s="9"/>
    </row>
    <row r="18" spans="2:677" x14ac:dyDescent="0.3">
      <c r="B18" s="18"/>
      <c r="C18" s="16" t="s">
        <v>261</v>
      </c>
      <c r="D18" s="14">
        <v>96.210480924756197</v>
      </c>
      <c r="E18" s="14">
        <v>0.88422956487258797</v>
      </c>
      <c r="F18" s="14">
        <v>93.999613206988101</v>
      </c>
      <c r="G18" s="14">
        <v>97.627306975103807</v>
      </c>
      <c r="H18" s="14">
        <v>0.91905742115988598</v>
      </c>
      <c r="I18" s="15">
        <v>632</v>
      </c>
      <c r="J18" s="15">
        <v>655</v>
      </c>
      <c r="K18" s="14">
        <v>1.4024950231542701</v>
      </c>
      <c r="L18" s="15">
        <v>467.02483016793599</v>
      </c>
      <c r="M18" s="15">
        <v>78</v>
      </c>
      <c r="ZA18" s="9"/>
    </row>
    <row r="19" spans="2:677" x14ac:dyDescent="0.3">
      <c r="B19" s="18"/>
      <c r="C19" s="16" t="s">
        <v>262</v>
      </c>
      <c r="D19" s="14">
        <v>98.226711277177102</v>
      </c>
      <c r="E19" s="14">
        <v>0.80150333006705798</v>
      </c>
      <c r="F19" s="14">
        <v>95.671626269668295</v>
      </c>
      <c r="G19" s="14">
        <v>99.284778155178202</v>
      </c>
      <c r="H19" s="14">
        <v>0.81597288522199196</v>
      </c>
      <c r="I19" s="15">
        <v>526</v>
      </c>
      <c r="J19" s="15">
        <v>534</v>
      </c>
      <c r="K19" s="14">
        <v>1.9657524328687099</v>
      </c>
      <c r="L19" s="15">
        <v>271.65170500168699</v>
      </c>
      <c r="M19" s="15">
        <v>66</v>
      </c>
      <c r="ZA19" s="9"/>
    </row>
    <row r="20" spans="2:677" x14ac:dyDescent="0.3">
      <c r="B20" s="18"/>
      <c r="C20" s="16" t="s">
        <v>263</v>
      </c>
      <c r="D20" s="14">
        <v>97.776398116198905</v>
      </c>
      <c r="E20" s="14">
        <v>0.58106961544423497</v>
      </c>
      <c r="F20" s="14">
        <v>96.2794345995637</v>
      </c>
      <c r="G20" s="14">
        <v>98.679322603362394</v>
      </c>
      <c r="H20" s="14">
        <v>0.59428412852116297</v>
      </c>
      <c r="I20" s="15">
        <v>776</v>
      </c>
      <c r="J20" s="15">
        <v>795</v>
      </c>
      <c r="K20" s="14">
        <v>1.23306442346127</v>
      </c>
      <c r="L20" s="15">
        <v>644.735169447511</v>
      </c>
      <c r="M20" s="15">
        <v>101</v>
      </c>
      <c r="ZA20" s="9"/>
    </row>
    <row r="21" spans="2:677" x14ac:dyDescent="0.3">
      <c r="B21" s="18"/>
      <c r="C21" s="16" t="s">
        <v>264</v>
      </c>
      <c r="D21" s="14">
        <v>96.954926687244495</v>
      </c>
      <c r="E21" s="14">
        <v>0.53890504838298003</v>
      </c>
      <c r="F21" s="14">
        <v>95.691661209772406</v>
      </c>
      <c r="G21" s="14">
        <v>97.856083732965303</v>
      </c>
      <c r="H21" s="14">
        <v>0.55583049443312005</v>
      </c>
      <c r="I21" s="15">
        <v>1396</v>
      </c>
      <c r="J21" s="15">
        <v>1442</v>
      </c>
      <c r="K21" s="14">
        <v>1.4174927602751</v>
      </c>
      <c r="L21" s="15">
        <v>1017.2891463094001</v>
      </c>
      <c r="M21" s="15">
        <v>183</v>
      </c>
      <c r="ZA21" s="9"/>
    </row>
    <row r="22" spans="2:677" x14ac:dyDescent="0.3">
      <c r="B22" s="18"/>
      <c r="C22" s="16" t="s">
        <v>265</v>
      </c>
      <c r="D22" s="14">
        <v>89.620575604771602</v>
      </c>
      <c r="E22" s="14">
        <v>1.11762557844781</v>
      </c>
      <c r="F22" s="14">
        <v>87.193136730355207</v>
      </c>
      <c r="G22" s="14">
        <v>91.632068775583207</v>
      </c>
      <c r="H22" s="14">
        <v>1.2470636021984101</v>
      </c>
      <c r="I22" s="15">
        <v>995</v>
      </c>
      <c r="J22" s="15">
        <v>1110</v>
      </c>
      <c r="K22" s="14">
        <v>1.4891663477116499</v>
      </c>
      <c r="L22" s="15">
        <v>745.383483655605</v>
      </c>
      <c r="M22" s="15">
        <v>135</v>
      </c>
      <c r="ZA22" s="9"/>
    </row>
    <row r="23" spans="2:677" x14ac:dyDescent="0.3">
      <c r="B23" s="18"/>
      <c r="C23" s="16" t="s">
        <v>266</v>
      </c>
      <c r="D23" s="14">
        <v>95.748667342593507</v>
      </c>
      <c r="E23" s="14">
        <v>0.65760418694938505</v>
      </c>
      <c r="F23" s="14">
        <v>94.241473177396102</v>
      </c>
      <c r="G23" s="14">
        <v>96.874462737578</v>
      </c>
      <c r="H23" s="14">
        <v>0.68680244352273301</v>
      </c>
      <c r="I23" s="15">
        <v>1087</v>
      </c>
      <c r="J23" s="15">
        <v>1133</v>
      </c>
      <c r="K23" s="14">
        <v>1.2025904490536601</v>
      </c>
      <c r="L23" s="15">
        <v>942.132877316281</v>
      </c>
      <c r="M23" s="15">
        <v>144</v>
      </c>
      <c r="ZA23" s="9"/>
    </row>
    <row r="24" spans="2:677" x14ac:dyDescent="0.3">
      <c r="B24" s="18"/>
      <c r="C24" s="16" t="s">
        <v>267</v>
      </c>
      <c r="D24" s="14">
        <v>95.159521856112306</v>
      </c>
      <c r="E24" s="14">
        <v>1.0469808607461999</v>
      </c>
      <c r="F24" s="14">
        <v>92.594610380104598</v>
      </c>
      <c r="G24" s="14">
        <v>96.866124461476602</v>
      </c>
      <c r="H24" s="14">
        <v>1.10023762238875</v>
      </c>
      <c r="I24" s="15">
        <v>590</v>
      </c>
      <c r="J24" s="15">
        <v>623</v>
      </c>
      <c r="K24" s="14">
        <v>1.4802237117716699</v>
      </c>
      <c r="L24" s="15">
        <v>420.88232680338302</v>
      </c>
      <c r="M24" s="15">
        <v>78</v>
      </c>
      <c r="ZA24" s="9"/>
    </row>
    <row r="25" spans="2:677" x14ac:dyDescent="0.3">
      <c r="B25" s="18"/>
      <c r="C25" s="16" t="s">
        <v>268</v>
      </c>
      <c r="D25" s="14">
        <v>98.200307094113697</v>
      </c>
      <c r="E25" s="14">
        <v>0.69079194508005903</v>
      </c>
      <c r="F25" s="14">
        <v>96.168097879533903</v>
      </c>
      <c r="G25" s="14">
        <v>99.164123121011698</v>
      </c>
      <c r="H25" s="14">
        <v>0.70345191936926799</v>
      </c>
      <c r="I25" s="15">
        <v>700</v>
      </c>
      <c r="J25" s="15">
        <v>714</v>
      </c>
      <c r="K25" s="14">
        <v>1.9251865393571499</v>
      </c>
      <c r="L25" s="15">
        <v>370.87315197955598</v>
      </c>
      <c r="M25" s="15">
        <v>89</v>
      </c>
      <c r="ZA25" s="9"/>
    </row>
    <row r="26" spans="2:677" x14ac:dyDescent="0.3">
      <c r="B26" s="18"/>
      <c r="C26" s="16" t="s">
        <v>269</v>
      </c>
      <c r="D26" s="14">
        <v>95.212262492524701</v>
      </c>
      <c r="E26" s="14">
        <v>1.0433939509001</v>
      </c>
      <c r="F26" s="14">
        <v>92.6630756825068</v>
      </c>
      <c r="G26" s="14">
        <v>96.905323888775897</v>
      </c>
      <c r="H26" s="14">
        <v>1.0958608939494701</v>
      </c>
      <c r="I26" s="15">
        <v>767</v>
      </c>
      <c r="J26" s="15">
        <v>804</v>
      </c>
      <c r="K26" s="14">
        <v>1.9177366113726699</v>
      </c>
      <c r="L26" s="15">
        <v>419.244225318573</v>
      </c>
      <c r="M26" s="15">
        <v>102</v>
      </c>
      <c r="ZA26" s="9"/>
    </row>
    <row r="27" spans="2:677" x14ac:dyDescent="0.3">
      <c r="B27" s="18"/>
      <c r="C27" s="16" t="s">
        <v>270</v>
      </c>
      <c r="D27" s="14">
        <v>95.834369873597097</v>
      </c>
      <c r="E27" s="14">
        <v>0.74521069101212301</v>
      </c>
      <c r="F27" s="14">
        <v>94.086125643584097</v>
      </c>
      <c r="G27" s="14">
        <v>97.081832052621294</v>
      </c>
      <c r="H27" s="14">
        <v>0.77760274523120998</v>
      </c>
      <c r="I27" s="15">
        <v>1122</v>
      </c>
      <c r="J27" s="15">
        <v>1174</v>
      </c>
      <c r="K27" s="14">
        <v>1.6317520556706</v>
      </c>
      <c r="L27" s="15">
        <v>719.47205209281606</v>
      </c>
      <c r="M27" s="15">
        <v>150</v>
      </c>
      <c r="ZA27" s="9"/>
    </row>
    <row r="28" spans="2:677" x14ac:dyDescent="0.3">
      <c r="B28" s="18"/>
      <c r="C28" s="16" t="s">
        <v>271</v>
      </c>
      <c r="D28" s="14">
        <v>88.986318266295797</v>
      </c>
      <c r="E28" s="14">
        <v>1.66313851942708</v>
      </c>
      <c r="F28" s="14">
        <v>85.202020754144797</v>
      </c>
      <c r="G28" s="14">
        <v>91.894915763858194</v>
      </c>
      <c r="H28" s="14">
        <v>1.8689822793320401</v>
      </c>
      <c r="I28" s="15">
        <v>474</v>
      </c>
      <c r="J28" s="15">
        <v>519</v>
      </c>
      <c r="K28" s="14">
        <v>1.4619443570324</v>
      </c>
      <c r="L28" s="15">
        <v>355.006671425935</v>
      </c>
      <c r="M28" s="15">
        <v>66</v>
      </c>
      <c r="ZA28" s="9"/>
    </row>
    <row r="29" spans="2:677" x14ac:dyDescent="0.3">
      <c r="B29" s="18"/>
      <c r="C29" s="16" t="s">
        <v>272</v>
      </c>
      <c r="D29" s="14">
        <v>95.204235220342099</v>
      </c>
      <c r="E29" s="14">
        <v>0.906602342905793</v>
      </c>
      <c r="F29" s="14">
        <v>93.0469514287728</v>
      </c>
      <c r="G29" s="14">
        <v>96.715815157677397</v>
      </c>
      <c r="H29" s="14">
        <v>0.95227102114474105</v>
      </c>
      <c r="I29" s="15">
        <v>734</v>
      </c>
      <c r="J29" s="15">
        <v>772</v>
      </c>
      <c r="K29" s="14">
        <v>1.3879502887611199</v>
      </c>
      <c r="L29" s="15">
        <v>556.21588629740199</v>
      </c>
      <c r="M29" s="15">
        <v>92</v>
      </c>
      <c r="ZA29" s="9"/>
    </row>
    <row r="30" spans="2:677" x14ac:dyDescent="0.3">
      <c r="B30" s="18"/>
      <c r="C30" s="16" t="s">
        <v>273</v>
      </c>
      <c r="D30" s="14">
        <v>87.748255783264099</v>
      </c>
      <c r="E30" s="14">
        <v>2.6585263639152998</v>
      </c>
      <c r="F30" s="14">
        <v>81.4026486015172</v>
      </c>
      <c r="G30" s="14">
        <v>92.137799212785694</v>
      </c>
      <c r="H30" s="14">
        <v>3.0297198960646998</v>
      </c>
      <c r="I30" s="15">
        <v>623</v>
      </c>
      <c r="J30" s="15">
        <v>684</v>
      </c>
      <c r="K30" s="14">
        <v>4.4902056574440703</v>
      </c>
      <c r="L30" s="15">
        <v>152.33155275773001</v>
      </c>
      <c r="M30" s="15">
        <v>77</v>
      </c>
      <c r="ZA30" s="9"/>
    </row>
    <row r="31" spans="2:677" x14ac:dyDescent="0.3">
      <c r="B31" s="18"/>
      <c r="C31" s="16" t="s">
        <v>274</v>
      </c>
      <c r="D31" s="14">
        <v>96.613653050911495</v>
      </c>
      <c r="E31" s="14">
        <v>0.54135791551196699</v>
      </c>
      <c r="F31" s="14">
        <v>95.370579968958594</v>
      </c>
      <c r="G31" s="14">
        <v>97.531580348774597</v>
      </c>
      <c r="H31" s="14">
        <v>0.56033272567252301</v>
      </c>
      <c r="I31" s="15">
        <v>2085</v>
      </c>
      <c r="J31" s="15">
        <v>2151</v>
      </c>
      <c r="K31" s="14">
        <v>1.9259166470125999</v>
      </c>
      <c r="L31" s="15">
        <v>1116.8707655840301</v>
      </c>
      <c r="M31" s="15">
        <v>299</v>
      </c>
      <c r="ZA31" s="9"/>
    </row>
    <row r="32" spans="2:677" x14ac:dyDescent="0.3">
      <c r="B32" s="18"/>
      <c r="C32" s="16" t="s">
        <v>275</v>
      </c>
      <c r="D32" s="14">
        <v>97.284509553158799</v>
      </c>
      <c r="E32" s="14">
        <v>0.50309222136520704</v>
      </c>
      <c r="F32" s="14">
        <v>96.093282415586103</v>
      </c>
      <c r="G32" s="14">
        <v>98.119618230862798</v>
      </c>
      <c r="H32" s="14">
        <v>0.51713497213069004</v>
      </c>
      <c r="I32" s="15">
        <v>1269</v>
      </c>
      <c r="J32" s="15">
        <v>1304</v>
      </c>
      <c r="K32" s="14">
        <v>1.2483824297161901</v>
      </c>
      <c r="L32" s="15">
        <v>1044.55170864304</v>
      </c>
      <c r="M32" s="15">
        <v>163</v>
      </c>
      <c r="ZA32" s="9"/>
    </row>
    <row r="33" spans="2:677" x14ac:dyDescent="0.3">
      <c r="B33" s="18"/>
      <c r="C33" s="16" t="s">
        <v>276</v>
      </c>
      <c r="D33" s="14">
        <v>95.320052591762305</v>
      </c>
      <c r="E33" s="14">
        <v>0.80491392857561195</v>
      </c>
      <c r="F33" s="14">
        <v>93.4383425672534</v>
      </c>
      <c r="G33" s="14">
        <v>96.681304006276306</v>
      </c>
      <c r="H33" s="14">
        <v>0.84443294636324295</v>
      </c>
      <c r="I33" s="15">
        <v>800</v>
      </c>
      <c r="J33" s="15">
        <v>834</v>
      </c>
      <c r="K33" s="14">
        <v>1.20981410498331</v>
      </c>
      <c r="L33" s="15">
        <v>689.36210659529695</v>
      </c>
      <c r="M33" s="15">
        <v>102</v>
      </c>
      <c r="ZA33" s="9"/>
    </row>
    <row r="34" spans="2:677" x14ac:dyDescent="0.3">
      <c r="B34" s="18"/>
      <c r="C34" s="16" t="s">
        <v>277</v>
      </c>
      <c r="D34" s="14">
        <v>90.237599704434899</v>
      </c>
      <c r="E34" s="14">
        <v>1.3982285318147301</v>
      </c>
      <c r="F34" s="14">
        <v>87.095429346551597</v>
      </c>
      <c r="G34" s="14">
        <v>92.678986089211605</v>
      </c>
      <c r="H34" s="14">
        <v>1.5494965916585799</v>
      </c>
      <c r="I34" s="15">
        <v>810</v>
      </c>
      <c r="J34" s="15">
        <v>897</v>
      </c>
      <c r="K34" s="14">
        <v>1.9884752330097899</v>
      </c>
      <c r="L34" s="15">
        <v>451.09940778205498</v>
      </c>
      <c r="M34" s="15">
        <v>112</v>
      </c>
      <c r="ZA34" s="9"/>
    </row>
    <row r="35" spans="2:677" x14ac:dyDescent="0.3">
      <c r="B35" s="18"/>
      <c r="C35" s="16" t="s">
        <v>278</v>
      </c>
      <c r="D35" s="14">
        <v>89.4792068378746</v>
      </c>
      <c r="E35" s="14">
        <v>1.87979730567403</v>
      </c>
      <c r="F35" s="14">
        <v>85.092301452733395</v>
      </c>
      <c r="G35" s="14">
        <v>92.686131660606407</v>
      </c>
      <c r="H35" s="14">
        <v>2.1008202599292098</v>
      </c>
      <c r="I35" s="15">
        <v>521</v>
      </c>
      <c r="J35" s="15">
        <v>575</v>
      </c>
      <c r="K35" s="14">
        <v>2.1545835012021901</v>
      </c>
      <c r="L35" s="15">
        <v>266.87292447898602</v>
      </c>
      <c r="M35" s="15">
        <v>65</v>
      </c>
      <c r="ZA35" s="9"/>
    </row>
    <row r="36" spans="2:677" x14ac:dyDescent="0.3">
      <c r="B36" s="18"/>
      <c r="C36" s="16" t="s">
        <v>279</v>
      </c>
      <c r="D36" s="14">
        <v>92.537107506939506</v>
      </c>
      <c r="E36" s="14">
        <v>0.93991903615630901</v>
      </c>
      <c r="F36" s="14">
        <v>90.455470861665503</v>
      </c>
      <c r="G36" s="14">
        <v>94.193885796236401</v>
      </c>
      <c r="H36" s="14">
        <v>1.0157212187400899</v>
      </c>
      <c r="I36" s="15">
        <v>1143</v>
      </c>
      <c r="J36" s="15">
        <v>1250</v>
      </c>
      <c r="K36" s="14">
        <v>1.5977919306119399</v>
      </c>
      <c r="L36" s="15">
        <v>782.329648843114</v>
      </c>
      <c r="M36" s="15">
        <v>161</v>
      </c>
      <c r="ZA36" s="9"/>
    </row>
    <row r="37" spans="2:677" x14ac:dyDescent="0.3">
      <c r="B37" s="18"/>
      <c r="C37" s="16" t="s">
        <v>280</v>
      </c>
      <c r="D37" s="14">
        <v>97.4646160436956</v>
      </c>
      <c r="E37" s="14">
        <v>0.64521458001486098</v>
      </c>
      <c r="F37" s="14">
        <v>95.809456180097001</v>
      </c>
      <c r="G37" s="14">
        <v>98.476425179542304</v>
      </c>
      <c r="H37" s="14">
        <v>0.66199879115677895</v>
      </c>
      <c r="I37" s="15">
        <v>698</v>
      </c>
      <c r="J37" s="15">
        <v>719</v>
      </c>
      <c r="K37" s="14">
        <v>1.2096008281828401</v>
      </c>
      <c r="L37" s="15">
        <v>594.41096868306704</v>
      </c>
      <c r="M37" s="15">
        <v>80</v>
      </c>
      <c r="ZA37" s="9"/>
    </row>
    <row r="38" spans="2:677" x14ac:dyDescent="0.3">
      <c r="B38" s="18" t="s">
        <v>296</v>
      </c>
      <c r="C38" s="16" t="s">
        <v>281</v>
      </c>
      <c r="D38" s="14">
        <v>94.663329657888099</v>
      </c>
      <c r="E38" s="14">
        <v>0.33980679812960901</v>
      </c>
      <c r="F38" s="14">
        <v>93.956039261215906</v>
      </c>
      <c r="G38" s="14">
        <v>95.291997371842498</v>
      </c>
      <c r="H38" s="14">
        <v>0.35896349659120003</v>
      </c>
      <c r="I38" s="15">
        <v>10324</v>
      </c>
      <c r="J38" s="15">
        <v>10955</v>
      </c>
      <c r="K38" s="14">
        <v>2.5037139570370202</v>
      </c>
      <c r="L38" s="15">
        <v>4375.4998326424302</v>
      </c>
      <c r="M38" s="15">
        <v>1297</v>
      </c>
      <c r="ZA38" s="9"/>
    </row>
    <row r="39" spans="2:677" x14ac:dyDescent="0.3">
      <c r="B39" s="18"/>
      <c r="C39" s="16" t="s">
        <v>282</v>
      </c>
      <c r="D39" s="14">
        <v>96.119338698082302</v>
      </c>
      <c r="E39" s="14">
        <v>0.32197162084284597</v>
      </c>
      <c r="F39" s="14">
        <v>95.435952452541997</v>
      </c>
      <c r="G39" s="14">
        <v>96.703933810536896</v>
      </c>
      <c r="H39" s="14">
        <v>0.33497069913701899</v>
      </c>
      <c r="I39" s="15">
        <v>9971</v>
      </c>
      <c r="J39" s="15">
        <v>10373</v>
      </c>
      <c r="K39" s="14">
        <v>2.8825788305534799</v>
      </c>
      <c r="L39" s="15">
        <v>3598.5139036105102</v>
      </c>
      <c r="M39" s="15">
        <v>1286</v>
      </c>
      <c r="ZA39" s="9"/>
    </row>
    <row r="40" spans="2:677" x14ac:dyDescent="0.3">
      <c r="B40" s="18" t="s">
        <v>321</v>
      </c>
      <c r="C40" s="16" t="s">
        <v>314</v>
      </c>
      <c r="D40" s="14">
        <v>95.719228277053702</v>
      </c>
      <c r="E40" s="14">
        <v>0.32561302072107301</v>
      </c>
      <c r="F40" s="14">
        <v>95.033266334557396</v>
      </c>
      <c r="G40" s="14">
        <v>96.314125602260404</v>
      </c>
      <c r="H40" s="14">
        <v>0.34017514200867199</v>
      </c>
      <c r="I40" s="15">
        <v>10276</v>
      </c>
      <c r="J40" s="15">
        <v>10781</v>
      </c>
      <c r="K40" s="14">
        <v>2.7893372887965202</v>
      </c>
      <c r="L40" s="15">
        <v>3865.0757810116102</v>
      </c>
      <c r="M40" s="15">
        <v>2652</v>
      </c>
      <c r="ZA40" s="9"/>
    </row>
    <row r="41" spans="2:677" x14ac:dyDescent="0.3">
      <c r="B41" s="18"/>
      <c r="C41" s="16" t="s">
        <v>315</v>
      </c>
      <c r="D41" s="14">
        <v>95.196678480286195</v>
      </c>
      <c r="E41" s="14">
        <v>0.34504994758243102</v>
      </c>
      <c r="F41" s="14">
        <v>94.473005216881006</v>
      </c>
      <c r="G41" s="14">
        <v>95.829780690314706</v>
      </c>
      <c r="H41" s="14">
        <v>0.36246007013142301</v>
      </c>
      <c r="I41" s="15">
        <v>10019</v>
      </c>
      <c r="J41" s="15">
        <v>10547</v>
      </c>
      <c r="K41" s="14">
        <v>2.7459223078589199</v>
      </c>
      <c r="L41" s="15">
        <v>3840.96810380036</v>
      </c>
      <c r="M41" s="15">
        <v>2633</v>
      </c>
      <c r="ZA41" s="9"/>
    </row>
    <row r="42" spans="2:677" x14ac:dyDescent="0.3">
      <c r="B42" s="18" t="s">
        <v>322</v>
      </c>
      <c r="C42" s="16" t="s">
        <v>316</v>
      </c>
      <c r="D42" s="14">
        <v>92.632273926460996</v>
      </c>
      <c r="E42" s="14">
        <v>0.71748229520677897</v>
      </c>
      <c r="F42" s="14">
        <v>91.093397146585602</v>
      </c>
      <c r="G42" s="14">
        <v>93.923002342777494</v>
      </c>
      <c r="H42" s="14">
        <v>0.77454893936466995</v>
      </c>
      <c r="I42" s="15">
        <v>2314</v>
      </c>
      <c r="J42" s="15">
        <v>2516</v>
      </c>
      <c r="K42" s="14">
        <v>1.8969879447536799</v>
      </c>
      <c r="L42" s="15">
        <v>1326.31312020631</v>
      </c>
      <c r="M42" s="15">
        <v>640</v>
      </c>
      <c r="ZA42" s="9"/>
    </row>
    <row r="43" spans="2:677" x14ac:dyDescent="0.3">
      <c r="B43" s="18"/>
      <c r="C43" s="16" t="s">
        <v>317</v>
      </c>
      <c r="D43" s="14">
        <v>91.010858769185504</v>
      </c>
      <c r="E43" s="14">
        <v>1.29853996980332</v>
      </c>
      <c r="F43" s="14">
        <v>88.107141621118103</v>
      </c>
      <c r="G43" s="14">
        <v>93.2598500213943</v>
      </c>
      <c r="H43" s="14">
        <v>1.4267967442177101</v>
      </c>
      <c r="I43" s="15">
        <v>748</v>
      </c>
      <c r="J43" s="15">
        <v>841</v>
      </c>
      <c r="K43" s="14">
        <v>1.73132465605573</v>
      </c>
      <c r="L43" s="15">
        <v>485.75522624159402</v>
      </c>
      <c r="M43" s="15">
        <v>302</v>
      </c>
      <c r="ZA43" s="9"/>
    </row>
    <row r="44" spans="2:677" x14ac:dyDescent="0.3">
      <c r="B44" s="18"/>
      <c r="C44" s="16" t="s">
        <v>318</v>
      </c>
      <c r="D44" s="14">
        <v>96.708417043200299</v>
      </c>
      <c r="E44" s="14">
        <v>1.0141036773710801</v>
      </c>
      <c r="F44" s="14">
        <v>94.005761560019806</v>
      </c>
      <c r="G44" s="14">
        <v>98.215641250373196</v>
      </c>
      <c r="H44" s="14">
        <v>1.04861987030361</v>
      </c>
      <c r="I44" s="15">
        <v>598</v>
      </c>
      <c r="J44" s="15">
        <v>618</v>
      </c>
      <c r="K44" s="14">
        <v>1.99333732774712</v>
      </c>
      <c r="L44" s="15">
        <v>310.032823545459</v>
      </c>
      <c r="M44" s="15">
        <v>225</v>
      </c>
      <c r="ZA44" s="9"/>
    </row>
    <row r="45" spans="2:677" x14ac:dyDescent="0.3">
      <c r="B45" s="18"/>
      <c r="C45" s="16" t="s">
        <v>319</v>
      </c>
      <c r="D45" s="14">
        <v>96.018161474368199</v>
      </c>
      <c r="E45" s="14">
        <v>0.25075850511967501</v>
      </c>
      <c r="F45" s="14">
        <v>95.496284615480803</v>
      </c>
      <c r="G45" s="14">
        <v>96.481792750564495</v>
      </c>
      <c r="H45" s="14">
        <v>0.26115736988633598</v>
      </c>
      <c r="I45" s="15">
        <v>16323</v>
      </c>
      <c r="J45" s="15">
        <v>16999</v>
      </c>
      <c r="K45" s="14">
        <v>2.7955814278468698</v>
      </c>
      <c r="L45" s="15">
        <v>6080.6670951067399</v>
      </c>
      <c r="M45" s="15">
        <v>2567</v>
      </c>
      <c r="ZA45" s="9"/>
    </row>
    <row r="46" spans="2:677" x14ac:dyDescent="0.3">
      <c r="B46" s="18"/>
      <c r="C46" s="16" t="s">
        <v>320</v>
      </c>
      <c r="D46" s="14">
        <v>91.585195181666194</v>
      </c>
      <c r="E46" s="14">
        <v>2.1467708222173099</v>
      </c>
      <c r="F46" s="14">
        <v>86.271841476879999</v>
      </c>
      <c r="G46" s="14">
        <v>94.962154049784502</v>
      </c>
      <c r="H46" s="14">
        <v>2.3440151194295402</v>
      </c>
      <c r="I46" s="15">
        <v>312</v>
      </c>
      <c r="J46" s="15">
        <v>354</v>
      </c>
      <c r="K46" s="14">
        <v>2.1109442295792502</v>
      </c>
      <c r="L46" s="15">
        <v>167.697466867971</v>
      </c>
      <c r="M46" s="15">
        <v>204</v>
      </c>
      <c r="ZA46" s="9"/>
    </row>
    <row r="47" spans="2:677" x14ac:dyDescent="0.3">
      <c r="B47" s="18" t="s">
        <v>298</v>
      </c>
      <c r="C47" s="16" t="s">
        <v>283</v>
      </c>
      <c r="D47" s="14">
        <v>92.486455834587204</v>
      </c>
      <c r="E47" s="14">
        <v>0.54753671428072603</v>
      </c>
      <c r="F47" s="14">
        <v>91.339429350497099</v>
      </c>
      <c r="G47" s="14">
        <v>93.492390811182901</v>
      </c>
      <c r="H47" s="14">
        <v>0.59201826833974402</v>
      </c>
      <c r="I47" s="15">
        <v>3866</v>
      </c>
      <c r="J47" s="15">
        <v>4243</v>
      </c>
      <c r="K47" s="14">
        <v>1.8300972749374</v>
      </c>
      <c r="L47" s="15">
        <v>2318.4559958131899</v>
      </c>
      <c r="M47" s="15">
        <v>1551</v>
      </c>
      <c r="ZA47" s="9"/>
    </row>
    <row r="48" spans="2:677" x14ac:dyDescent="0.3">
      <c r="B48" s="18"/>
      <c r="C48" s="16" t="s">
        <v>284</v>
      </c>
      <c r="D48" s="14">
        <v>92.995929887389806</v>
      </c>
      <c r="E48" s="14">
        <v>0.78657240761690705</v>
      </c>
      <c r="F48" s="14">
        <v>91.287119560784205</v>
      </c>
      <c r="G48" s="14">
        <v>94.390195558816401</v>
      </c>
      <c r="H48" s="14">
        <v>0.84581379913011201</v>
      </c>
      <c r="I48" s="15">
        <v>3464</v>
      </c>
      <c r="J48" s="15">
        <v>3706</v>
      </c>
      <c r="K48" s="14">
        <v>3.5192587680418499</v>
      </c>
      <c r="L48" s="15">
        <v>1053.0626601413701</v>
      </c>
      <c r="M48" s="15">
        <v>1675</v>
      </c>
      <c r="ZA48" s="9"/>
    </row>
    <row r="49" spans="2:677" x14ac:dyDescent="0.3">
      <c r="B49" s="18"/>
      <c r="C49" s="16" t="s">
        <v>285</v>
      </c>
      <c r="D49" s="14">
        <v>95.278240209373806</v>
      </c>
      <c r="E49" s="14">
        <v>0.66108437905761697</v>
      </c>
      <c r="F49" s="14">
        <v>93.798853636932805</v>
      </c>
      <c r="G49" s="14">
        <v>96.418171683572297</v>
      </c>
      <c r="H49" s="14">
        <v>0.69384612646590105</v>
      </c>
      <c r="I49" s="15">
        <v>3736</v>
      </c>
      <c r="J49" s="15">
        <v>3927</v>
      </c>
      <c r="K49" s="14">
        <v>3.8138751274191698</v>
      </c>
      <c r="L49" s="15">
        <v>1029.66139918099</v>
      </c>
      <c r="M49" s="15">
        <v>1821</v>
      </c>
      <c r="ZA49" s="9"/>
    </row>
    <row r="50" spans="2:677" x14ac:dyDescent="0.3">
      <c r="B50" s="18"/>
      <c r="C50" s="16" t="s">
        <v>286</v>
      </c>
      <c r="D50" s="14">
        <v>97.242461481544396</v>
      </c>
      <c r="E50" s="14">
        <v>0.33977145399455699</v>
      </c>
      <c r="F50" s="14">
        <v>96.491823938598102</v>
      </c>
      <c r="G50" s="14">
        <v>97.836088454569804</v>
      </c>
      <c r="H50" s="14">
        <v>0.34940647204723702</v>
      </c>
      <c r="I50" s="15">
        <v>3977</v>
      </c>
      <c r="J50" s="15">
        <v>4119</v>
      </c>
      <c r="K50" s="14">
        <v>1.7728932582982899</v>
      </c>
      <c r="L50" s="15">
        <v>2323.3209222948999</v>
      </c>
      <c r="M50" s="15">
        <v>1870</v>
      </c>
      <c r="ZA50" s="9"/>
    </row>
    <row r="51" spans="2:677" x14ac:dyDescent="0.3">
      <c r="B51" s="18"/>
      <c r="C51" s="16" t="s">
        <v>287</v>
      </c>
      <c r="D51" s="14">
        <v>99.086419666386107</v>
      </c>
      <c r="E51" s="14">
        <v>0.15330204890774601</v>
      </c>
      <c r="F51" s="14">
        <v>98.731091859309501</v>
      </c>
      <c r="G51" s="14">
        <v>99.3429085155107</v>
      </c>
      <c r="H51" s="14">
        <v>0.15471549928224099</v>
      </c>
      <c r="I51" s="15">
        <v>5149</v>
      </c>
      <c r="J51" s="15">
        <v>5219</v>
      </c>
      <c r="K51" s="14">
        <v>1.35468747417067</v>
      </c>
      <c r="L51" s="15">
        <v>3852.5490930629799</v>
      </c>
      <c r="M51" s="15">
        <v>1897</v>
      </c>
      <c r="ZA51" s="9"/>
    </row>
    <row r="52" spans="2:677" x14ac:dyDescent="0.3">
      <c r="B52" s="18" t="s">
        <v>297</v>
      </c>
      <c r="C52" s="16" t="s">
        <v>288</v>
      </c>
      <c r="D52" s="14">
        <v>97.094659741249004</v>
      </c>
      <c r="E52" s="14">
        <v>0.24123497596576801</v>
      </c>
      <c r="F52" s="14">
        <v>96.582373448615101</v>
      </c>
      <c r="G52" s="14">
        <v>97.532118833614106</v>
      </c>
      <c r="H52" s="14">
        <v>0.248453392399379</v>
      </c>
      <c r="I52" s="15">
        <v>13692</v>
      </c>
      <c r="J52" s="15">
        <v>14149</v>
      </c>
      <c r="K52" s="14">
        <v>2.9186583133899502</v>
      </c>
      <c r="L52" s="15">
        <v>4847.7754093682397</v>
      </c>
      <c r="M52" s="15">
        <v>2621</v>
      </c>
      <c r="ZA52" s="9"/>
    </row>
    <row r="53" spans="2:677" x14ac:dyDescent="0.3">
      <c r="B53" s="18"/>
      <c r="C53" s="16" t="s">
        <v>289</v>
      </c>
      <c r="D53" s="14">
        <v>92.376727346866403</v>
      </c>
      <c r="E53" s="14">
        <v>0.50923978886946097</v>
      </c>
      <c r="F53" s="14">
        <v>91.316089194312795</v>
      </c>
      <c r="G53" s="14">
        <v>93.317301288178598</v>
      </c>
      <c r="H53" s="14">
        <v>0.55126415872832502</v>
      </c>
      <c r="I53" s="15">
        <v>6500</v>
      </c>
      <c r="J53" s="15">
        <v>7065</v>
      </c>
      <c r="K53" s="14">
        <v>2.60130528979965</v>
      </c>
      <c r="L53" s="15">
        <v>2715.9441945178701</v>
      </c>
      <c r="M53" s="15">
        <v>2073</v>
      </c>
      <c r="ZA53" s="9"/>
    </row>
    <row r="54" spans="2:677" x14ac:dyDescent="0.3">
      <c r="B54" s="18" t="s">
        <v>291</v>
      </c>
      <c r="C54" s="16" t="s">
        <v>290</v>
      </c>
      <c r="D54" s="14">
        <v>97.184837667612896</v>
      </c>
      <c r="E54" s="14">
        <v>0.22186286854123899</v>
      </c>
      <c r="F54" s="14">
        <v>96.715556778551303</v>
      </c>
      <c r="G54" s="14">
        <v>97.588739429221107</v>
      </c>
      <c r="H54" s="14">
        <v>0.22828959111918701</v>
      </c>
      <c r="I54" s="15">
        <v>13321</v>
      </c>
      <c r="J54" s="15">
        <v>13759</v>
      </c>
      <c r="K54" s="14">
        <v>2.4752701028294499</v>
      </c>
      <c r="L54" s="15">
        <v>5558.5852971246504</v>
      </c>
      <c r="M54" s="15">
        <v>2450</v>
      </c>
      <c r="ZA54" s="9"/>
    </row>
    <row r="55" spans="2:677" x14ac:dyDescent="0.3">
      <c r="B55" s="18"/>
      <c r="C55" s="16" t="s">
        <v>291</v>
      </c>
      <c r="D55" s="14">
        <v>92.893071925825495</v>
      </c>
      <c r="E55" s="14">
        <v>0.48642061539373999</v>
      </c>
      <c r="F55" s="14">
        <v>91.877973222683394</v>
      </c>
      <c r="G55" s="14">
        <v>93.789877751779102</v>
      </c>
      <c r="H55" s="14">
        <v>0.52363497654824398</v>
      </c>
      <c r="I55" s="15">
        <v>6974</v>
      </c>
      <c r="J55" s="15">
        <v>7569</v>
      </c>
      <c r="K55" s="14">
        <v>2.7123131147820798</v>
      </c>
      <c r="L55" s="15">
        <v>2790.60701316121</v>
      </c>
      <c r="M55" s="15">
        <v>1983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9</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67" priority="1">
      <formula>ZA9 = 3</formula>
    </cfRule>
    <cfRule type="expression" dxfId="166" priority="48">
      <formula>I9 = J9</formula>
    </cfRule>
    <cfRule type="expression" dxfId="165" priority="95">
      <formula>ZA9 = 2</formula>
    </cfRule>
    <cfRule type="expression" dxfId="164" priority="142">
      <formula>ZA9 = 1</formula>
    </cfRule>
  </conditionalFormatting>
  <pageMargins left="0.7" right="0.7" top="0.75" bottom="0.75" header="0.3" footer="0.3"/>
  <pageSetup paperSize="9" orientation="portrait" horizontalDpi="300" verticalDpi="30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153</v>
      </c>
      <c r="M2" s="12" t="str">
        <f>HYPERLINK("#'INDICE'!A1", "Índice")</f>
        <v>Índice</v>
      </c>
    </row>
    <row r="3" spans="2:677" x14ac:dyDescent="0.3">
      <c r="B3" s="10" t="s">
        <v>7</v>
      </c>
      <c r="C3" s="11" t="s">
        <v>152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41.937882823806802</v>
      </c>
      <c r="E9" s="14">
        <v>0.80220945155719503</v>
      </c>
      <c r="F9" s="14">
        <v>40.373562464443999</v>
      </c>
      <c r="G9" s="14">
        <v>43.518577127811199</v>
      </c>
      <c r="H9" s="14">
        <v>1.91285157366553</v>
      </c>
      <c r="I9" s="15">
        <v>4813</v>
      </c>
      <c r="J9" s="15">
        <v>10948</v>
      </c>
      <c r="K9" s="14">
        <v>2.8931523089863602</v>
      </c>
      <c r="L9" s="15">
        <v>3784.10772429597</v>
      </c>
      <c r="M9" s="15">
        <v>2649</v>
      </c>
      <c r="ZA9" s="9"/>
    </row>
    <row r="10" spans="2:677" x14ac:dyDescent="0.3">
      <c r="B10" s="18" t="s">
        <v>293</v>
      </c>
      <c r="C10" s="16" t="s">
        <v>253</v>
      </c>
      <c r="D10" s="14">
        <v>42.788285920245301</v>
      </c>
      <c r="E10" s="14">
        <v>0.98078015043384303</v>
      </c>
      <c r="F10" s="14">
        <v>40.876432795288402</v>
      </c>
      <c r="G10" s="14">
        <v>44.721920535158802</v>
      </c>
      <c r="H10" s="14">
        <v>2.2921697594102199</v>
      </c>
      <c r="I10" s="15">
        <v>3073</v>
      </c>
      <c r="J10" s="15">
        <v>6880</v>
      </c>
      <c r="K10" s="14">
        <v>2.7030793596462401</v>
      </c>
      <c r="L10" s="15">
        <v>2545.2452868052001</v>
      </c>
      <c r="M10" s="15">
        <v>1666</v>
      </c>
      <c r="ZA10" s="9"/>
    </row>
    <row r="11" spans="2:677" x14ac:dyDescent="0.3">
      <c r="B11" s="18"/>
      <c r="C11" s="16" t="s">
        <v>254</v>
      </c>
      <c r="D11" s="14">
        <v>40.303129436944602</v>
      </c>
      <c r="E11" s="14">
        <v>1.3763416078311801</v>
      </c>
      <c r="F11" s="14">
        <v>37.634109813137002</v>
      </c>
      <c r="G11" s="14">
        <v>43.0308331296579</v>
      </c>
      <c r="H11" s="14">
        <v>3.41497453686444</v>
      </c>
      <c r="I11" s="15">
        <v>1740</v>
      </c>
      <c r="J11" s="15">
        <v>4068</v>
      </c>
      <c r="K11" s="14">
        <v>3.2021105113693902</v>
      </c>
      <c r="L11" s="15">
        <v>1270.4121189934499</v>
      </c>
      <c r="M11" s="15">
        <v>983</v>
      </c>
      <c r="ZA11" s="9"/>
    </row>
    <row r="12" spans="2:677" x14ac:dyDescent="0.3">
      <c r="B12" s="18" t="s">
        <v>294</v>
      </c>
      <c r="C12" s="16" t="s">
        <v>255</v>
      </c>
      <c r="D12" s="14">
        <v>46.253103781522803</v>
      </c>
      <c r="E12" s="14">
        <v>0.95250284445798705</v>
      </c>
      <c r="F12" s="14">
        <v>44.390708268457601</v>
      </c>
      <c r="G12" s="14">
        <v>48.126013979432599</v>
      </c>
      <c r="H12" s="14">
        <v>2.0593274106688</v>
      </c>
      <c r="I12" s="15">
        <v>2708</v>
      </c>
      <c r="J12" s="15">
        <v>5725</v>
      </c>
      <c r="K12" s="14">
        <v>2.08899748418842</v>
      </c>
      <c r="L12" s="15">
        <v>2740.5490161344901</v>
      </c>
      <c r="M12" s="15">
        <v>1358</v>
      </c>
      <c r="ZA12" s="9"/>
    </row>
    <row r="13" spans="2:677" x14ac:dyDescent="0.3">
      <c r="B13" s="18"/>
      <c r="C13" s="16" t="s">
        <v>256</v>
      </c>
      <c r="D13" s="14">
        <v>39.3508332468585</v>
      </c>
      <c r="E13" s="14">
        <v>1.3145619963798301</v>
      </c>
      <c r="F13" s="14">
        <v>36.802232693619899</v>
      </c>
      <c r="G13" s="14">
        <v>41.958748466716699</v>
      </c>
      <c r="H13" s="14">
        <v>3.34062048478929</v>
      </c>
      <c r="I13" s="15">
        <v>1300</v>
      </c>
      <c r="J13" s="15">
        <v>3172</v>
      </c>
      <c r="K13" s="14">
        <v>2.2960408796755098</v>
      </c>
      <c r="L13" s="15">
        <v>1381.50850365011</v>
      </c>
      <c r="M13" s="15">
        <v>785</v>
      </c>
      <c r="ZA13" s="9"/>
    </row>
    <row r="14" spans="2:677" x14ac:dyDescent="0.3">
      <c r="B14" s="18"/>
      <c r="C14" s="16" t="s">
        <v>257</v>
      </c>
      <c r="D14" s="14">
        <v>35.739428291232201</v>
      </c>
      <c r="E14" s="14">
        <v>1.55356954168579</v>
      </c>
      <c r="F14" s="14">
        <v>32.7483871417488</v>
      </c>
      <c r="G14" s="14">
        <v>38.845856872635203</v>
      </c>
      <c r="H14" s="14">
        <v>4.3469345089298104</v>
      </c>
      <c r="I14" s="15">
        <v>805</v>
      </c>
      <c r="J14" s="15">
        <v>2051</v>
      </c>
      <c r="K14" s="14">
        <v>2.15438378309703</v>
      </c>
      <c r="L14" s="15">
        <v>952.01236478469605</v>
      </c>
      <c r="M14" s="15">
        <v>506</v>
      </c>
      <c r="ZA14" s="9"/>
    </row>
    <row r="15" spans="2:677" x14ac:dyDescent="0.3">
      <c r="B15" s="18" t="s">
        <v>295</v>
      </c>
      <c r="C15" s="16" t="s">
        <v>258</v>
      </c>
      <c r="D15" s="14">
        <v>44.574624660593798</v>
      </c>
      <c r="E15" s="14">
        <v>2.7655036523866401</v>
      </c>
      <c r="F15" s="14">
        <v>39.191924485411498</v>
      </c>
      <c r="G15" s="14">
        <v>50.087657789824199</v>
      </c>
      <c r="H15" s="14">
        <v>6.2042107442162804</v>
      </c>
      <c r="I15" s="15">
        <v>258</v>
      </c>
      <c r="J15" s="15">
        <v>537</v>
      </c>
      <c r="K15" s="14">
        <v>1.65926947889825</v>
      </c>
      <c r="L15" s="15">
        <v>323.63639952960801</v>
      </c>
      <c r="M15" s="15">
        <v>135</v>
      </c>
      <c r="ZA15" s="9"/>
    </row>
    <row r="16" spans="2:677" x14ac:dyDescent="0.3">
      <c r="B16" s="18"/>
      <c r="C16" s="16" t="s">
        <v>259</v>
      </c>
      <c r="D16" s="14">
        <v>47.0075442589918</v>
      </c>
      <c r="E16" s="14">
        <v>3.18231004169906</v>
      </c>
      <c r="F16" s="14">
        <v>40.776005694267099</v>
      </c>
      <c r="G16" s="14">
        <v>53.333797655581598</v>
      </c>
      <c r="H16" s="14">
        <v>6.7697857692073198</v>
      </c>
      <c r="I16" s="15">
        <v>212</v>
      </c>
      <c r="J16" s="15">
        <v>433</v>
      </c>
      <c r="K16" s="14">
        <v>1.7562531486291499</v>
      </c>
      <c r="L16" s="15">
        <v>246.54760069069701</v>
      </c>
      <c r="M16" s="15">
        <v>102</v>
      </c>
      <c r="ZA16" s="9"/>
    </row>
    <row r="17" spans="2:677" x14ac:dyDescent="0.3">
      <c r="B17" s="18"/>
      <c r="C17" s="16" t="s">
        <v>260</v>
      </c>
      <c r="D17" s="14">
        <v>40.192219278851198</v>
      </c>
      <c r="E17" s="14">
        <v>3.1930364634955501</v>
      </c>
      <c r="F17" s="14">
        <v>34.052963376633699</v>
      </c>
      <c r="G17" s="14">
        <v>46.655257814050501</v>
      </c>
      <c r="H17" s="14">
        <v>7.9444144184784999</v>
      </c>
      <c r="I17" s="15">
        <v>179</v>
      </c>
      <c r="J17" s="15">
        <v>420</v>
      </c>
      <c r="K17" s="14">
        <v>1.77714189241557</v>
      </c>
      <c r="L17" s="15">
        <v>236.33453343959999</v>
      </c>
      <c r="M17" s="15">
        <v>100</v>
      </c>
      <c r="ZA17" s="9"/>
    </row>
    <row r="18" spans="2:677" x14ac:dyDescent="0.3">
      <c r="B18" s="18"/>
      <c r="C18" s="16" t="s">
        <v>261</v>
      </c>
      <c r="D18" s="14">
        <v>63.640856969524499</v>
      </c>
      <c r="E18" s="14">
        <v>2.8134907668098998</v>
      </c>
      <c r="F18" s="14">
        <v>57.877434975442299</v>
      </c>
      <c r="G18" s="14">
        <v>69.037561925663596</v>
      </c>
      <c r="H18" s="14">
        <v>4.4208876196578899</v>
      </c>
      <c r="I18" s="15">
        <v>240</v>
      </c>
      <c r="J18" s="15">
        <v>374</v>
      </c>
      <c r="K18" s="14">
        <v>1.2759984965109801</v>
      </c>
      <c r="L18" s="15">
        <v>293.10379363506001</v>
      </c>
      <c r="M18" s="15">
        <v>77</v>
      </c>
      <c r="ZA18" s="9"/>
    </row>
    <row r="19" spans="2:677" x14ac:dyDescent="0.3">
      <c r="B19" s="18"/>
      <c r="C19" s="16" t="s">
        <v>262</v>
      </c>
      <c r="D19" s="14">
        <v>29.989010988120299</v>
      </c>
      <c r="E19" s="14">
        <v>3.250421574053</v>
      </c>
      <c r="F19" s="14">
        <v>23.922773137396899</v>
      </c>
      <c r="G19" s="14">
        <v>36.8484394372243</v>
      </c>
      <c r="H19" s="14">
        <v>10.838708803503399</v>
      </c>
      <c r="I19" s="15">
        <v>95</v>
      </c>
      <c r="J19" s="15">
        <v>281</v>
      </c>
      <c r="K19" s="14">
        <v>1.40899372506611</v>
      </c>
      <c r="L19" s="15">
        <v>199.433109602255</v>
      </c>
      <c r="M19" s="15">
        <v>65</v>
      </c>
      <c r="ZA19" s="9"/>
    </row>
    <row r="20" spans="2:677" x14ac:dyDescent="0.3">
      <c r="B20" s="18"/>
      <c r="C20" s="16" t="s">
        <v>263</v>
      </c>
      <c r="D20" s="14">
        <v>43.268212488701899</v>
      </c>
      <c r="E20" s="14">
        <v>3.2539706684346501</v>
      </c>
      <c r="F20" s="14">
        <v>36.961163080274297</v>
      </c>
      <c r="G20" s="14">
        <v>49.801261201792698</v>
      </c>
      <c r="H20" s="14">
        <v>7.5204647506164601</v>
      </c>
      <c r="I20" s="15">
        <v>191</v>
      </c>
      <c r="J20" s="15">
        <v>408</v>
      </c>
      <c r="K20" s="14">
        <v>1.7556027623285799</v>
      </c>
      <c r="L20" s="15">
        <v>232.398814102366</v>
      </c>
      <c r="M20" s="15">
        <v>98</v>
      </c>
      <c r="ZA20" s="9"/>
    </row>
    <row r="21" spans="2:677" x14ac:dyDescent="0.3">
      <c r="B21" s="18"/>
      <c r="C21" s="16" t="s">
        <v>264</v>
      </c>
      <c r="D21" s="14">
        <v>38.002961572658002</v>
      </c>
      <c r="E21" s="14">
        <v>2.5399557783387201</v>
      </c>
      <c r="F21" s="14">
        <v>33.134180649507698</v>
      </c>
      <c r="G21" s="14">
        <v>43.125747393856301</v>
      </c>
      <c r="H21" s="14">
        <v>6.6835732617379504</v>
      </c>
      <c r="I21" s="15">
        <v>275</v>
      </c>
      <c r="J21" s="15">
        <v>736</v>
      </c>
      <c r="K21" s="14">
        <v>2.01257124585202</v>
      </c>
      <c r="L21" s="15">
        <v>365.70133927776402</v>
      </c>
      <c r="M21" s="15">
        <v>183</v>
      </c>
      <c r="ZA21" s="9"/>
    </row>
    <row r="22" spans="2:677" x14ac:dyDescent="0.3">
      <c r="B22" s="18"/>
      <c r="C22" s="16" t="s">
        <v>265</v>
      </c>
      <c r="D22" s="14">
        <v>44.541508523307797</v>
      </c>
      <c r="E22" s="14">
        <v>3.4802286662676898</v>
      </c>
      <c r="F22" s="14">
        <v>37.804678064428103</v>
      </c>
      <c r="G22" s="14">
        <v>51.485070941265</v>
      </c>
      <c r="H22" s="14">
        <v>7.8134503784184703</v>
      </c>
      <c r="I22" s="15">
        <v>231</v>
      </c>
      <c r="J22" s="15">
        <v>518</v>
      </c>
      <c r="K22" s="14">
        <v>2.5349717814064201</v>
      </c>
      <c r="L22" s="15">
        <v>204.34152514021699</v>
      </c>
      <c r="M22" s="15">
        <v>132</v>
      </c>
      <c r="ZA22" s="9"/>
    </row>
    <row r="23" spans="2:677" x14ac:dyDescent="0.3">
      <c r="B23" s="18"/>
      <c r="C23" s="16" t="s">
        <v>266</v>
      </c>
      <c r="D23" s="14">
        <v>36.970407877121801</v>
      </c>
      <c r="E23" s="14">
        <v>2.24713383622271</v>
      </c>
      <c r="F23" s="14">
        <v>32.649174773324198</v>
      </c>
      <c r="G23" s="14">
        <v>41.511067290878799</v>
      </c>
      <c r="H23" s="14">
        <v>6.0781959552393499</v>
      </c>
      <c r="I23" s="15">
        <v>214</v>
      </c>
      <c r="J23" s="15">
        <v>560</v>
      </c>
      <c r="K23" s="14">
        <v>1.21135363688832</v>
      </c>
      <c r="L23" s="15">
        <v>462.29274668172502</v>
      </c>
      <c r="M23" s="15">
        <v>142</v>
      </c>
      <c r="ZA23" s="9"/>
    </row>
    <row r="24" spans="2:677" x14ac:dyDescent="0.3">
      <c r="B24" s="18"/>
      <c r="C24" s="16" t="s">
        <v>267</v>
      </c>
      <c r="D24" s="14">
        <v>56.320990065522302</v>
      </c>
      <c r="E24" s="14">
        <v>3.4285626792233201</v>
      </c>
      <c r="F24" s="14">
        <v>49.418412345313698</v>
      </c>
      <c r="G24" s="14">
        <v>62.987108502982501</v>
      </c>
      <c r="H24" s="14">
        <v>6.0875397879806803</v>
      </c>
      <c r="I24" s="15">
        <v>184</v>
      </c>
      <c r="J24" s="15">
        <v>337</v>
      </c>
      <c r="K24" s="14">
        <v>1.60553729364461</v>
      </c>
      <c r="L24" s="15">
        <v>209.89858120019201</v>
      </c>
      <c r="M24" s="15">
        <v>76</v>
      </c>
      <c r="ZA24" s="9"/>
    </row>
    <row r="25" spans="2:677" x14ac:dyDescent="0.3">
      <c r="B25" s="18"/>
      <c r="C25" s="16" t="s">
        <v>268</v>
      </c>
      <c r="D25" s="14">
        <v>42.1003174679227</v>
      </c>
      <c r="E25" s="14">
        <v>2.7886309489985801</v>
      </c>
      <c r="F25" s="14">
        <v>36.680018362075103</v>
      </c>
      <c r="G25" s="14">
        <v>47.717975433350503</v>
      </c>
      <c r="H25" s="14">
        <v>6.6237765335696297</v>
      </c>
      <c r="I25" s="15">
        <v>165</v>
      </c>
      <c r="J25" s="15">
        <v>383</v>
      </c>
      <c r="K25" s="14">
        <v>1.21866375762289</v>
      </c>
      <c r="L25" s="15">
        <v>314.27864954897399</v>
      </c>
      <c r="M25" s="15">
        <v>89</v>
      </c>
      <c r="ZA25" s="9"/>
    </row>
    <row r="26" spans="2:677" x14ac:dyDescent="0.3">
      <c r="B26" s="18"/>
      <c r="C26" s="16" t="s">
        <v>269</v>
      </c>
      <c r="D26" s="14">
        <v>32.735482237543202</v>
      </c>
      <c r="E26" s="14">
        <v>3.42350549061802</v>
      </c>
      <c r="F26" s="14">
        <v>26.336312838623702</v>
      </c>
      <c r="G26" s="14">
        <v>39.848410852336698</v>
      </c>
      <c r="H26" s="14">
        <v>10.458087850288999</v>
      </c>
      <c r="I26" s="15">
        <v>138</v>
      </c>
      <c r="J26" s="15">
        <v>382</v>
      </c>
      <c r="K26" s="14">
        <v>2.0279734133448502</v>
      </c>
      <c r="L26" s="15">
        <v>188.36538856293299</v>
      </c>
      <c r="M26" s="15">
        <v>100</v>
      </c>
      <c r="ZA26" s="9"/>
    </row>
    <row r="27" spans="2:677" x14ac:dyDescent="0.3">
      <c r="B27" s="18"/>
      <c r="C27" s="16" t="s">
        <v>270</v>
      </c>
      <c r="D27" s="14">
        <v>45.381617396469402</v>
      </c>
      <c r="E27" s="14">
        <v>2.6640604815806501</v>
      </c>
      <c r="F27" s="14">
        <v>40.188128418116897</v>
      </c>
      <c r="G27" s="14">
        <v>50.677602408696501</v>
      </c>
      <c r="H27" s="14">
        <v>5.8703515529349701</v>
      </c>
      <c r="I27" s="15">
        <v>279</v>
      </c>
      <c r="J27" s="15">
        <v>616</v>
      </c>
      <c r="K27" s="14">
        <v>1.76093964458485</v>
      </c>
      <c r="L27" s="15">
        <v>349.81323857083402</v>
      </c>
      <c r="M27" s="15">
        <v>148</v>
      </c>
      <c r="ZA27" s="9"/>
    </row>
    <row r="28" spans="2:677" x14ac:dyDescent="0.3">
      <c r="B28" s="18"/>
      <c r="C28" s="16" t="s">
        <v>271</v>
      </c>
      <c r="D28" s="14">
        <v>34.254340987734899</v>
      </c>
      <c r="E28" s="14">
        <v>3.8318991878684399</v>
      </c>
      <c r="F28" s="14">
        <v>27.0577348505008</v>
      </c>
      <c r="G28" s="14">
        <v>42.256188628338997</v>
      </c>
      <c r="H28" s="14">
        <v>11.1866089884505</v>
      </c>
      <c r="I28" s="15">
        <v>97</v>
      </c>
      <c r="J28" s="15">
        <v>249</v>
      </c>
      <c r="K28" s="14">
        <v>1.6169520114906499</v>
      </c>
      <c r="L28" s="15">
        <v>153.993438414075</v>
      </c>
      <c r="M28" s="15">
        <v>66</v>
      </c>
      <c r="ZA28" s="9"/>
    </row>
    <row r="29" spans="2:677" x14ac:dyDescent="0.3">
      <c r="B29" s="18"/>
      <c r="C29" s="16" t="s">
        <v>272</v>
      </c>
      <c r="D29" s="14">
        <v>35.630778314001297</v>
      </c>
      <c r="E29" s="14">
        <v>3.1103275859298698</v>
      </c>
      <c r="F29" s="14">
        <v>29.717940116338902</v>
      </c>
      <c r="G29" s="14">
        <v>42.016748786600701</v>
      </c>
      <c r="H29" s="14">
        <v>8.7293282187654295</v>
      </c>
      <c r="I29" s="15">
        <v>149</v>
      </c>
      <c r="J29" s="15">
        <v>390</v>
      </c>
      <c r="K29" s="14">
        <v>1.64081001688765</v>
      </c>
      <c r="L29" s="15">
        <v>237.687481174553</v>
      </c>
      <c r="M29" s="15">
        <v>91</v>
      </c>
      <c r="ZA29" s="9"/>
    </row>
    <row r="30" spans="2:677" x14ac:dyDescent="0.3">
      <c r="B30" s="18"/>
      <c r="C30" s="16" t="s">
        <v>273</v>
      </c>
      <c r="D30" s="14">
        <v>39.6001785293331</v>
      </c>
      <c r="E30" s="14">
        <v>4.6860919557827296</v>
      </c>
      <c r="F30" s="14">
        <v>30.7405195710759</v>
      </c>
      <c r="G30" s="14">
        <v>49.199402228874</v>
      </c>
      <c r="H30" s="14">
        <v>11.8335121956877</v>
      </c>
      <c r="I30" s="15">
        <v>127</v>
      </c>
      <c r="J30" s="15">
        <v>304</v>
      </c>
      <c r="K30" s="14">
        <v>2.7818354860116998</v>
      </c>
      <c r="L30" s="15">
        <v>109.28036597729999</v>
      </c>
      <c r="M30" s="15">
        <v>74</v>
      </c>
      <c r="ZA30" s="9"/>
    </row>
    <row r="31" spans="2:677" x14ac:dyDescent="0.3">
      <c r="B31" s="18"/>
      <c r="C31" s="16" t="s">
        <v>274</v>
      </c>
      <c r="D31" s="14">
        <v>52.583453206846599</v>
      </c>
      <c r="E31" s="14">
        <v>1.8603868957940299</v>
      </c>
      <c r="F31" s="14">
        <v>48.915015480837198</v>
      </c>
      <c r="G31" s="14">
        <v>56.224213563188499</v>
      </c>
      <c r="H31" s="14">
        <v>3.5379701832739299</v>
      </c>
      <c r="I31" s="15">
        <v>660</v>
      </c>
      <c r="J31" s="15">
        <v>1203</v>
      </c>
      <c r="K31" s="14">
        <v>1.66852218515196</v>
      </c>
      <c r="L31" s="15">
        <v>720.99730570285101</v>
      </c>
      <c r="M31" s="15">
        <v>294</v>
      </c>
      <c r="ZA31" s="9"/>
    </row>
    <row r="32" spans="2:677" x14ac:dyDescent="0.3">
      <c r="B32" s="18"/>
      <c r="C32" s="16" t="s">
        <v>275</v>
      </c>
      <c r="D32" s="14">
        <v>39.450811733691701</v>
      </c>
      <c r="E32" s="14">
        <v>2.2057223144814002</v>
      </c>
      <c r="F32" s="14">
        <v>35.189112131349198</v>
      </c>
      <c r="G32" s="14">
        <v>43.879202883354601</v>
      </c>
      <c r="H32" s="14">
        <v>5.5910695307637299</v>
      </c>
      <c r="I32" s="15">
        <v>292</v>
      </c>
      <c r="J32" s="15">
        <v>708</v>
      </c>
      <c r="K32" s="14">
        <v>1.4399811881058899</v>
      </c>
      <c r="L32" s="15">
        <v>491.673089793126</v>
      </c>
      <c r="M32" s="15">
        <v>162</v>
      </c>
      <c r="ZA32" s="9"/>
    </row>
    <row r="33" spans="2:677" x14ac:dyDescent="0.3">
      <c r="B33" s="18"/>
      <c r="C33" s="16" t="s">
        <v>276</v>
      </c>
      <c r="D33" s="14">
        <v>32.013701649448599</v>
      </c>
      <c r="E33" s="14">
        <v>2.6129545268994101</v>
      </c>
      <c r="F33" s="14">
        <v>27.066177443179999</v>
      </c>
      <c r="G33" s="14">
        <v>37.401820920382796</v>
      </c>
      <c r="H33" s="14">
        <v>8.1619881246828996</v>
      </c>
      <c r="I33" s="15">
        <v>131</v>
      </c>
      <c r="J33" s="15">
        <v>400</v>
      </c>
      <c r="K33" s="14">
        <v>1.2516396436033199</v>
      </c>
      <c r="L33" s="15">
        <v>319.58080110697802</v>
      </c>
      <c r="M33" s="15">
        <v>101</v>
      </c>
      <c r="ZA33" s="9"/>
    </row>
    <row r="34" spans="2:677" x14ac:dyDescent="0.3">
      <c r="B34" s="18"/>
      <c r="C34" s="16" t="s">
        <v>277</v>
      </c>
      <c r="D34" s="14">
        <v>47.847211898765202</v>
      </c>
      <c r="E34" s="14">
        <v>3.4889178376930698</v>
      </c>
      <c r="F34" s="14">
        <v>41.018707215328</v>
      </c>
      <c r="G34" s="14">
        <v>54.757129931235198</v>
      </c>
      <c r="H34" s="14">
        <v>7.2917892166316696</v>
      </c>
      <c r="I34" s="15">
        <v>224</v>
      </c>
      <c r="J34" s="15">
        <v>451</v>
      </c>
      <c r="K34" s="14">
        <v>2.1951279072079402</v>
      </c>
      <c r="L34" s="15">
        <v>205.45499809787501</v>
      </c>
      <c r="M34" s="15">
        <v>110</v>
      </c>
      <c r="ZA34" s="9"/>
    </row>
    <row r="35" spans="2:677" x14ac:dyDescent="0.3">
      <c r="B35" s="18"/>
      <c r="C35" s="16" t="s">
        <v>278</v>
      </c>
      <c r="D35" s="14">
        <v>24.914702659571699</v>
      </c>
      <c r="E35" s="14">
        <v>3.2812925041313901</v>
      </c>
      <c r="F35" s="14">
        <v>18.946833694786001</v>
      </c>
      <c r="G35" s="14">
        <v>32.019738458047897</v>
      </c>
      <c r="H35" s="14">
        <v>13.170105013759001</v>
      </c>
      <c r="I35" s="15">
        <v>77</v>
      </c>
      <c r="J35" s="15">
        <v>257</v>
      </c>
      <c r="K35" s="14">
        <v>1.4733951796277001</v>
      </c>
      <c r="L35" s="15">
        <v>174.42706719384</v>
      </c>
      <c r="M35" s="15">
        <v>64</v>
      </c>
      <c r="ZA35" s="9"/>
    </row>
    <row r="36" spans="2:677" x14ac:dyDescent="0.3">
      <c r="B36" s="18"/>
      <c r="C36" s="16" t="s">
        <v>279</v>
      </c>
      <c r="D36" s="14">
        <v>36.003401806111498</v>
      </c>
      <c r="E36" s="14">
        <v>2.30879245260898</v>
      </c>
      <c r="F36" s="14">
        <v>31.5808917239398</v>
      </c>
      <c r="G36" s="14">
        <v>40.677028178220198</v>
      </c>
      <c r="H36" s="14">
        <v>6.4127064021407696</v>
      </c>
      <c r="I36" s="15">
        <v>232</v>
      </c>
      <c r="J36" s="15">
        <v>641</v>
      </c>
      <c r="K36" s="14">
        <v>1.4806395149646701</v>
      </c>
      <c r="L36" s="15">
        <v>432.92104088907502</v>
      </c>
      <c r="M36" s="15">
        <v>160</v>
      </c>
      <c r="ZA36" s="9"/>
    </row>
    <row r="37" spans="2:677" x14ac:dyDescent="0.3">
      <c r="B37" s="18"/>
      <c r="C37" s="16" t="s">
        <v>280</v>
      </c>
      <c r="D37" s="14">
        <v>45.319605091449198</v>
      </c>
      <c r="E37" s="14">
        <v>3.3710822929521198</v>
      </c>
      <c r="F37" s="14">
        <v>38.734543459636001</v>
      </c>
      <c r="G37" s="14">
        <v>52.072645306754303</v>
      </c>
      <c r="H37" s="14">
        <v>7.4384635218018804</v>
      </c>
      <c r="I37" s="15">
        <v>163</v>
      </c>
      <c r="J37" s="15">
        <v>360</v>
      </c>
      <c r="K37" s="14">
        <v>1.6463243365295901</v>
      </c>
      <c r="L37" s="15">
        <v>218.66894147897401</v>
      </c>
      <c r="M37" s="15">
        <v>80</v>
      </c>
      <c r="ZA37" s="9"/>
    </row>
    <row r="38" spans="2:677" x14ac:dyDescent="0.3">
      <c r="B38" s="18" t="s">
        <v>296</v>
      </c>
      <c r="C38" s="16" t="s">
        <v>281</v>
      </c>
      <c r="D38" s="14">
        <v>40.516637282586998</v>
      </c>
      <c r="E38" s="14">
        <v>1.16169057988491</v>
      </c>
      <c r="F38" s="14">
        <v>38.259561095179301</v>
      </c>
      <c r="G38" s="14">
        <v>42.8145303194622</v>
      </c>
      <c r="H38" s="14">
        <v>2.86719396721546</v>
      </c>
      <c r="I38" s="15">
        <v>2282</v>
      </c>
      <c r="J38" s="15">
        <v>5442</v>
      </c>
      <c r="K38" s="14">
        <v>3.0467074580613498</v>
      </c>
      <c r="L38" s="15">
        <v>1786.19052695752</v>
      </c>
      <c r="M38" s="15">
        <v>1282</v>
      </c>
      <c r="ZA38" s="9"/>
    </row>
    <row r="39" spans="2:677" x14ac:dyDescent="0.3">
      <c r="B39" s="18"/>
      <c r="C39" s="16" t="s">
        <v>282</v>
      </c>
      <c r="D39" s="14">
        <v>43.073858076485699</v>
      </c>
      <c r="E39" s="14">
        <v>1.1349749840966099</v>
      </c>
      <c r="F39" s="14">
        <v>40.862678573159201</v>
      </c>
      <c r="G39" s="14">
        <v>45.313008263514803</v>
      </c>
      <c r="H39" s="14">
        <v>2.6349508374226698</v>
      </c>
      <c r="I39" s="15">
        <v>2531</v>
      </c>
      <c r="J39" s="15">
        <v>5506</v>
      </c>
      <c r="K39" s="14">
        <v>2.8920405506087001</v>
      </c>
      <c r="L39" s="15">
        <v>1903.84605735944</v>
      </c>
      <c r="M39" s="15">
        <v>1268</v>
      </c>
      <c r="ZA39" s="9"/>
    </row>
    <row r="40" spans="2:677" x14ac:dyDescent="0.3">
      <c r="B40" s="18" t="s">
        <v>321</v>
      </c>
      <c r="C40" s="16" t="s">
        <v>314</v>
      </c>
      <c r="D40" s="14">
        <v>42.187143678157803</v>
      </c>
      <c r="E40" s="14">
        <v>1.1005681165288801</v>
      </c>
      <c r="F40" s="14">
        <v>40.045288829759997</v>
      </c>
      <c r="G40" s="14">
        <v>44.358798516682</v>
      </c>
      <c r="H40" s="14">
        <v>2.6087760881016901</v>
      </c>
      <c r="I40" s="15">
        <v>2418</v>
      </c>
      <c r="J40" s="15">
        <v>5510</v>
      </c>
      <c r="K40" s="14">
        <v>2.7359117071677801</v>
      </c>
      <c r="L40" s="15">
        <v>2013.9538807354099</v>
      </c>
      <c r="M40" s="15">
        <v>2351</v>
      </c>
      <c r="ZA40" s="9"/>
    </row>
    <row r="41" spans="2:677" x14ac:dyDescent="0.3">
      <c r="B41" s="18"/>
      <c r="C41" s="16" t="s">
        <v>315</v>
      </c>
      <c r="D41" s="14">
        <v>41.688193357272503</v>
      </c>
      <c r="E41" s="14">
        <v>1.08861988412344</v>
      </c>
      <c r="F41" s="14">
        <v>39.5703745021397</v>
      </c>
      <c r="G41" s="14">
        <v>43.837134330969199</v>
      </c>
      <c r="H41" s="14">
        <v>2.6113385984224502</v>
      </c>
      <c r="I41" s="15">
        <v>2395</v>
      </c>
      <c r="J41" s="15">
        <v>5438</v>
      </c>
      <c r="K41" s="14">
        <v>2.65058836238074</v>
      </c>
      <c r="L41" s="15">
        <v>2051.6199637712198</v>
      </c>
      <c r="M41" s="15">
        <v>2336</v>
      </c>
      <c r="ZA41" s="9"/>
    </row>
    <row r="42" spans="2:677" x14ac:dyDescent="0.3">
      <c r="B42" s="18" t="s">
        <v>322</v>
      </c>
      <c r="C42" s="16" t="s">
        <v>316</v>
      </c>
      <c r="D42" s="14">
        <v>33.739844538110503</v>
      </c>
      <c r="E42" s="14">
        <v>2.0758487269108898</v>
      </c>
      <c r="F42" s="14">
        <v>29.791539000476899</v>
      </c>
      <c r="G42" s="14">
        <v>37.928735298921502</v>
      </c>
      <c r="H42" s="14">
        <v>6.1525142019138102</v>
      </c>
      <c r="I42" s="15">
        <v>393</v>
      </c>
      <c r="J42" s="15">
        <v>1101</v>
      </c>
      <c r="K42" s="14">
        <v>2.1202572726771098</v>
      </c>
      <c r="L42" s="15">
        <v>519.27660581012299</v>
      </c>
      <c r="M42" s="15">
        <v>465</v>
      </c>
      <c r="ZA42" s="9"/>
    </row>
    <row r="43" spans="2:677" x14ac:dyDescent="0.3">
      <c r="B43" s="18"/>
      <c r="C43" s="16" t="s">
        <v>317</v>
      </c>
      <c r="D43" s="14">
        <v>40.117057446941097</v>
      </c>
      <c r="E43" s="14">
        <v>3.8176678430780102</v>
      </c>
      <c r="F43" s="14">
        <v>32.886747711589102</v>
      </c>
      <c r="G43" s="14">
        <v>47.804701993805097</v>
      </c>
      <c r="H43" s="14">
        <v>9.5163207025521892</v>
      </c>
      <c r="I43" s="15">
        <v>180</v>
      </c>
      <c r="J43" s="15">
        <v>423</v>
      </c>
      <c r="K43" s="14">
        <v>2.56021552920655</v>
      </c>
      <c r="L43" s="15">
        <v>165.22046490792701</v>
      </c>
      <c r="M43" s="15">
        <v>195</v>
      </c>
      <c r="ZA43" s="9"/>
    </row>
    <row r="44" spans="2:677" x14ac:dyDescent="0.3">
      <c r="B44" s="18"/>
      <c r="C44" s="16" t="s">
        <v>318</v>
      </c>
      <c r="D44" s="14">
        <v>37.609215654990201</v>
      </c>
      <c r="E44" s="14">
        <v>3.7268488989970101</v>
      </c>
      <c r="F44" s="14">
        <v>30.594431226354899</v>
      </c>
      <c r="G44" s="14">
        <v>45.1852696063604</v>
      </c>
      <c r="H44" s="14">
        <v>9.9094034110826108</v>
      </c>
      <c r="I44" s="15">
        <v>134</v>
      </c>
      <c r="J44" s="15">
        <v>312</v>
      </c>
      <c r="K44" s="14">
        <v>1.84089593305396</v>
      </c>
      <c r="L44" s="15">
        <v>169.48269285510699</v>
      </c>
      <c r="M44" s="15">
        <v>158</v>
      </c>
      <c r="ZA44" s="9"/>
    </row>
    <row r="45" spans="2:677" x14ac:dyDescent="0.3">
      <c r="B45" s="18"/>
      <c r="C45" s="16" t="s">
        <v>319</v>
      </c>
      <c r="D45" s="14">
        <v>43.308588079639698</v>
      </c>
      <c r="E45" s="14">
        <v>0.86456706998010302</v>
      </c>
      <c r="F45" s="14">
        <v>41.6217324945314</v>
      </c>
      <c r="G45" s="14">
        <v>45.011097613897</v>
      </c>
      <c r="H45" s="14">
        <v>1.99629474964702</v>
      </c>
      <c r="I45" s="15">
        <v>4040</v>
      </c>
      <c r="J45" s="15">
        <v>8933</v>
      </c>
      <c r="K45" s="14">
        <v>2.71928542869176</v>
      </c>
      <c r="L45" s="15">
        <v>3285.0541931883999</v>
      </c>
      <c r="M45" s="15">
        <v>2471</v>
      </c>
      <c r="ZA45" s="9"/>
    </row>
    <row r="46" spans="2:677" x14ac:dyDescent="0.3">
      <c r="B46" s="18"/>
      <c r="C46" s="16" t="s">
        <v>320</v>
      </c>
      <c r="D46" s="14">
        <v>32.799979280789998</v>
      </c>
      <c r="E46" s="14">
        <v>5.2256760826654203</v>
      </c>
      <c r="F46" s="14">
        <v>23.420961517055201</v>
      </c>
      <c r="G46" s="14">
        <v>43.787288241176199</v>
      </c>
      <c r="H46" s="14">
        <v>15.9319493403642</v>
      </c>
      <c r="I46" s="15">
        <v>66</v>
      </c>
      <c r="J46" s="15">
        <v>179</v>
      </c>
      <c r="K46" s="14">
        <v>2.2052711620369299</v>
      </c>
      <c r="L46" s="15">
        <v>81.169156465395503</v>
      </c>
      <c r="M46" s="15">
        <v>92</v>
      </c>
      <c r="ZA46" s="9"/>
    </row>
    <row r="47" spans="2:677" x14ac:dyDescent="0.3">
      <c r="B47" s="18" t="s">
        <v>298</v>
      </c>
      <c r="C47" s="16" t="s">
        <v>283</v>
      </c>
      <c r="D47" s="14">
        <v>38.286329217811002</v>
      </c>
      <c r="E47" s="14">
        <v>1.9374095828970199</v>
      </c>
      <c r="F47" s="14">
        <v>34.564254004110801</v>
      </c>
      <c r="G47" s="14">
        <v>42.151030522434802</v>
      </c>
      <c r="H47" s="14">
        <v>5.06031688719776</v>
      </c>
      <c r="I47" s="15">
        <v>712</v>
      </c>
      <c r="J47" s="15">
        <v>1795</v>
      </c>
      <c r="K47" s="14">
        <v>2.8499695305844801</v>
      </c>
      <c r="L47" s="15">
        <v>629.83129494436105</v>
      </c>
      <c r="M47" s="15">
        <v>1019</v>
      </c>
      <c r="ZA47" s="9"/>
    </row>
    <row r="48" spans="2:677" x14ac:dyDescent="0.3">
      <c r="B48" s="18"/>
      <c r="C48" s="16" t="s">
        <v>284</v>
      </c>
      <c r="D48" s="14">
        <v>37.847788927218701</v>
      </c>
      <c r="E48" s="14">
        <v>1.9111444200855201</v>
      </c>
      <c r="F48" s="14">
        <v>34.178130443426397</v>
      </c>
      <c r="G48" s="14">
        <v>41.662066681725001</v>
      </c>
      <c r="H48" s="14">
        <v>5.0495536839963098</v>
      </c>
      <c r="I48" s="15">
        <v>699</v>
      </c>
      <c r="J48" s="15">
        <v>1726</v>
      </c>
      <c r="K48" s="14">
        <v>2.6784220804694301</v>
      </c>
      <c r="L48" s="15">
        <v>644.409263418818</v>
      </c>
      <c r="M48" s="15">
        <v>1097</v>
      </c>
      <c r="ZA48" s="9"/>
    </row>
    <row r="49" spans="2:677" x14ac:dyDescent="0.3">
      <c r="B49" s="18"/>
      <c r="C49" s="16" t="s">
        <v>285</v>
      </c>
      <c r="D49" s="14">
        <v>37.541073811522402</v>
      </c>
      <c r="E49" s="14">
        <v>1.6915477886144701</v>
      </c>
      <c r="F49" s="14">
        <v>34.286298775099702</v>
      </c>
      <c r="G49" s="14">
        <v>40.912459665685098</v>
      </c>
      <c r="H49" s="14">
        <v>4.5058588284048602</v>
      </c>
      <c r="I49" s="15">
        <v>797</v>
      </c>
      <c r="J49" s="15">
        <v>1993</v>
      </c>
      <c r="K49" s="14">
        <v>2.43084167407594</v>
      </c>
      <c r="L49" s="15">
        <v>819.88062869525095</v>
      </c>
      <c r="M49" s="15">
        <v>1258</v>
      </c>
      <c r="ZA49" s="9"/>
    </row>
    <row r="50" spans="2:677" x14ac:dyDescent="0.3">
      <c r="B50" s="18"/>
      <c r="C50" s="16" t="s">
        <v>286</v>
      </c>
      <c r="D50" s="14">
        <v>42.557292720703302</v>
      </c>
      <c r="E50" s="14">
        <v>1.7621303067835199</v>
      </c>
      <c r="F50" s="14">
        <v>39.142953439379397</v>
      </c>
      <c r="G50" s="14">
        <v>46.044123928377203</v>
      </c>
      <c r="H50" s="14">
        <v>4.1406071536272204</v>
      </c>
      <c r="I50" s="15">
        <v>1018</v>
      </c>
      <c r="J50" s="15">
        <v>2268</v>
      </c>
      <c r="K50" s="14">
        <v>2.8795105155555198</v>
      </c>
      <c r="L50" s="15">
        <v>787.633866154663</v>
      </c>
      <c r="M50" s="15">
        <v>1399</v>
      </c>
      <c r="ZA50" s="9"/>
    </row>
    <row r="51" spans="2:677" x14ac:dyDescent="0.3">
      <c r="B51" s="18"/>
      <c r="C51" s="16" t="s">
        <v>287</v>
      </c>
      <c r="D51" s="14">
        <v>50.163234622761898</v>
      </c>
      <c r="E51" s="14">
        <v>1.48027604538902</v>
      </c>
      <c r="F51" s="14">
        <v>47.2628035138016</v>
      </c>
      <c r="G51" s="14">
        <v>53.0625675668675</v>
      </c>
      <c r="H51" s="14">
        <v>2.9509182502304898</v>
      </c>
      <c r="I51" s="15">
        <v>1552</v>
      </c>
      <c r="J51" s="15">
        <v>3107</v>
      </c>
      <c r="K51" s="14">
        <v>2.7223972285944402</v>
      </c>
      <c r="L51" s="15">
        <v>1141.27356851745</v>
      </c>
      <c r="M51" s="15">
        <v>1546</v>
      </c>
      <c r="ZA51" s="9"/>
    </row>
    <row r="52" spans="2:677" x14ac:dyDescent="0.3">
      <c r="B52" s="18" t="s">
        <v>297</v>
      </c>
      <c r="C52" s="16" t="s">
        <v>288</v>
      </c>
      <c r="D52" s="14">
        <v>43.463083605607103</v>
      </c>
      <c r="E52" s="14">
        <v>0.93110772629173799</v>
      </c>
      <c r="F52" s="14">
        <v>41.646959240735598</v>
      </c>
      <c r="G52" s="14">
        <v>45.2969277486416</v>
      </c>
      <c r="H52" s="14">
        <v>2.1422955967432</v>
      </c>
      <c r="I52" s="15">
        <v>3525</v>
      </c>
      <c r="J52" s="15">
        <v>7773</v>
      </c>
      <c r="K52" s="14">
        <v>2.74207923386084</v>
      </c>
      <c r="L52" s="15">
        <v>2834.71020968845</v>
      </c>
      <c r="M52" s="15">
        <v>2454</v>
      </c>
      <c r="ZA52" s="9"/>
    </row>
    <row r="53" spans="2:677" x14ac:dyDescent="0.3">
      <c r="B53" s="18"/>
      <c r="C53" s="16" t="s">
        <v>289</v>
      </c>
      <c r="D53" s="14">
        <v>38.182229731358902</v>
      </c>
      <c r="E53" s="14">
        <v>1.57766971726037</v>
      </c>
      <c r="F53" s="14">
        <v>35.139733890643598</v>
      </c>
      <c r="G53" s="14">
        <v>41.320332206650001</v>
      </c>
      <c r="H53" s="14">
        <v>4.1319475796999896</v>
      </c>
      <c r="I53" s="15">
        <v>1253</v>
      </c>
      <c r="J53" s="15">
        <v>3116</v>
      </c>
      <c r="K53" s="14">
        <v>3.2848504898643598</v>
      </c>
      <c r="L53" s="15">
        <v>948.59720697019304</v>
      </c>
      <c r="M53" s="15">
        <v>1566</v>
      </c>
      <c r="ZA53" s="9"/>
    </row>
    <row r="54" spans="2:677" x14ac:dyDescent="0.3">
      <c r="B54" s="18" t="s">
        <v>291</v>
      </c>
      <c r="C54" s="16" t="s">
        <v>290</v>
      </c>
      <c r="D54" s="14">
        <v>45.0965557856006</v>
      </c>
      <c r="E54" s="14">
        <v>0.910473887732418</v>
      </c>
      <c r="F54" s="14">
        <v>43.318236021753201</v>
      </c>
      <c r="G54" s="14">
        <v>46.887490275570698</v>
      </c>
      <c r="H54" s="14">
        <v>2.0189432915032799</v>
      </c>
      <c r="I54" s="15">
        <v>3545</v>
      </c>
      <c r="J54" s="15">
        <v>7602</v>
      </c>
      <c r="K54" s="14">
        <v>2.5448533362369599</v>
      </c>
      <c r="L54" s="15">
        <v>2987.20554609288</v>
      </c>
      <c r="M54" s="15">
        <v>2323</v>
      </c>
      <c r="ZA54" s="9"/>
    </row>
    <row r="55" spans="2:677" x14ac:dyDescent="0.3">
      <c r="B55" s="18"/>
      <c r="C55" s="16" t="s">
        <v>291</v>
      </c>
      <c r="D55" s="14">
        <v>36.124990034402302</v>
      </c>
      <c r="E55" s="14">
        <v>1.40021604245507</v>
      </c>
      <c r="F55" s="14">
        <v>33.426679573485501</v>
      </c>
      <c r="G55" s="14">
        <v>38.913797678113099</v>
      </c>
      <c r="H55" s="14">
        <v>3.87603163660842</v>
      </c>
      <c r="I55" s="15">
        <v>1268</v>
      </c>
      <c r="J55" s="15">
        <v>3346</v>
      </c>
      <c r="K55" s="14">
        <v>2.8421533280130702</v>
      </c>
      <c r="L55" s="15">
        <v>1177.2763865414599</v>
      </c>
      <c r="M55" s="15">
        <v>1537</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351</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63" priority="1">
      <formula>ZA9 = 3</formula>
    </cfRule>
    <cfRule type="expression" dxfId="162" priority="48">
      <formula>I9 = J9</formula>
    </cfRule>
    <cfRule type="expression" dxfId="161" priority="95">
      <formula>ZA9 = 2</formula>
    </cfRule>
    <cfRule type="expression" dxfId="160" priority="142">
      <formula>ZA9 = 1</formula>
    </cfRule>
  </conditionalFormatting>
  <pageMargins left="0.7" right="0.7" top="0.75" bottom="0.75" header="0.3" footer="0.3"/>
  <pageSetup paperSize="9" orientation="portrait" horizontalDpi="300" verticalDpi="30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155</v>
      </c>
      <c r="M2" s="12" t="str">
        <f>HYPERLINK("#'INDICE'!A1", "Índice")</f>
        <v>Índice</v>
      </c>
    </row>
    <row r="3" spans="2:677" x14ac:dyDescent="0.3">
      <c r="B3" s="10" t="s">
        <v>7</v>
      </c>
      <c r="C3" s="11" t="s">
        <v>154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19.790993469749498</v>
      </c>
      <c r="E9" s="14">
        <v>0.45330202582884599</v>
      </c>
      <c r="F9" s="14">
        <v>18.917146310121201</v>
      </c>
      <c r="G9" s="14">
        <v>20.694903925523001</v>
      </c>
      <c r="H9" s="14">
        <v>2.2904460381017202</v>
      </c>
      <c r="I9" s="15">
        <v>4058</v>
      </c>
      <c r="J9" s="15">
        <v>21160</v>
      </c>
      <c r="K9" s="14">
        <v>2.7389223871844202</v>
      </c>
      <c r="L9" s="15">
        <v>7725.6661594388097</v>
      </c>
      <c r="M9" s="15">
        <v>2682</v>
      </c>
      <c r="ZA9" s="9"/>
    </row>
    <row r="10" spans="2:677" x14ac:dyDescent="0.3">
      <c r="B10" s="18" t="s">
        <v>293</v>
      </c>
      <c r="C10" s="16" t="s">
        <v>253</v>
      </c>
      <c r="D10" s="14">
        <v>19.168477182832699</v>
      </c>
      <c r="E10" s="14">
        <v>0.57897315896080903</v>
      </c>
      <c r="F10" s="14">
        <v>18.0584764922767</v>
      </c>
      <c r="G10" s="14">
        <v>20.329778759057401</v>
      </c>
      <c r="H10" s="14">
        <v>3.0204442086789198</v>
      </c>
      <c r="I10" s="15">
        <v>2337</v>
      </c>
      <c r="J10" s="15">
        <v>12939</v>
      </c>
      <c r="K10" s="14">
        <v>2.7990820861083199</v>
      </c>
      <c r="L10" s="15">
        <v>4622.5868345253302</v>
      </c>
      <c r="M10" s="15">
        <v>1690</v>
      </c>
      <c r="ZA10" s="9"/>
    </row>
    <row r="11" spans="2:677" x14ac:dyDescent="0.3">
      <c r="B11" s="18"/>
      <c r="C11" s="16" t="s">
        <v>254</v>
      </c>
      <c r="D11" s="14">
        <v>20.934844726353599</v>
      </c>
      <c r="E11" s="14">
        <v>0.72273611992748399</v>
      </c>
      <c r="F11" s="14">
        <v>19.551865806980999</v>
      </c>
      <c r="G11" s="14">
        <v>22.3884231751735</v>
      </c>
      <c r="H11" s="14">
        <v>3.4523118244945699</v>
      </c>
      <c r="I11" s="15">
        <v>1721</v>
      </c>
      <c r="J11" s="15">
        <v>8221</v>
      </c>
      <c r="K11" s="14">
        <v>2.5940387839055301</v>
      </c>
      <c r="L11" s="15">
        <v>3169.18931629181</v>
      </c>
      <c r="M11" s="15">
        <v>992</v>
      </c>
      <c r="ZA11" s="9"/>
    </row>
    <row r="12" spans="2:677" x14ac:dyDescent="0.3">
      <c r="B12" s="18" t="s">
        <v>294</v>
      </c>
      <c r="C12" s="16" t="s">
        <v>255</v>
      </c>
      <c r="D12" s="14">
        <v>17.1786953573428</v>
      </c>
      <c r="E12" s="14">
        <v>0.54023645075285998</v>
      </c>
      <c r="F12" s="14">
        <v>16.144675299137798</v>
      </c>
      <c r="G12" s="14">
        <v>18.264516749976199</v>
      </c>
      <c r="H12" s="14">
        <v>3.1448048848595702</v>
      </c>
      <c r="I12" s="15">
        <v>1809</v>
      </c>
      <c r="J12" s="15">
        <v>10596</v>
      </c>
      <c r="K12" s="14">
        <v>2.1733840848313601</v>
      </c>
      <c r="L12" s="15">
        <v>4875.34627402141</v>
      </c>
      <c r="M12" s="15">
        <v>1374</v>
      </c>
      <c r="ZA12" s="9"/>
    </row>
    <row r="13" spans="2:677" x14ac:dyDescent="0.3">
      <c r="B13" s="18"/>
      <c r="C13" s="16" t="s">
        <v>256</v>
      </c>
      <c r="D13" s="14">
        <v>20.743740698425</v>
      </c>
      <c r="E13" s="14">
        <v>0.729746678995988</v>
      </c>
      <c r="F13" s="14">
        <v>19.347747708877801</v>
      </c>
      <c r="G13" s="14">
        <v>22.212717460692499</v>
      </c>
      <c r="H13" s="14">
        <v>3.51791265425621</v>
      </c>
      <c r="I13" s="15">
        <v>1244</v>
      </c>
      <c r="J13" s="15">
        <v>6324</v>
      </c>
      <c r="K13" s="14">
        <v>2.0480794052233802</v>
      </c>
      <c r="L13" s="15">
        <v>3087.7709056940898</v>
      </c>
      <c r="M13" s="15">
        <v>794</v>
      </c>
      <c r="ZA13" s="9"/>
    </row>
    <row r="14" spans="2:677" x14ac:dyDescent="0.3">
      <c r="B14" s="18"/>
      <c r="C14" s="16" t="s">
        <v>257</v>
      </c>
      <c r="D14" s="14">
        <v>26.769762386085599</v>
      </c>
      <c r="E14" s="14">
        <v>1.0314279402747499</v>
      </c>
      <c r="F14" s="14">
        <v>24.792663628591701</v>
      </c>
      <c r="G14" s="14">
        <v>28.8440569389813</v>
      </c>
      <c r="H14" s="14">
        <v>3.85295889219723</v>
      </c>
      <c r="I14" s="15">
        <v>1005</v>
      </c>
      <c r="J14" s="15">
        <v>4240</v>
      </c>
      <c r="K14" s="14">
        <v>2.3004152637647</v>
      </c>
      <c r="L14" s="15">
        <v>1843.1454819427299</v>
      </c>
      <c r="M14" s="15">
        <v>514</v>
      </c>
      <c r="ZA14" s="9"/>
    </row>
    <row r="15" spans="2:677" x14ac:dyDescent="0.3">
      <c r="B15" s="18" t="s">
        <v>295</v>
      </c>
      <c r="C15" s="16" t="s">
        <v>258</v>
      </c>
      <c r="D15" s="14">
        <v>15.8362286033536</v>
      </c>
      <c r="E15" s="14">
        <v>1.61716223312889</v>
      </c>
      <c r="F15" s="14">
        <v>12.893340918427899</v>
      </c>
      <c r="G15" s="14">
        <v>19.301982049286998</v>
      </c>
      <c r="H15" s="14">
        <v>10.211788890105</v>
      </c>
      <c r="I15" s="15">
        <v>165</v>
      </c>
      <c r="J15" s="15">
        <v>1007</v>
      </c>
      <c r="K15" s="14">
        <v>1.97391394277312</v>
      </c>
      <c r="L15" s="15">
        <v>510.15395260103497</v>
      </c>
      <c r="M15" s="15">
        <v>135</v>
      </c>
      <c r="ZA15" s="9"/>
    </row>
    <row r="16" spans="2:677" x14ac:dyDescent="0.3">
      <c r="B16" s="18"/>
      <c r="C16" s="16" t="s">
        <v>259</v>
      </c>
      <c r="D16" s="14">
        <v>20.127054451973802</v>
      </c>
      <c r="E16" s="14">
        <v>1.5525353001075699</v>
      </c>
      <c r="F16" s="14">
        <v>17.2226805597147</v>
      </c>
      <c r="G16" s="14">
        <v>23.382858390008401</v>
      </c>
      <c r="H16" s="14">
        <v>7.7136736714860499</v>
      </c>
      <c r="I16" s="15">
        <v>154</v>
      </c>
      <c r="J16" s="15">
        <v>807</v>
      </c>
      <c r="K16" s="14">
        <v>1.2084761583041499</v>
      </c>
      <c r="L16" s="15">
        <v>667.78313701484797</v>
      </c>
      <c r="M16" s="15">
        <v>102</v>
      </c>
      <c r="ZA16" s="9"/>
    </row>
    <row r="17" spans="2:677" x14ac:dyDescent="0.3">
      <c r="B17" s="18"/>
      <c r="C17" s="16" t="s">
        <v>260</v>
      </c>
      <c r="D17" s="14">
        <v>20.695365551705098</v>
      </c>
      <c r="E17" s="14">
        <v>1.7545041761586999</v>
      </c>
      <c r="F17" s="14">
        <v>17.430412752209399</v>
      </c>
      <c r="G17" s="14">
        <v>24.3912292603775</v>
      </c>
      <c r="H17" s="14">
        <v>8.4777636412136204</v>
      </c>
      <c r="I17" s="15">
        <v>158</v>
      </c>
      <c r="J17" s="15">
        <v>806</v>
      </c>
      <c r="K17" s="14">
        <v>1.50984728853334</v>
      </c>
      <c r="L17" s="15">
        <v>533.82882237245803</v>
      </c>
      <c r="M17" s="15">
        <v>102</v>
      </c>
      <c r="ZA17" s="9"/>
    </row>
    <row r="18" spans="2:677" x14ac:dyDescent="0.3">
      <c r="B18" s="18"/>
      <c r="C18" s="16" t="s">
        <v>261</v>
      </c>
      <c r="D18" s="14">
        <v>17.080268986732701</v>
      </c>
      <c r="E18" s="14">
        <v>1.69568326115989</v>
      </c>
      <c r="F18" s="14">
        <v>13.9637110304843</v>
      </c>
      <c r="G18" s="14">
        <v>20.7248551354661</v>
      </c>
      <c r="H18" s="14">
        <v>9.9277315976524694</v>
      </c>
      <c r="I18" s="15">
        <v>109</v>
      </c>
      <c r="J18" s="15">
        <v>647</v>
      </c>
      <c r="K18" s="14">
        <v>1.31150331813331</v>
      </c>
      <c r="L18" s="15">
        <v>493.32700196358599</v>
      </c>
      <c r="M18" s="15">
        <v>78</v>
      </c>
      <c r="ZA18" s="9"/>
    </row>
    <row r="19" spans="2:677" x14ac:dyDescent="0.3">
      <c r="B19" s="18"/>
      <c r="C19" s="16" t="s">
        <v>262</v>
      </c>
      <c r="D19" s="14">
        <v>19.721789150384399</v>
      </c>
      <c r="E19" s="14">
        <v>2.5614584780881802</v>
      </c>
      <c r="F19" s="14">
        <v>15.099836405224799</v>
      </c>
      <c r="G19" s="14">
        <v>25.336293600617399</v>
      </c>
      <c r="H19" s="14">
        <v>12.9879619874054</v>
      </c>
      <c r="I19" s="15">
        <v>112</v>
      </c>
      <c r="J19" s="15">
        <v>533</v>
      </c>
      <c r="K19" s="14">
        <v>2.20466331980038</v>
      </c>
      <c r="L19" s="15">
        <v>241.76027024764099</v>
      </c>
      <c r="M19" s="15">
        <v>66</v>
      </c>
      <c r="ZA19" s="9"/>
    </row>
    <row r="20" spans="2:677" x14ac:dyDescent="0.3">
      <c r="B20" s="18"/>
      <c r="C20" s="16" t="s">
        <v>263</v>
      </c>
      <c r="D20" s="14">
        <v>18.989469171954301</v>
      </c>
      <c r="E20" s="14">
        <v>1.6170885836332201</v>
      </c>
      <c r="F20" s="14">
        <v>15.9866517954374</v>
      </c>
      <c r="G20" s="14">
        <v>22.405891105567999</v>
      </c>
      <c r="H20" s="14">
        <v>8.5157124140231808</v>
      </c>
      <c r="I20" s="15">
        <v>145</v>
      </c>
      <c r="J20" s="15">
        <v>795</v>
      </c>
      <c r="K20" s="14">
        <v>1.3496893528912599</v>
      </c>
      <c r="L20" s="15">
        <v>589.024428693147</v>
      </c>
      <c r="M20" s="15">
        <v>101</v>
      </c>
      <c r="ZA20" s="9"/>
    </row>
    <row r="21" spans="2:677" x14ac:dyDescent="0.3">
      <c r="B21" s="18"/>
      <c r="C21" s="16" t="s">
        <v>264</v>
      </c>
      <c r="D21" s="14">
        <v>19.1117023538471</v>
      </c>
      <c r="E21" s="14">
        <v>1.23129773949523</v>
      </c>
      <c r="F21" s="14">
        <v>16.799336735429002</v>
      </c>
      <c r="G21" s="14">
        <v>21.659496889914902</v>
      </c>
      <c r="H21" s="14">
        <v>6.44263769233189</v>
      </c>
      <c r="I21" s="15">
        <v>265</v>
      </c>
      <c r="J21" s="15">
        <v>1427</v>
      </c>
      <c r="K21" s="14">
        <v>1.3984940446051799</v>
      </c>
      <c r="L21" s="15">
        <v>1020.38332269256</v>
      </c>
      <c r="M21" s="15">
        <v>183</v>
      </c>
      <c r="ZA21" s="9"/>
    </row>
    <row r="22" spans="2:677" x14ac:dyDescent="0.3">
      <c r="B22" s="18"/>
      <c r="C22" s="16" t="s">
        <v>265</v>
      </c>
      <c r="D22" s="14">
        <v>23.790289991621201</v>
      </c>
      <c r="E22" s="14">
        <v>1.3882590555392</v>
      </c>
      <c r="F22" s="14">
        <v>21.154394764044401</v>
      </c>
      <c r="G22" s="14">
        <v>26.643638047729901</v>
      </c>
      <c r="H22" s="14">
        <v>5.8354019897535601</v>
      </c>
      <c r="I22" s="15">
        <v>243</v>
      </c>
      <c r="J22" s="15">
        <v>1093</v>
      </c>
      <c r="K22" s="14">
        <v>1.1607899075419099</v>
      </c>
      <c r="L22" s="15">
        <v>941.60019216099204</v>
      </c>
      <c r="M22" s="15">
        <v>135</v>
      </c>
      <c r="ZA22" s="9"/>
    </row>
    <row r="23" spans="2:677" x14ac:dyDescent="0.3">
      <c r="B23" s="18"/>
      <c r="C23" s="16" t="s">
        <v>266</v>
      </c>
      <c r="D23" s="14">
        <v>19.683845352235899</v>
      </c>
      <c r="E23" s="14">
        <v>1.2206685599959299</v>
      </c>
      <c r="F23" s="14">
        <v>17.382064946545398</v>
      </c>
      <c r="G23" s="14">
        <v>22.208498449785498</v>
      </c>
      <c r="H23" s="14">
        <v>6.2013724358857099</v>
      </c>
      <c r="I23" s="15">
        <v>206</v>
      </c>
      <c r="J23" s="15">
        <v>1130</v>
      </c>
      <c r="K23" s="14">
        <v>1.0640857029874</v>
      </c>
      <c r="L23" s="15">
        <v>1061.9445377637701</v>
      </c>
      <c r="M23" s="15">
        <v>144</v>
      </c>
      <c r="ZA23" s="9"/>
    </row>
    <row r="24" spans="2:677" x14ac:dyDescent="0.3">
      <c r="B24" s="18"/>
      <c r="C24" s="16" t="s">
        <v>267</v>
      </c>
      <c r="D24" s="14">
        <v>15.447091735829201</v>
      </c>
      <c r="E24" s="14">
        <v>1.8475443542038701</v>
      </c>
      <c r="F24" s="14">
        <v>12.115127263054299</v>
      </c>
      <c r="G24" s="14">
        <v>19.492185513448199</v>
      </c>
      <c r="H24" s="14">
        <v>11.9604672892472</v>
      </c>
      <c r="I24" s="15">
        <v>93</v>
      </c>
      <c r="J24" s="15">
        <v>621</v>
      </c>
      <c r="K24" s="14">
        <v>1.62034002683933</v>
      </c>
      <c r="L24" s="15">
        <v>383.25289119181798</v>
      </c>
      <c r="M24" s="15">
        <v>78</v>
      </c>
      <c r="ZA24" s="9"/>
    </row>
    <row r="25" spans="2:677" x14ac:dyDescent="0.3">
      <c r="B25" s="18"/>
      <c r="C25" s="16" t="s">
        <v>268</v>
      </c>
      <c r="D25" s="14">
        <v>15.9271381988257</v>
      </c>
      <c r="E25" s="14">
        <v>1.4769744753543801</v>
      </c>
      <c r="F25" s="14">
        <v>13.2064715451311</v>
      </c>
      <c r="G25" s="14">
        <v>19.085044577300401</v>
      </c>
      <c r="H25" s="14">
        <v>9.2733198953675</v>
      </c>
      <c r="I25" s="15">
        <v>119</v>
      </c>
      <c r="J25" s="15">
        <v>707</v>
      </c>
      <c r="K25" s="14">
        <v>1.15015693535172</v>
      </c>
      <c r="L25" s="15">
        <v>614.69872351271601</v>
      </c>
      <c r="M25" s="15">
        <v>89</v>
      </c>
      <c r="ZA25" s="9"/>
    </row>
    <row r="26" spans="2:677" x14ac:dyDescent="0.3">
      <c r="B26" s="18"/>
      <c r="C26" s="16" t="s">
        <v>269</v>
      </c>
      <c r="D26" s="14">
        <v>22.907727886186098</v>
      </c>
      <c r="E26" s="14">
        <v>2.0399456825800701</v>
      </c>
      <c r="F26" s="14">
        <v>19.113600984305901</v>
      </c>
      <c r="G26" s="14">
        <v>27.2017235761545</v>
      </c>
      <c r="H26" s="14">
        <v>8.9050546292293404</v>
      </c>
      <c r="I26" s="15">
        <v>163</v>
      </c>
      <c r="J26" s="15">
        <v>791</v>
      </c>
      <c r="K26" s="14">
        <v>1.86153599117191</v>
      </c>
      <c r="L26" s="15">
        <v>424.91791926194998</v>
      </c>
      <c r="M26" s="15">
        <v>102</v>
      </c>
      <c r="ZA26" s="9"/>
    </row>
    <row r="27" spans="2:677" x14ac:dyDescent="0.3">
      <c r="B27" s="18"/>
      <c r="C27" s="16" t="s">
        <v>270</v>
      </c>
      <c r="D27" s="14">
        <v>21.075350378383099</v>
      </c>
      <c r="E27" s="14">
        <v>1.7506438242132201</v>
      </c>
      <c r="F27" s="14">
        <v>17.823554163361301</v>
      </c>
      <c r="G27" s="14">
        <v>24.741794016686399</v>
      </c>
      <c r="H27" s="14">
        <v>8.3065941622913506</v>
      </c>
      <c r="I27" s="15">
        <v>216</v>
      </c>
      <c r="J27" s="15">
        <v>1167</v>
      </c>
      <c r="K27" s="14">
        <v>2.1483581140629902</v>
      </c>
      <c r="L27" s="15">
        <v>543.20552628582095</v>
      </c>
      <c r="M27" s="15">
        <v>150</v>
      </c>
      <c r="ZA27" s="9"/>
    </row>
    <row r="28" spans="2:677" x14ac:dyDescent="0.3">
      <c r="B28" s="18"/>
      <c r="C28" s="16" t="s">
        <v>271</v>
      </c>
      <c r="D28" s="14">
        <v>30.841567555049</v>
      </c>
      <c r="E28" s="14">
        <v>2.7239625223478199</v>
      </c>
      <c r="F28" s="14">
        <v>25.682918309797198</v>
      </c>
      <c r="G28" s="14">
        <v>36.527101570228403</v>
      </c>
      <c r="H28" s="14">
        <v>8.8321143777333209</v>
      </c>
      <c r="I28" s="15">
        <v>144</v>
      </c>
      <c r="J28" s="15">
        <v>515</v>
      </c>
      <c r="K28" s="14">
        <v>1.7880670110324</v>
      </c>
      <c r="L28" s="15">
        <v>288.02052541791898</v>
      </c>
      <c r="M28" s="15">
        <v>66</v>
      </c>
      <c r="ZA28" s="9"/>
    </row>
    <row r="29" spans="2:677" x14ac:dyDescent="0.3">
      <c r="B29" s="18"/>
      <c r="C29" s="16" t="s">
        <v>272</v>
      </c>
      <c r="D29" s="14">
        <v>31.3744730185796</v>
      </c>
      <c r="E29" s="14">
        <v>1.96361775904601</v>
      </c>
      <c r="F29" s="14">
        <v>27.611780876968201</v>
      </c>
      <c r="G29" s="14">
        <v>35.399169350316001</v>
      </c>
      <c r="H29" s="14">
        <v>6.2586477799425797</v>
      </c>
      <c r="I29" s="15">
        <v>214</v>
      </c>
      <c r="J29" s="15">
        <v>766</v>
      </c>
      <c r="K29" s="14">
        <v>1.36997677667832</v>
      </c>
      <c r="L29" s="15">
        <v>559.13356564865296</v>
      </c>
      <c r="M29" s="15">
        <v>92</v>
      </c>
      <c r="ZA29" s="9"/>
    </row>
    <row r="30" spans="2:677" x14ac:dyDescent="0.3">
      <c r="B30" s="18"/>
      <c r="C30" s="16" t="s">
        <v>273</v>
      </c>
      <c r="D30" s="14">
        <v>27.3883386166208</v>
      </c>
      <c r="E30" s="14">
        <v>1.9437321074262399</v>
      </c>
      <c r="F30" s="14">
        <v>23.692190005891</v>
      </c>
      <c r="G30" s="14">
        <v>31.423657423423101</v>
      </c>
      <c r="H30" s="14">
        <v>7.09693324094758</v>
      </c>
      <c r="I30" s="15">
        <v>172</v>
      </c>
      <c r="J30" s="15">
        <v>670</v>
      </c>
      <c r="K30" s="14">
        <v>1.27094533860278</v>
      </c>
      <c r="L30" s="15">
        <v>527.16665276617402</v>
      </c>
      <c r="M30" s="15">
        <v>77</v>
      </c>
      <c r="ZA30" s="9"/>
    </row>
    <row r="31" spans="2:677" x14ac:dyDescent="0.3">
      <c r="B31" s="18"/>
      <c r="C31" s="16" t="s">
        <v>274</v>
      </c>
      <c r="D31" s="14">
        <v>16.122764870992601</v>
      </c>
      <c r="E31" s="14">
        <v>1.0844367957685399</v>
      </c>
      <c r="F31" s="14">
        <v>14.1009520397523</v>
      </c>
      <c r="G31" s="14">
        <v>18.372464877608799</v>
      </c>
      <c r="H31" s="14">
        <v>6.7261217566945897</v>
      </c>
      <c r="I31" s="15">
        <v>317</v>
      </c>
      <c r="J31" s="15">
        <v>2134</v>
      </c>
      <c r="K31" s="14">
        <v>1.85487957486411</v>
      </c>
      <c r="L31" s="15">
        <v>1150.4790008571499</v>
      </c>
      <c r="M31" s="15">
        <v>299</v>
      </c>
      <c r="ZA31" s="9"/>
    </row>
    <row r="32" spans="2:677" x14ac:dyDescent="0.3">
      <c r="B32" s="18"/>
      <c r="C32" s="16" t="s">
        <v>275</v>
      </c>
      <c r="D32" s="14">
        <v>16.477168428949401</v>
      </c>
      <c r="E32" s="14">
        <v>1.18443318381105</v>
      </c>
      <c r="F32" s="14">
        <v>14.2694430547597</v>
      </c>
      <c r="G32" s="14">
        <v>18.950960928866099</v>
      </c>
      <c r="H32" s="14">
        <v>7.1883296509252004</v>
      </c>
      <c r="I32" s="15">
        <v>209</v>
      </c>
      <c r="J32" s="15">
        <v>1296</v>
      </c>
      <c r="K32" s="14">
        <v>1.3200886917841601</v>
      </c>
      <c r="L32" s="15">
        <v>981.75221715473799</v>
      </c>
      <c r="M32" s="15">
        <v>163</v>
      </c>
      <c r="ZA32" s="9"/>
    </row>
    <row r="33" spans="2:677" x14ac:dyDescent="0.3">
      <c r="B33" s="18"/>
      <c r="C33" s="16" t="s">
        <v>276</v>
      </c>
      <c r="D33" s="14">
        <v>20.467170062473599</v>
      </c>
      <c r="E33" s="14">
        <v>1.54244549048978</v>
      </c>
      <c r="F33" s="14">
        <v>17.576680652727401</v>
      </c>
      <c r="G33" s="14">
        <v>23.696342510524701</v>
      </c>
      <c r="H33" s="14">
        <v>7.5361932586754499</v>
      </c>
      <c r="I33" s="15">
        <v>165</v>
      </c>
      <c r="J33" s="15">
        <v>826</v>
      </c>
      <c r="K33" s="14">
        <v>1.2057835784405999</v>
      </c>
      <c r="L33" s="15">
        <v>685.03172108898798</v>
      </c>
      <c r="M33" s="15">
        <v>102</v>
      </c>
      <c r="ZA33" s="9"/>
    </row>
    <row r="34" spans="2:677" x14ac:dyDescent="0.3">
      <c r="B34" s="18"/>
      <c r="C34" s="16" t="s">
        <v>277</v>
      </c>
      <c r="D34" s="14">
        <v>20.796386788817401</v>
      </c>
      <c r="E34" s="14">
        <v>1.8169013332768</v>
      </c>
      <c r="F34" s="14">
        <v>17.425021501225899</v>
      </c>
      <c r="G34" s="14">
        <v>24.625513572793199</v>
      </c>
      <c r="H34" s="14">
        <v>8.7366202202672305</v>
      </c>
      <c r="I34" s="15">
        <v>167</v>
      </c>
      <c r="J34" s="15">
        <v>892</v>
      </c>
      <c r="K34" s="14">
        <v>1.78569593840826</v>
      </c>
      <c r="L34" s="15">
        <v>499.52513236666499</v>
      </c>
      <c r="M34" s="15">
        <v>112</v>
      </c>
      <c r="ZA34" s="9"/>
    </row>
    <row r="35" spans="2:677" x14ac:dyDescent="0.3">
      <c r="B35" s="18"/>
      <c r="C35" s="16" t="s">
        <v>278</v>
      </c>
      <c r="D35" s="14">
        <v>28.209935420735601</v>
      </c>
      <c r="E35" s="14">
        <v>3.0112188585472701</v>
      </c>
      <c r="F35" s="14">
        <v>22.600255424378101</v>
      </c>
      <c r="G35" s="14">
        <v>34.5897532180132</v>
      </c>
      <c r="H35" s="14">
        <v>10.674320283391699</v>
      </c>
      <c r="I35" s="15">
        <v>143</v>
      </c>
      <c r="J35" s="15">
        <v>571</v>
      </c>
      <c r="K35" s="14">
        <v>2.5520728244793101</v>
      </c>
      <c r="L35" s="15">
        <v>223.73969681546899</v>
      </c>
      <c r="M35" s="15">
        <v>65</v>
      </c>
      <c r="ZA35" s="9"/>
    </row>
    <row r="36" spans="2:677" x14ac:dyDescent="0.3">
      <c r="B36" s="18"/>
      <c r="C36" s="16" t="s">
        <v>279</v>
      </c>
      <c r="D36" s="14">
        <v>20.273403965912401</v>
      </c>
      <c r="E36" s="14">
        <v>1.31665090295947</v>
      </c>
      <c r="F36" s="14">
        <v>17.7970296753032</v>
      </c>
      <c r="G36" s="14">
        <v>22.9979521286633</v>
      </c>
      <c r="H36" s="14">
        <v>6.4944737705285398</v>
      </c>
      <c r="I36" s="15">
        <v>228</v>
      </c>
      <c r="J36" s="15">
        <v>1243</v>
      </c>
      <c r="K36" s="14">
        <v>1.3320882030794301</v>
      </c>
      <c r="L36" s="15">
        <v>933.12139325798205</v>
      </c>
      <c r="M36" s="15">
        <v>161</v>
      </c>
      <c r="ZA36" s="9"/>
    </row>
    <row r="37" spans="2:677" x14ac:dyDescent="0.3">
      <c r="B37" s="18"/>
      <c r="C37" s="16" t="s">
        <v>280</v>
      </c>
      <c r="D37" s="14">
        <v>21.1216969998151</v>
      </c>
      <c r="E37" s="14">
        <v>2.0645829039688799</v>
      </c>
      <c r="F37" s="14">
        <v>17.304241955392399</v>
      </c>
      <c r="G37" s="14">
        <v>25.521407134574702</v>
      </c>
      <c r="H37" s="14">
        <v>9.7747018337918394</v>
      </c>
      <c r="I37" s="15">
        <v>151</v>
      </c>
      <c r="J37" s="15">
        <v>716</v>
      </c>
      <c r="K37" s="14">
        <v>1.82929744858604</v>
      </c>
      <c r="L37" s="15">
        <v>391.40709486772198</v>
      </c>
      <c r="M37" s="15">
        <v>80</v>
      </c>
      <c r="ZA37" s="9"/>
    </row>
    <row r="38" spans="2:677" x14ac:dyDescent="0.3">
      <c r="B38" s="18" t="s">
        <v>296</v>
      </c>
      <c r="C38" s="16" t="s">
        <v>281</v>
      </c>
      <c r="D38" s="14">
        <v>21.959295638838899</v>
      </c>
      <c r="E38" s="14">
        <v>0.67800820148482999</v>
      </c>
      <c r="F38" s="14">
        <v>20.6581538563224</v>
      </c>
      <c r="G38" s="14">
        <v>23.318303759865799</v>
      </c>
      <c r="H38" s="14">
        <v>3.0875680742949299</v>
      </c>
      <c r="I38" s="15">
        <v>2285</v>
      </c>
      <c r="J38" s="15">
        <v>10873</v>
      </c>
      <c r="K38" s="14">
        <v>2.9163507285849302</v>
      </c>
      <c r="L38" s="15">
        <v>3728.28956868154</v>
      </c>
      <c r="M38" s="15">
        <v>1297</v>
      </c>
      <c r="ZA38" s="9"/>
    </row>
    <row r="39" spans="2:677" x14ac:dyDescent="0.3">
      <c r="B39" s="18"/>
      <c r="C39" s="16" t="s">
        <v>282</v>
      </c>
      <c r="D39" s="14">
        <v>17.993772874886901</v>
      </c>
      <c r="E39" s="14">
        <v>0.61934202826334706</v>
      </c>
      <c r="F39" s="14">
        <v>16.8105917067852</v>
      </c>
      <c r="G39" s="14">
        <v>19.240968993133201</v>
      </c>
      <c r="H39" s="14">
        <v>3.4419798036226998</v>
      </c>
      <c r="I39" s="15">
        <v>1773</v>
      </c>
      <c r="J39" s="15">
        <v>10287</v>
      </c>
      <c r="K39" s="14">
        <v>2.6738593453917101</v>
      </c>
      <c r="L39" s="15">
        <v>3847.2479929541601</v>
      </c>
      <c r="M39" s="15">
        <v>1286</v>
      </c>
      <c r="ZA39" s="9"/>
    </row>
    <row r="40" spans="2:677" x14ac:dyDescent="0.3">
      <c r="B40" s="18" t="s">
        <v>321</v>
      </c>
      <c r="C40" s="16" t="s">
        <v>314</v>
      </c>
      <c r="D40" s="14">
        <v>19.850613115826899</v>
      </c>
      <c r="E40" s="14">
        <v>0.62589272114633498</v>
      </c>
      <c r="F40" s="14">
        <v>18.651800768204499</v>
      </c>
      <c r="G40" s="14">
        <v>21.1064853655901</v>
      </c>
      <c r="H40" s="14">
        <v>3.15301455675095</v>
      </c>
      <c r="I40" s="15">
        <v>2084</v>
      </c>
      <c r="J40" s="15">
        <v>10697</v>
      </c>
      <c r="K40" s="14">
        <v>2.6335833419832402</v>
      </c>
      <c r="L40" s="15">
        <v>4061.7662746699102</v>
      </c>
      <c r="M40" s="15">
        <v>2651</v>
      </c>
      <c r="ZA40" s="9"/>
    </row>
    <row r="41" spans="2:677" x14ac:dyDescent="0.3">
      <c r="B41" s="18"/>
      <c r="C41" s="16" t="s">
        <v>315</v>
      </c>
      <c r="D41" s="14">
        <v>19.730718187882399</v>
      </c>
      <c r="E41" s="14">
        <v>0.62952781276005199</v>
      </c>
      <c r="F41" s="14">
        <v>18.525346685601601</v>
      </c>
      <c r="G41" s="14">
        <v>20.994309023561701</v>
      </c>
      <c r="H41" s="14">
        <v>3.1905975584136401</v>
      </c>
      <c r="I41" s="15">
        <v>1974</v>
      </c>
      <c r="J41" s="15">
        <v>10463</v>
      </c>
      <c r="K41" s="14">
        <v>2.6178953951928099</v>
      </c>
      <c r="L41" s="15">
        <v>3996.7219542893199</v>
      </c>
      <c r="M41" s="15">
        <v>2632</v>
      </c>
      <c r="ZA41" s="9"/>
    </row>
    <row r="42" spans="2:677" x14ac:dyDescent="0.3">
      <c r="B42" s="18" t="s">
        <v>322</v>
      </c>
      <c r="C42" s="16" t="s">
        <v>316</v>
      </c>
      <c r="D42" s="14">
        <v>26.490037114563599</v>
      </c>
      <c r="E42" s="14">
        <v>1.28959687864206</v>
      </c>
      <c r="F42" s="14">
        <v>24.036165787592999</v>
      </c>
      <c r="G42" s="14">
        <v>29.0984636194719</v>
      </c>
      <c r="H42" s="14">
        <v>4.86823356669845</v>
      </c>
      <c r="I42" s="15">
        <v>649</v>
      </c>
      <c r="J42" s="15">
        <v>2482</v>
      </c>
      <c r="K42" s="14">
        <v>2.11887794549608</v>
      </c>
      <c r="L42" s="15">
        <v>1171.37469162666</v>
      </c>
      <c r="M42" s="15">
        <v>635</v>
      </c>
      <c r="ZA42" s="9"/>
    </row>
    <row r="43" spans="2:677" x14ac:dyDescent="0.3">
      <c r="B43" s="18"/>
      <c r="C43" s="16" t="s">
        <v>317</v>
      </c>
      <c r="D43" s="14">
        <v>20.8628018379015</v>
      </c>
      <c r="E43" s="14">
        <v>2.2236135296666402</v>
      </c>
      <c r="F43" s="14">
        <v>16.8226747813797</v>
      </c>
      <c r="G43" s="14">
        <v>25.5748697437106</v>
      </c>
      <c r="H43" s="14">
        <v>10.658268946537101</v>
      </c>
      <c r="I43" s="15">
        <v>160</v>
      </c>
      <c r="J43" s="15">
        <v>827</v>
      </c>
      <c r="K43" s="14">
        <v>2.47369049304822</v>
      </c>
      <c r="L43" s="15">
        <v>334.318299853643</v>
      </c>
      <c r="M43" s="15">
        <v>302</v>
      </c>
      <c r="ZA43" s="9"/>
    </row>
    <row r="44" spans="2:677" x14ac:dyDescent="0.3">
      <c r="B44" s="18"/>
      <c r="C44" s="16" t="s">
        <v>318</v>
      </c>
      <c r="D44" s="14">
        <v>22.2570909997768</v>
      </c>
      <c r="E44" s="14">
        <v>2.3814067576986901</v>
      </c>
      <c r="F44" s="14">
        <v>17.917456824013499</v>
      </c>
      <c r="G44" s="14">
        <v>27.298237384554</v>
      </c>
      <c r="H44" s="14">
        <v>10.6995418121918</v>
      </c>
      <c r="I44" s="15">
        <v>137</v>
      </c>
      <c r="J44" s="15">
        <v>610</v>
      </c>
      <c r="K44" s="14">
        <v>1.9959757816916901</v>
      </c>
      <c r="L44" s="15">
        <v>305.61493059950499</v>
      </c>
      <c r="M44" s="15">
        <v>225</v>
      </c>
      <c r="ZA44" s="9"/>
    </row>
    <row r="45" spans="2:677" x14ac:dyDescent="0.3">
      <c r="B45" s="18"/>
      <c r="C45" s="16" t="s">
        <v>319</v>
      </c>
      <c r="D45" s="14">
        <v>18.974948782948701</v>
      </c>
      <c r="E45" s="14">
        <v>0.49913781900106402</v>
      </c>
      <c r="F45" s="14">
        <v>18.015469701792298</v>
      </c>
      <c r="G45" s="14">
        <v>19.9730792803966</v>
      </c>
      <c r="H45" s="14">
        <v>2.6305094401603899</v>
      </c>
      <c r="I45" s="15">
        <v>3052</v>
      </c>
      <c r="J45" s="15">
        <v>16889</v>
      </c>
      <c r="K45" s="14">
        <v>2.73664993950133</v>
      </c>
      <c r="L45" s="15">
        <v>6171.4140914484296</v>
      </c>
      <c r="M45" s="15">
        <v>2565</v>
      </c>
      <c r="ZA45" s="9"/>
    </row>
    <row r="46" spans="2:677" x14ac:dyDescent="0.3">
      <c r="B46" s="18"/>
      <c r="C46" s="16" t="s">
        <v>320</v>
      </c>
      <c r="D46" s="14">
        <v>15.0671797765972</v>
      </c>
      <c r="E46" s="14">
        <v>2.8594186869381399</v>
      </c>
      <c r="F46" s="14">
        <v>10.2486314468822</v>
      </c>
      <c r="G46" s="14">
        <v>21.605863754769501</v>
      </c>
      <c r="H46" s="14">
        <v>18.977796305181698</v>
      </c>
      <c r="I46" s="15">
        <v>60</v>
      </c>
      <c r="J46" s="15">
        <v>352</v>
      </c>
      <c r="K46" s="14">
        <v>2.24261696508737</v>
      </c>
      <c r="L46" s="15">
        <v>156.95948326435999</v>
      </c>
      <c r="M46" s="15">
        <v>203</v>
      </c>
      <c r="ZA46" s="9"/>
    </row>
    <row r="47" spans="2:677" x14ac:dyDescent="0.3">
      <c r="B47" s="18" t="s">
        <v>298</v>
      </c>
      <c r="C47" s="16" t="s">
        <v>283</v>
      </c>
      <c r="D47" s="14">
        <v>25.460103440493601</v>
      </c>
      <c r="E47" s="14">
        <v>1.05166206527214</v>
      </c>
      <c r="F47" s="14">
        <v>23.452792737832802</v>
      </c>
      <c r="G47" s="14">
        <v>27.577323421950101</v>
      </c>
      <c r="H47" s="14">
        <v>4.1306276218795901</v>
      </c>
      <c r="I47" s="15">
        <v>1025</v>
      </c>
      <c r="J47" s="15">
        <v>4205</v>
      </c>
      <c r="K47" s="14">
        <v>2.4500005129340301</v>
      </c>
      <c r="L47" s="15">
        <v>1716.32617128078</v>
      </c>
      <c r="M47" s="15">
        <v>1549</v>
      </c>
      <c r="ZA47" s="9"/>
    </row>
    <row r="48" spans="2:677" x14ac:dyDescent="0.3">
      <c r="B48" s="18"/>
      <c r="C48" s="16" t="s">
        <v>284</v>
      </c>
      <c r="D48" s="14">
        <v>21.8915461531262</v>
      </c>
      <c r="E48" s="14">
        <v>1.1826333516047001</v>
      </c>
      <c r="F48" s="14">
        <v>19.660445086739799</v>
      </c>
      <c r="G48" s="14">
        <v>24.299257569699101</v>
      </c>
      <c r="H48" s="14">
        <v>5.4022376644045798</v>
      </c>
      <c r="I48" s="15">
        <v>774</v>
      </c>
      <c r="J48" s="15">
        <v>3677</v>
      </c>
      <c r="K48" s="14">
        <v>3.0067773543485599</v>
      </c>
      <c r="L48" s="15">
        <v>1222.90398212629</v>
      </c>
      <c r="M48" s="15">
        <v>1675</v>
      </c>
      <c r="ZA48" s="9"/>
    </row>
    <row r="49" spans="2:677" x14ac:dyDescent="0.3">
      <c r="B49" s="18"/>
      <c r="C49" s="16" t="s">
        <v>285</v>
      </c>
      <c r="D49" s="14">
        <v>19.1070341295875</v>
      </c>
      <c r="E49" s="14">
        <v>1.0660447946899401</v>
      </c>
      <c r="F49" s="14">
        <v>17.103036177697899</v>
      </c>
      <c r="G49" s="14">
        <v>21.285551546027001</v>
      </c>
      <c r="H49" s="14">
        <v>5.5793316087668003</v>
      </c>
      <c r="I49" s="15">
        <v>763</v>
      </c>
      <c r="J49" s="15">
        <v>3895</v>
      </c>
      <c r="K49" s="14">
        <v>2.8631415330427701</v>
      </c>
      <c r="L49" s="15">
        <v>1360.3938034668699</v>
      </c>
      <c r="M49" s="15">
        <v>1818</v>
      </c>
      <c r="ZA49" s="9"/>
    </row>
    <row r="50" spans="2:677" x14ac:dyDescent="0.3">
      <c r="B50" s="18"/>
      <c r="C50" s="16" t="s">
        <v>286</v>
      </c>
      <c r="D50" s="14">
        <v>17.913318125823402</v>
      </c>
      <c r="E50" s="14">
        <v>1.01553615036552</v>
      </c>
      <c r="F50" s="14">
        <v>16.007362713102999</v>
      </c>
      <c r="G50" s="14">
        <v>19.992194423261701</v>
      </c>
      <c r="H50" s="14">
        <v>5.66916828715026</v>
      </c>
      <c r="I50" s="15">
        <v>723</v>
      </c>
      <c r="J50" s="15">
        <v>4087</v>
      </c>
      <c r="K50" s="14">
        <v>2.8657638383914099</v>
      </c>
      <c r="L50" s="15">
        <v>1426.1468252366899</v>
      </c>
      <c r="M50" s="15">
        <v>1867</v>
      </c>
      <c r="ZA50" s="9"/>
    </row>
    <row r="51" spans="2:677" x14ac:dyDescent="0.3">
      <c r="B51" s="18"/>
      <c r="C51" s="16" t="s">
        <v>287</v>
      </c>
      <c r="D51" s="14">
        <v>15.149237614657601</v>
      </c>
      <c r="E51" s="14">
        <v>0.94398259593079403</v>
      </c>
      <c r="F51" s="14">
        <v>13.389266446520001</v>
      </c>
      <c r="G51" s="14">
        <v>17.094889329800399</v>
      </c>
      <c r="H51" s="14">
        <v>6.2312217944053403</v>
      </c>
      <c r="I51" s="15">
        <v>756</v>
      </c>
      <c r="J51" s="15">
        <v>5183</v>
      </c>
      <c r="K51" s="14">
        <v>3.5923517698850298</v>
      </c>
      <c r="L51" s="15">
        <v>1442.7874361997301</v>
      </c>
      <c r="M51" s="15">
        <v>1895</v>
      </c>
      <c r="ZA51" s="9"/>
    </row>
    <row r="52" spans="2:677" x14ac:dyDescent="0.3">
      <c r="B52" s="18" t="s">
        <v>297</v>
      </c>
      <c r="C52" s="16" t="s">
        <v>288</v>
      </c>
      <c r="D52" s="14">
        <v>17.543895243294301</v>
      </c>
      <c r="E52" s="14">
        <v>0.56329058461717396</v>
      </c>
      <c r="F52" s="14">
        <v>16.466576894827899</v>
      </c>
      <c r="G52" s="14">
        <v>18.675938445520199</v>
      </c>
      <c r="H52" s="14">
        <v>3.2107498181310601</v>
      </c>
      <c r="I52" s="15">
        <v>2415</v>
      </c>
      <c r="J52" s="15">
        <v>14040</v>
      </c>
      <c r="K52" s="14">
        <v>3.07930224039595</v>
      </c>
      <c r="L52" s="15">
        <v>4559.4744860753499</v>
      </c>
      <c r="M52" s="15">
        <v>2621</v>
      </c>
      <c r="ZA52" s="9"/>
    </row>
    <row r="53" spans="2:677" x14ac:dyDescent="0.3">
      <c r="B53" s="18"/>
      <c r="C53" s="16" t="s">
        <v>289</v>
      </c>
      <c r="D53" s="14">
        <v>24.221802533697101</v>
      </c>
      <c r="E53" s="14">
        <v>0.84659099135551297</v>
      </c>
      <c r="F53" s="14">
        <v>22.600455957796299</v>
      </c>
      <c r="G53" s="14">
        <v>25.920510897075001</v>
      </c>
      <c r="H53" s="14">
        <v>3.4951609822503702</v>
      </c>
      <c r="I53" s="15">
        <v>1626</v>
      </c>
      <c r="J53" s="15">
        <v>7007</v>
      </c>
      <c r="K53" s="14">
        <v>2.7356887779767698</v>
      </c>
      <c r="L53" s="15">
        <v>2561.3293648052099</v>
      </c>
      <c r="M53" s="15">
        <v>2072</v>
      </c>
      <c r="ZA53" s="9"/>
    </row>
    <row r="54" spans="2:677" x14ac:dyDescent="0.3">
      <c r="B54" s="18" t="s">
        <v>291</v>
      </c>
      <c r="C54" s="16" t="s">
        <v>290</v>
      </c>
      <c r="D54" s="14">
        <v>18.083039080840798</v>
      </c>
      <c r="E54" s="14">
        <v>0.56075645776990601</v>
      </c>
      <c r="F54" s="14">
        <v>17.009364548887099</v>
      </c>
      <c r="G54" s="14">
        <v>19.2088001080559</v>
      </c>
      <c r="H54" s="14">
        <v>3.1010078298400399</v>
      </c>
      <c r="I54" s="15">
        <v>2398</v>
      </c>
      <c r="J54" s="15">
        <v>13657</v>
      </c>
      <c r="K54" s="14">
        <v>2.8988572042205001</v>
      </c>
      <c r="L54" s="15">
        <v>4711.1668626231503</v>
      </c>
      <c r="M54" s="15">
        <v>2449</v>
      </c>
      <c r="ZA54" s="9"/>
    </row>
    <row r="55" spans="2:677" x14ac:dyDescent="0.3">
      <c r="B55" s="18"/>
      <c r="C55" s="16" t="s">
        <v>291</v>
      </c>
      <c r="D55" s="14">
        <v>22.335651908044898</v>
      </c>
      <c r="E55" s="14">
        <v>0.75169760385190498</v>
      </c>
      <c r="F55" s="14">
        <v>20.896160874762099</v>
      </c>
      <c r="G55" s="14">
        <v>23.844415338284801</v>
      </c>
      <c r="H55" s="14">
        <v>3.36546077520646</v>
      </c>
      <c r="I55" s="15">
        <v>1660</v>
      </c>
      <c r="J55" s="15">
        <v>7503</v>
      </c>
      <c r="K55" s="14">
        <v>2.44367281665463</v>
      </c>
      <c r="L55" s="15">
        <v>3070.3783046830099</v>
      </c>
      <c r="M55" s="15">
        <v>1982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352</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59" priority="1">
      <formula>ZA9 = 3</formula>
    </cfRule>
    <cfRule type="expression" dxfId="158" priority="48">
      <formula>I9 = J9</formula>
    </cfRule>
    <cfRule type="expression" dxfId="157" priority="95">
      <formula>ZA9 = 2</formula>
    </cfRule>
    <cfRule type="expression" dxfId="156" priority="142">
      <formula>ZA9 = 1</formula>
    </cfRule>
  </conditionalFormatting>
  <pageMargins left="0.7" right="0.7" top="0.75" bottom="0.75" header="0.3" footer="0.3"/>
  <pageSetup paperSize="9" orientation="portrait" horizontalDpi="300" verticalDpi="30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157</v>
      </c>
      <c r="M2" s="12" t="str">
        <f>HYPERLINK("#'INDICE'!A1", "Índice")</f>
        <v>Índice</v>
      </c>
    </row>
    <row r="3" spans="2:677" x14ac:dyDescent="0.3">
      <c r="B3" s="10" t="s">
        <v>7</v>
      </c>
      <c r="C3" s="11" t="s">
        <v>156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55.6531144108692</v>
      </c>
      <c r="E9" s="14">
        <v>0.75036812766362804</v>
      </c>
      <c r="F9" s="14">
        <v>54.177218958093903</v>
      </c>
      <c r="G9" s="14">
        <v>57.119098123395901</v>
      </c>
      <c r="H9" s="14">
        <v>1.3482949437903899</v>
      </c>
      <c r="I9" s="15">
        <v>11545</v>
      </c>
      <c r="J9" s="15">
        <v>21191</v>
      </c>
      <c r="K9" s="14">
        <v>4.8342278502978004</v>
      </c>
      <c r="L9" s="15">
        <v>4383.5335561799402</v>
      </c>
      <c r="M9" s="15">
        <v>2682</v>
      </c>
      <c r="ZA9" s="9"/>
    </row>
    <row r="10" spans="2:677" x14ac:dyDescent="0.3">
      <c r="B10" s="18" t="s">
        <v>293</v>
      </c>
      <c r="C10" s="16" t="s">
        <v>253</v>
      </c>
      <c r="D10" s="14">
        <v>55.870155632837303</v>
      </c>
      <c r="E10" s="14">
        <v>0.93581137033661799</v>
      </c>
      <c r="F10" s="14">
        <v>54.027482909951097</v>
      </c>
      <c r="G10" s="14">
        <v>57.696800710805803</v>
      </c>
      <c r="H10" s="14">
        <v>1.67497541350431</v>
      </c>
      <c r="I10" s="15">
        <v>6865</v>
      </c>
      <c r="J10" s="15">
        <v>12957</v>
      </c>
      <c r="K10" s="14">
        <v>4.60188008511955</v>
      </c>
      <c r="L10" s="15">
        <v>2815.58835961354</v>
      </c>
      <c r="M10" s="15">
        <v>1690</v>
      </c>
      <c r="ZA10" s="9"/>
    </row>
    <row r="11" spans="2:677" x14ac:dyDescent="0.3">
      <c r="B11" s="18"/>
      <c r="C11" s="16" t="s">
        <v>254</v>
      </c>
      <c r="D11" s="14">
        <v>55.254160592644801</v>
      </c>
      <c r="E11" s="14">
        <v>1.25034095152818</v>
      </c>
      <c r="F11" s="14">
        <v>52.789715748368103</v>
      </c>
      <c r="G11" s="14">
        <v>57.693059106499902</v>
      </c>
      <c r="H11" s="14">
        <v>2.26289013916288</v>
      </c>
      <c r="I11" s="15">
        <v>4680</v>
      </c>
      <c r="J11" s="15">
        <v>8234</v>
      </c>
      <c r="K11" s="14">
        <v>5.2059186972124598</v>
      </c>
      <c r="L11" s="15">
        <v>1581.6612741971801</v>
      </c>
      <c r="M11" s="15">
        <v>992</v>
      </c>
      <c r="ZA11" s="9"/>
    </row>
    <row r="12" spans="2:677" x14ac:dyDescent="0.3">
      <c r="B12" s="18" t="s">
        <v>294</v>
      </c>
      <c r="C12" s="16" t="s">
        <v>255</v>
      </c>
      <c r="D12" s="14">
        <v>52.332488046795802</v>
      </c>
      <c r="E12" s="14">
        <v>0.72840055696639905</v>
      </c>
      <c r="F12" s="14">
        <v>50.9020704428481</v>
      </c>
      <c r="G12" s="14">
        <v>53.759089539066601</v>
      </c>
      <c r="H12" s="14">
        <v>1.3918706794812801</v>
      </c>
      <c r="I12" s="15">
        <v>5599</v>
      </c>
      <c r="J12" s="15">
        <v>10613</v>
      </c>
      <c r="K12" s="14">
        <v>2.25706420163029</v>
      </c>
      <c r="L12" s="15">
        <v>4702.1258820791199</v>
      </c>
      <c r="M12" s="15">
        <v>1374</v>
      </c>
      <c r="ZA12" s="9"/>
    </row>
    <row r="13" spans="2:677" x14ac:dyDescent="0.3">
      <c r="B13" s="18"/>
      <c r="C13" s="16" t="s">
        <v>256</v>
      </c>
      <c r="D13" s="14">
        <v>57.672148909703502</v>
      </c>
      <c r="E13" s="14">
        <v>1.28238398579375</v>
      </c>
      <c r="F13" s="14">
        <v>55.137075289440602</v>
      </c>
      <c r="G13" s="14">
        <v>60.167460366960903</v>
      </c>
      <c r="H13" s="14">
        <v>2.2235758681396902</v>
      </c>
      <c r="I13" s="15">
        <v>3537</v>
      </c>
      <c r="J13" s="15">
        <v>6332</v>
      </c>
      <c r="K13" s="14">
        <v>4.2649714757446304</v>
      </c>
      <c r="L13" s="15">
        <v>1484.6523677850601</v>
      </c>
      <c r="M13" s="15">
        <v>794</v>
      </c>
      <c r="ZA13" s="9"/>
    </row>
    <row r="14" spans="2:677" x14ac:dyDescent="0.3">
      <c r="B14" s="18"/>
      <c r="C14" s="16" t="s">
        <v>257</v>
      </c>
      <c r="D14" s="14">
        <v>58.6629605048253</v>
      </c>
      <c r="E14" s="14">
        <v>1.0246952074881499</v>
      </c>
      <c r="F14" s="14">
        <v>56.636444226811697</v>
      </c>
      <c r="G14" s="14">
        <v>60.660553335729396</v>
      </c>
      <c r="H14" s="14">
        <v>1.7467499060226599</v>
      </c>
      <c r="I14" s="15">
        <v>2409</v>
      </c>
      <c r="J14" s="15">
        <v>4246</v>
      </c>
      <c r="K14" s="14">
        <v>1.83807724388986</v>
      </c>
      <c r="L14" s="15">
        <v>2310.0226141826001</v>
      </c>
      <c r="M14" s="15">
        <v>514</v>
      </c>
      <c r="ZA14" s="9"/>
    </row>
    <row r="15" spans="2:677" x14ac:dyDescent="0.3">
      <c r="B15" s="18" t="s">
        <v>295</v>
      </c>
      <c r="C15" s="16" t="s">
        <v>258</v>
      </c>
      <c r="D15" s="14">
        <v>53.079210981506002</v>
      </c>
      <c r="E15" s="14">
        <v>2.13962277128722</v>
      </c>
      <c r="F15" s="14">
        <v>48.835698088787503</v>
      </c>
      <c r="G15" s="14">
        <v>57.2786585101463</v>
      </c>
      <c r="H15" s="14">
        <v>4.0309995791623798</v>
      </c>
      <c r="I15" s="15">
        <v>537</v>
      </c>
      <c r="J15" s="15">
        <v>1008</v>
      </c>
      <c r="K15" s="14">
        <v>1.8510328580983999</v>
      </c>
      <c r="L15" s="15">
        <v>544.560835638291</v>
      </c>
      <c r="M15" s="15">
        <v>135</v>
      </c>
      <c r="ZA15" s="9"/>
    </row>
    <row r="16" spans="2:677" x14ac:dyDescent="0.3">
      <c r="B16" s="18"/>
      <c r="C16" s="16" t="s">
        <v>259</v>
      </c>
      <c r="D16" s="14">
        <v>62.2453150654624</v>
      </c>
      <c r="E16" s="14">
        <v>1.9153178211954001</v>
      </c>
      <c r="F16" s="14">
        <v>58.378157314168199</v>
      </c>
      <c r="G16" s="14">
        <v>65.962660590339794</v>
      </c>
      <c r="H16" s="14">
        <v>3.0770473555818398</v>
      </c>
      <c r="I16" s="15">
        <v>491</v>
      </c>
      <c r="J16" s="15">
        <v>808</v>
      </c>
      <c r="K16" s="14">
        <v>1.25973070180578</v>
      </c>
      <c r="L16" s="15">
        <v>641.40692835521099</v>
      </c>
      <c r="M16" s="15">
        <v>102</v>
      </c>
      <c r="ZA16" s="9"/>
    </row>
    <row r="17" spans="2:677" x14ac:dyDescent="0.3">
      <c r="B17" s="18"/>
      <c r="C17" s="16" t="s">
        <v>260</v>
      </c>
      <c r="D17" s="14">
        <v>58.7957762778043</v>
      </c>
      <c r="E17" s="14">
        <v>2.2793382456979701</v>
      </c>
      <c r="F17" s="14">
        <v>54.212785320125498</v>
      </c>
      <c r="G17" s="14">
        <v>63.231163665216897</v>
      </c>
      <c r="H17" s="14">
        <v>3.8767040593669799</v>
      </c>
      <c r="I17" s="15">
        <v>466</v>
      </c>
      <c r="J17" s="15">
        <v>806</v>
      </c>
      <c r="K17" s="14">
        <v>1.7263369675209499</v>
      </c>
      <c r="L17" s="15">
        <v>466.88451626997698</v>
      </c>
      <c r="M17" s="15">
        <v>102</v>
      </c>
      <c r="ZA17" s="9"/>
    </row>
    <row r="18" spans="2:677" x14ac:dyDescent="0.3">
      <c r="B18" s="18"/>
      <c r="C18" s="16" t="s">
        <v>261</v>
      </c>
      <c r="D18" s="14">
        <v>50.3408419895189</v>
      </c>
      <c r="E18" s="14">
        <v>2.5130623606367202</v>
      </c>
      <c r="F18" s="14">
        <v>45.350959514405503</v>
      </c>
      <c r="G18" s="14">
        <v>55.323944095102199</v>
      </c>
      <c r="H18" s="14">
        <v>4.9920944134385801</v>
      </c>
      <c r="I18" s="15">
        <v>315</v>
      </c>
      <c r="J18" s="15">
        <v>648</v>
      </c>
      <c r="K18" s="14">
        <v>1.6345228076210301</v>
      </c>
      <c r="L18" s="15">
        <v>396.44598226386</v>
      </c>
      <c r="M18" s="15">
        <v>78</v>
      </c>
      <c r="ZA18" s="9"/>
    </row>
    <row r="19" spans="2:677" x14ac:dyDescent="0.3">
      <c r="B19" s="18"/>
      <c r="C19" s="16" t="s">
        <v>262</v>
      </c>
      <c r="D19" s="14">
        <v>58.041398343558598</v>
      </c>
      <c r="E19" s="14">
        <v>3.1050816874539899</v>
      </c>
      <c r="F19" s="14">
        <v>51.747007842205598</v>
      </c>
      <c r="G19" s="14">
        <v>64.084587161539801</v>
      </c>
      <c r="H19" s="14">
        <v>5.3497706396982396</v>
      </c>
      <c r="I19" s="15">
        <v>324</v>
      </c>
      <c r="J19" s="15">
        <v>533</v>
      </c>
      <c r="K19" s="14">
        <v>2.1061961716732598</v>
      </c>
      <c r="L19" s="15">
        <v>253.06284721643999</v>
      </c>
      <c r="M19" s="15">
        <v>66</v>
      </c>
      <c r="ZA19" s="9"/>
    </row>
    <row r="20" spans="2:677" x14ac:dyDescent="0.3">
      <c r="B20" s="18"/>
      <c r="C20" s="16" t="s">
        <v>263</v>
      </c>
      <c r="D20" s="14">
        <v>57.508653372390597</v>
      </c>
      <c r="E20" s="14">
        <v>2.6722911849830799</v>
      </c>
      <c r="F20" s="14">
        <v>52.141148858697598</v>
      </c>
      <c r="G20" s="14">
        <v>62.704758712392398</v>
      </c>
      <c r="H20" s="14">
        <v>4.6467636229959401</v>
      </c>
      <c r="I20" s="15">
        <v>460</v>
      </c>
      <c r="J20" s="15">
        <v>795</v>
      </c>
      <c r="K20" s="14">
        <v>2.3203546426388701</v>
      </c>
      <c r="L20" s="15">
        <v>342.62003979524002</v>
      </c>
      <c r="M20" s="15">
        <v>101</v>
      </c>
      <c r="ZA20" s="9"/>
    </row>
    <row r="21" spans="2:677" x14ac:dyDescent="0.3">
      <c r="B21" s="18"/>
      <c r="C21" s="16" t="s">
        <v>264</v>
      </c>
      <c r="D21" s="14">
        <v>53.336494657117498</v>
      </c>
      <c r="E21" s="14">
        <v>2.0676349101859399</v>
      </c>
      <c r="F21" s="14">
        <v>49.243802991403101</v>
      </c>
      <c r="G21" s="14">
        <v>57.384764428723201</v>
      </c>
      <c r="H21" s="14">
        <v>3.8765856726769701</v>
      </c>
      <c r="I21" s="15">
        <v>764</v>
      </c>
      <c r="J21" s="15">
        <v>1427</v>
      </c>
      <c r="K21" s="14">
        <v>2.44943211929322</v>
      </c>
      <c r="L21" s="15">
        <v>582.58401560103505</v>
      </c>
      <c r="M21" s="15">
        <v>183</v>
      </c>
      <c r="ZA21" s="9"/>
    </row>
    <row r="22" spans="2:677" x14ac:dyDescent="0.3">
      <c r="B22" s="18"/>
      <c r="C22" s="16" t="s">
        <v>265</v>
      </c>
      <c r="D22" s="14">
        <v>51.732466945648603</v>
      </c>
      <c r="E22" s="14">
        <v>2.4171251759420098</v>
      </c>
      <c r="F22" s="14">
        <v>46.950873145623802</v>
      </c>
      <c r="G22" s="14">
        <v>56.482543377944303</v>
      </c>
      <c r="H22" s="14">
        <v>4.6723562950931798</v>
      </c>
      <c r="I22" s="15">
        <v>563</v>
      </c>
      <c r="J22" s="15">
        <v>1096</v>
      </c>
      <c r="K22" s="14">
        <v>2.5620884064948402</v>
      </c>
      <c r="L22" s="15">
        <v>427.77602725248101</v>
      </c>
      <c r="M22" s="15">
        <v>135</v>
      </c>
      <c r="ZA22" s="9"/>
    </row>
    <row r="23" spans="2:677" x14ac:dyDescent="0.3">
      <c r="B23" s="18"/>
      <c r="C23" s="16" t="s">
        <v>266</v>
      </c>
      <c r="D23" s="14">
        <v>58.591755480693102</v>
      </c>
      <c r="E23" s="14">
        <v>2.34667092667851</v>
      </c>
      <c r="F23" s="14">
        <v>53.890472854376597</v>
      </c>
      <c r="G23" s="14">
        <v>63.141543862846298</v>
      </c>
      <c r="H23" s="14">
        <v>4.0051213817134697</v>
      </c>
      <c r="I23" s="15">
        <v>634</v>
      </c>
      <c r="J23" s="15">
        <v>1132</v>
      </c>
      <c r="K23" s="14">
        <v>2.56710516882467</v>
      </c>
      <c r="L23" s="15">
        <v>440.96362461000302</v>
      </c>
      <c r="M23" s="15">
        <v>144</v>
      </c>
      <c r="ZA23" s="9"/>
    </row>
    <row r="24" spans="2:677" x14ac:dyDescent="0.3">
      <c r="B24" s="18"/>
      <c r="C24" s="16" t="s">
        <v>267</v>
      </c>
      <c r="D24" s="14">
        <v>50.6273471219098</v>
      </c>
      <c r="E24" s="14">
        <v>2.8778842308525001</v>
      </c>
      <c r="F24" s="14">
        <v>44.9146945535283</v>
      </c>
      <c r="G24" s="14">
        <v>56.3236654727163</v>
      </c>
      <c r="H24" s="14">
        <v>5.6844460443929696</v>
      </c>
      <c r="I24" s="15">
        <v>298</v>
      </c>
      <c r="J24" s="15">
        <v>622</v>
      </c>
      <c r="K24" s="14">
        <v>2.0576267867835401</v>
      </c>
      <c r="L24" s="15">
        <v>302.28999933088198</v>
      </c>
      <c r="M24" s="15">
        <v>78</v>
      </c>
      <c r="ZA24" s="9"/>
    </row>
    <row r="25" spans="2:677" x14ac:dyDescent="0.3">
      <c r="B25" s="18"/>
      <c r="C25" s="16" t="s">
        <v>268</v>
      </c>
      <c r="D25" s="14">
        <v>51.536178509116503</v>
      </c>
      <c r="E25" s="14">
        <v>2.9917373262974301</v>
      </c>
      <c r="F25" s="14">
        <v>45.597954144225099</v>
      </c>
      <c r="G25" s="14">
        <v>57.431340875031701</v>
      </c>
      <c r="H25" s="14">
        <v>5.8051206217554601</v>
      </c>
      <c r="I25" s="15">
        <v>355</v>
      </c>
      <c r="J25" s="15">
        <v>707</v>
      </c>
      <c r="K25" s="14">
        <v>2.5300071749456201</v>
      </c>
      <c r="L25" s="15">
        <v>279.44584782262302</v>
      </c>
      <c r="M25" s="15">
        <v>89</v>
      </c>
      <c r="ZA25" s="9"/>
    </row>
    <row r="26" spans="2:677" x14ac:dyDescent="0.3">
      <c r="B26" s="18"/>
      <c r="C26" s="16" t="s">
        <v>269</v>
      </c>
      <c r="D26" s="14">
        <v>60.027458022218397</v>
      </c>
      <c r="E26" s="14">
        <v>2.3548359549478901</v>
      </c>
      <c r="F26" s="14">
        <v>55.278948237491903</v>
      </c>
      <c r="G26" s="14">
        <v>64.594700077623401</v>
      </c>
      <c r="H26" s="14">
        <v>3.9229313259879701</v>
      </c>
      <c r="I26" s="15">
        <v>460</v>
      </c>
      <c r="J26" s="15">
        <v>793</v>
      </c>
      <c r="K26" s="14">
        <v>1.830352674185</v>
      </c>
      <c r="L26" s="15">
        <v>433.24983823300499</v>
      </c>
      <c r="M26" s="15">
        <v>102</v>
      </c>
      <c r="ZA26" s="9"/>
    </row>
    <row r="27" spans="2:677" x14ac:dyDescent="0.3">
      <c r="B27" s="18"/>
      <c r="C27" s="16" t="s">
        <v>270</v>
      </c>
      <c r="D27" s="14">
        <v>57.442188836369297</v>
      </c>
      <c r="E27" s="14">
        <v>2.65056461459544</v>
      </c>
      <c r="F27" s="14">
        <v>52.140658672797102</v>
      </c>
      <c r="G27" s="14">
        <v>62.577941437667697</v>
      </c>
      <c r="H27" s="14">
        <v>4.61431687804565</v>
      </c>
      <c r="I27" s="15">
        <v>669</v>
      </c>
      <c r="J27" s="15">
        <v>1168</v>
      </c>
      <c r="K27" s="14">
        <v>3.3538017272220002</v>
      </c>
      <c r="L27" s="15">
        <v>348.26149396955299</v>
      </c>
      <c r="M27" s="15">
        <v>150</v>
      </c>
      <c r="ZA27" s="9"/>
    </row>
    <row r="28" spans="2:677" x14ac:dyDescent="0.3">
      <c r="B28" s="18"/>
      <c r="C28" s="16" t="s">
        <v>271</v>
      </c>
      <c r="D28" s="14">
        <v>65.801765913221999</v>
      </c>
      <c r="E28" s="14">
        <v>2.2176925250338502</v>
      </c>
      <c r="F28" s="14">
        <v>61.2470705789802</v>
      </c>
      <c r="G28" s="14">
        <v>70.082628721849204</v>
      </c>
      <c r="H28" s="14">
        <v>3.3702629317858999</v>
      </c>
      <c r="I28" s="15">
        <v>322</v>
      </c>
      <c r="J28" s="15">
        <v>515</v>
      </c>
      <c r="K28" s="14">
        <v>1.1233744826177301</v>
      </c>
      <c r="L28" s="15">
        <v>458.44017998337301</v>
      </c>
      <c r="M28" s="15">
        <v>66</v>
      </c>
      <c r="ZA28" s="9"/>
    </row>
    <row r="29" spans="2:677" x14ac:dyDescent="0.3">
      <c r="B29" s="18"/>
      <c r="C29" s="16" t="s">
        <v>272</v>
      </c>
      <c r="D29" s="14">
        <v>65.157131378052796</v>
      </c>
      <c r="E29" s="14">
        <v>2.2303534482414298</v>
      </c>
      <c r="F29" s="14">
        <v>60.607325463005402</v>
      </c>
      <c r="G29" s="14">
        <v>69.446356238698499</v>
      </c>
      <c r="H29" s="14">
        <v>3.4230381250220199</v>
      </c>
      <c r="I29" s="15">
        <v>480</v>
      </c>
      <c r="J29" s="15">
        <v>766</v>
      </c>
      <c r="K29" s="14">
        <v>1.6762274946009701</v>
      </c>
      <c r="L29" s="15">
        <v>456.97854406233103</v>
      </c>
      <c r="M29" s="15">
        <v>92</v>
      </c>
      <c r="ZA29" s="9"/>
    </row>
    <row r="30" spans="2:677" x14ac:dyDescent="0.3">
      <c r="B30" s="18"/>
      <c r="C30" s="16" t="s">
        <v>273</v>
      </c>
      <c r="D30" s="14">
        <v>63.251390713284898</v>
      </c>
      <c r="E30" s="14">
        <v>2.15448256293163</v>
      </c>
      <c r="F30" s="14">
        <v>58.866462358785803</v>
      </c>
      <c r="G30" s="14">
        <v>67.427525334511799</v>
      </c>
      <c r="H30" s="14">
        <v>3.40622164767536</v>
      </c>
      <c r="I30" s="15">
        <v>420</v>
      </c>
      <c r="J30" s="15">
        <v>673</v>
      </c>
      <c r="K30" s="14">
        <v>1.34197446744999</v>
      </c>
      <c r="L30" s="15">
        <v>501.49985437415302</v>
      </c>
      <c r="M30" s="15">
        <v>77</v>
      </c>
      <c r="ZA30" s="9"/>
    </row>
    <row r="31" spans="2:677" x14ac:dyDescent="0.3">
      <c r="B31" s="18"/>
      <c r="C31" s="16" t="s">
        <v>274</v>
      </c>
      <c r="D31" s="14">
        <v>47.680864456897801</v>
      </c>
      <c r="E31" s="14">
        <v>1.3958190763612499</v>
      </c>
      <c r="F31" s="14">
        <v>44.943745293501401</v>
      </c>
      <c r="G31" s="14">
        <v>50.431984479566999</v>
      </c>
      <c r="H31" s="14">
        <v>2.9274198197959098</v>
      </c>
      <c r="I31" s="15">
        <v>982</v>
      </c>
      <c r="J31" s="15">
        <v>2140</v>
      </c>
      <c r="K31" s="14">
        <v>1.6705687888188201</v>
      </c>
      <c r="L31" s="15">
        <v>1281.0008269776699</v>
      </c>
      <c r="M31" s="15">
        <v>299</v>
      </c>
      <c r="ZA31" s="9"/>
    </row>
    <row r="32" spans="2:677" x14ac:dyDescent="0.3">
      <c r="B32" s="18"/>
      <c r="C32" s="16" t="s">
        <v>275</v>
      </c>
      <c r="D32" s="14">
        <v>57.094373269723597</v>
      </c>
      <c r="E32" s="14">
        <v>1.7864072524099801</v>
      </c>
      <c r="F32" s="14">
        <v>53.536690433887301</v>
      </c>
      <c r="G32" s="14">
        <v>60.5802249904551</v>
      </c>
      <c r="H32" s="14">
        <v>3.12886743492338</v>
      </c>
      <c r="I32" s="15">
        <v>734</v>
      </c>
      <c r="J32" s="15">
        <v>1301</v>
      </c>
      <c r="K32" s="14">
        <v>1.69354499038748</v>
      </c>
      <c r="L32" s="15">
        <v>768.21106459198995</v>
      </c>
      <c r="M32" s="15">
        <v>163</v>
      </c>
      <c r="ZA32" s="9"/>
    </row>
    <row r="33" spans="2:677" x14ac:dyDescent="0.3">
      <c r="B33" s="18"/>
      <c r="C33" s="16" t="s">
        <v>276</v>
      </c>
      <c r="D33" s="14">
        <v>56.247261403989199</v>
      </c>
      <c r="E33" s="14">
        <v>2.0129016624574301</v>
      </c>
      <c r="F33" s="14">
        <v>52.2227139625749</v>
      </c>
      <c r="G33" s="14">
        <v>60.1912222703656</v>
      </c>
      <c r="H33" s="14">
        <v>3.5786660758468001</v>
      </c>
      <c r="I33" s="15">
        <v>457</v>
      </c>
      <c r="J33" s="15">
        <v>827</v>
      </c>
      <c r="K33" s="14">
        <v>1.35993621957049</v>
      </c>
      <c r="L33" s="15">
        <v>608.11675437337203</v>
      </c>
      <c r="M33" s="15">
        <v>102</v>
      </c>
      <c r="ZA33" s="9"/>
    </row>
    <row r="34" spans="2:677" x14ac:dyDescent="0.3">
      <c r="B34" s="18"/>
      <c r="C34" s="16" t="s">
        <v>277</v>
      </c>
      <c r="D34" s="14">
        <v>44.222564250591397</v>
      </c>
      <c r="E34" s="14">
        <v>2.58381855310944</v>
      </c>
      <c r="F34" s="14">
        <v>39.181589152285603</v>
      </c>
      <c r="G34" s="14">
        <v>49.385458070282098</v>
      </c>
      <c r="H34" s="14">
        <v>5.8427605836423</v>
      </c>
      <c r="I34" s="15">
        <v>395</v>
      </c>
      <c r="J34" s="15">
        <v>893</v>
      </c>
      <c r="K34" s="14">
        <v>2.4142731973438298</v>
      </c>
      <c r="L34" s="15">
        <v>369.883574478014</v>
      </c>
      <c r="M34" s="15">
        <v>112</v>
      </c>
      <c r="ZA34" s="9"/>
    </row>
    <row r="35" spans="2:677" x14ac:dyDescent="0.3">
      <c r="B35" s="18"/>
      <c r="C35" s="16" t="s">
        <v>278</v>
      </c>
      <c r="D35" s="14">
        <v>59.238773606791099</v>
      </c>
      <c r="E35" s="14">
        <v>2.48540080461862</v>
      </c>
      <c r="F35" s="14">
        <v>54.1970762474919</v>
      </c>
      <c r="G35" s="14">
        <v>64.093185359268801</v>
      </c>
      <c r="H35" s="14">
        <v>4.1955642449925703</v>
      </c>
      <c r="I35" s="15">
        <v>335</v>
      </c>
      <c r="J35" s="15">
        <v>572</v>
      </c>
      <c r="K35" s="14">
        <v>1.46074926426466</v>
      </c>
      <c r="L35" s="15">
        <v>391.579865205646</v>
      </c>
      <c r="M35" s="15">
        <v>65</v>
      </c>
      <c r="ZA35" s="9"/>
    </row>
    <row r="36" spans="2:677" x14ac:dyDescent="0.3">
      <c r="B36" s="18"/>
      <c r="C36" s="16" t="s">
        <v>279</v>
      </c>
      <c r="D36" s="14">
        <v>53.058189531968303</v>
      </c>
      <c r="E36" s="14">
        <v>1.8784762903596099</v>
      </c>
      <c r="F36" s="14">
        <v>49.338490236111902</v>
      </c>
      <c r="G36" s="14">
        <v>56.744218395335899</v>
      </c>
      <c r="H36" s="14">
        <v>3.5404078181518202</v>
      </c>
      <c r="I36" s="15">
        <v>637</v>
      </c>
      <c r="J36" s="15">
        <v>1245</v>
      </c>
      <c r="K36" s="14">
        <v>1.7624611546504401</v>
      </c>
      <c r="L36" s="15">
        <v>706.39854768709995</v>
      </c>
      <c r="M36" s="15">
        <v>161</v>
      </c>
      <c r="ZA36" s="9"/>
    </row>
    <row r="37" spans="2:677" x14ac:dyDescent="0.3">
      <c r="B37" s="18"/>
      <c r="C37" s="16" t="s">
        <v>280</v>
      </c>
      <c r="D37" s="14">
        <v>62.850806834471101</v>
      </c>
      <c r="E37" s="14">
        <v>3.2581197705650302</v>
      </c>
      <c r="F37" s="14">
        <v>56.171447835095499</v>
      </c>
      <c r="G37" s="14">
        <v>69.072701157643806</v>
      </c>
      <c r="H37" s="14">
        <v>5.1838949007383004</v>
      </c>
      <c r="I37" s="15">
        <v>447</v>
      </c>
      <c r="J37" s="15">
        <v>716</v>
      </c>
      <c r="K37" s="14">
        <v>3.2507224392194201</v>
      </c>
      <c r="L37" s="15">
        <v>220.258731216661</v>
      </c>
      <c r="M37" s="15">
        <v>80</v>
      </c>
      <c r="ZA37" s="9"/>
    </row>
    <row r="38" spans="2:677" x14ac:dyDescent="0.3">
      <c r="B38" s="18" t="s">
        <v>296</v>
      </c>
      <c r="C38" s="16" t="s">
        <v>281</v>
      </c>
      <c r="D38" s="14">
        <v>57.268639800739003</v>
      </c>
      <c r="E38" s="14">
        <v>1.1636868626613801</v>
      </c>
      <c r="F38" s="14">
        <v>54.9718162961384</v>
      </c>
      <c r="G38" s="14">
        <v>59.534546879677599</v>
      </c>
      <c r="H38" s="14">
        <v>2.0319792240750298</v>
      </c>
      <c r="I38" s="15">
        <v>6110</v>
      </c>
      <c r="J38" s="15">
        <v>10883</v>
      </c>
      <c r="K38" s="14">
        <v>6.0216762027943496</v>
      </c>
      <c r="L38" s="15">
        <v>1807.30408502366</v>
      </c>
      <c r="M38" s="15">
        <v>1297</v>
      </c>
      <c r="ZA38" s="9"/>
    </row>
    <row r="39" spans="2:677" x14ac:dyDescent="0.3">
      <c r="B39" s="18"/>
      <c r="C39" s="16" t="s">
        <v>282</v>
      </c>
      <c r="D39" s="14">
        <v>54.315167616281599</v>
      </c>
      <c r="E39" s="14">
        <v>0.97802616399757303</v>
      </c>
      <c r="F39" s="14">
        <v>52.391004072436502</v>
      </c>
      <c r="G39" s="14">
        <v>56.226539653042899</v>
      </c>
      <c r="H39" s="14">
        <v>1.8006501810083699</v>
      </c>
      <c r="I39" s="15">
        <v>5435</v>
      </c>
      <c r="J39" s="15">
        <v>10308</v>
      </c>
      <c r="K39" s="14">
        <v>3.9731966657066402</v>
      </c>
      <c r="L39" s="15">
        <v>2594.38453902123</v>
      </c>
      <c r="M39" s="15">
        <v>1286</v>
      </c>
      <c r="ZA39" s="9"/>
    </row>
    <row r="40" spans="2:677" x14ac:dyDescent="0.3">
      <c r="B40" s="18" t="s">
        <v>321</v>
      </c>
      <c r="C40" s="16" t="s">
        <v>314</v>
      </c>
      <c r="D40" s="14">
        <v>56.2644388979665</v>
      </c>
      <c r="E40" s="14">
        <v>0.89800979891608401</v>
      </c>
      <c r="F40" s="14">
        <v>54.496397144004497</v>
      </c>
      <c r="G40" s="14">
        <v>58.016706845305301</v>
      </c>
      <c r="H40" s="14">
        <v>1.5960521716827101</v>
      </c>
      <c r="I40" s="15">
        <v>5875</v>
      </c>
      <c r="J40" s="15">
        <v>10714</v>
      </c>
      <c r="K40" s="14">
        <v>3.51078764551005</v>
      </c>
      <c r="L40" s="15">
        <v>3051.73684136155</v>
      </c>
      <c r="M40" s="15">
        <v>2651</v>
      </c>
      <c r="ZA40" s="9"/>
    </row>
    <row r="41" spans="2:677" x14ac:dyDescent="0.3">
      <c r="B41" s="18"/>
      <c r="C41" s="16" t="s">
        <v>315</v>
      </c>
      <c r="D41" s="14">
        <v>55.035134030557202</v>
      </c>
      <c r="E41" s="14">
        <v>0.94194604566115503</v>
      </c>
      <c r="F41" s="14">
        <v>53.182000552060202</v>
      </c>
      <c r="G41" s="14">
        <v>56.8743974492142</v>
      </c>
      <c r="H41" s="14">
        <v>1.7115358438813999</v>
      </c>
      <c r="I41" s="15">
        <v>5670</v>
      </c>
      <c r="J41" s="15">
        <v>10477</v>
      </c>
      <c r="K41" s="14">
        <v>3.7560746288795999</v>
      </c>
      <c r="L41" s="15">
        <v>2789.3481986339498</v>
      </c>
      <c r="M41" s="15">
        <v>2632</v>
      </c>
      <c r="ZA41" s="9"/>
    </row>
    <row r="42" spans="2:677" x14ac:dyDescent="0.3">
      <c r="B42" s="18" t="s">
        <v>322</v>
      </c>
      <c r="C42" s="16" t="s">
        <v>316</v>
      </c>
      <c r="D42" s="14">
        <v>57.007118276348699</v>
      </c>
      <c r="E42" s="14">
        <v>1.4789980192808001</v>
      </c>
      <c r="F42" s="14">
        <v>54.081976746390602</v>
      </c>
      <c r="G42" s="14">
        <v>59.884138915175697</v>
      </c>
      <c r="H42" s="14">
        <v>2.59440937202119</v>
      </c>
      <c r="I42" s="15">
        <v>1492</v>
      </c>
      <c r="J42" s="15">
        <v>2485</v>
      </c>
      <c r="K42" s="14">
        <v>2.21697671864945</v>
      </c>
      <c r="L42" s="15">
        <v>1120.8958484299401</v>
      </c>
      <c r="M42" s="15">
        <v>636</v>
      </c>
      <c r="ZA42" s="9"/>
    </row>
    <row r="43" spans="2:677" x14ac:dyDescent="0.3">
      <c r="B43" s="18"/>
      <c r="C43" s="16" t="s">
        <v>317</v>
      </c>
      <c r="D43" s="14">
        <v>57.320748605127697</v>
      </c>
      <c r="E43" s="14">
        <v>2.84779162025723</v>
      </c>
      <c r="F43" s="14">
        <v>51.646354385432403</v>
      </c>
      <c r="G43" s="14">
        <v>62.808766034330198</v>
      </c>
      <c r="H43" s="14">
        <v>4.9681689258372304</v>
      </c>
      <c r="I43" s="15">
        <v>436</v>
      </c>
      <c r="J43" s="15">
        <v>828</v>
      </c>
      <c r="K43" s="14">
        <v>2.7415317399386798</v>
      </c>
      <c r="L43" s="15">
        <v>302.02094250366798</v>
      </c>
      <c r="M43" s="15">
        <v>302</v>
      </c>
      <c r="ZA43" s="9"/>
    </row>
    <row r="44" spans="2:677" x14ac:dyDescent="0.3">
      <c r="B44" s="18"/>
      <c r="C44" s="16" t="s">
        <v>318</v>
      </c>
      <c r="D44" s="14">
        <v>56.686754115126099</v>
      </c>
      <c r="E44" s="14">
        <v>3.5762290649810402</v>
      </c>
      <c r="F44" s="14">
        <v>49.551543051375901</v>
      </c>
      <c r="G44" s="14">
        <v>63.555034868057199</v>
      </c>
      <c r="H44" s="14">
        <v>6.3087561120857503</v>
      </c>
      <c r="I44" s="15">
        <v>332</v>
      </c>
      <c r="J44" s="15">
        <v>611</v>
      </c>
      <c r="K44" s="14">
        <v>3.1774459456237798</v>
      </c>
      <c r="L44" s="15">
        <v>192.29280700794101</v>
      </c>
      <c r="M44" s="15">
        <v>225</v>
      </c>
      <c r="ZA44" s="9"/>
    </row>
    <row r="45" spans="2:677" x14ac:dyDescent="0.3">
      <c r="B45" s="18"/>
      <c r="C45" s="16" t="s">
        <v>319</v>
      </c>
      <c r="D45" s="14">
        <v>55.6194043946915</v>
      </c>
      <c r="E45" s="14">
        <v>0.80721003443591399</v>
      </c>
      <c r="F45" s="14">
        <v>54.031377319316299</v>
      </c>
      <c r="G45" s="14">
        <v>57.196031916899003</v>
      </c>
      <c r="H45" s="14">
        <v>1.4513101016107901</v>
      </c>
      <c r="I45" s="15">
        <v>9097</v>
      </c>
      <c r="J45" s="15">
        <v>16914</v>
      </c>
      <c r="K45" s="14">
        <v>4.4645150633918602</v>
      </c>
      <c r="L45" s="15">
        <v>3788.54136671897</v>
      </c>
      <c r="M45" s="15">
        <v>2566</v>
      </c>
      <c r="ZA45" s="9"/>
    </row>
    <row r="46" spans="2:677" x14ac:dyDescent="0.3">
      <c r="B46" s="18"/>
      <c r="C46" s="16" t="s">
        <v>320</v>
      </c>
      <c r="D46" s="14">
        <v>44.0291127036676</v>
      </c>
      <c r="E46" s="14">
        <v>4.4444026540660699</v>
      </c>
      <c r="F46" s="14">
        <v>35.535885273458803</v>
      </c>
      <c r="G46" s="14">
        <v>52.886896401080101</v>
      </c>
      <c r="H46" s="14">
        <v>10.0942362476813</v>
      </c>
      <c r="I46" s="15">
        <v>188</v>
      </c>
      <c r="J46" s="15">
        <v>353</v>
      </c>
      <c r="K46" s="14">
        <v>2.8214173641057099</v>
      </c>
      <c r="L46" s="15">
        <v>125.1144210321</v>
      </c>
      <c r="M46" s="15">
        <v>204</v>
      </c>
      <c r="ZA46" s="9"/>
    </row>
    <row r="47" spans="2:677" x14ac:dyDescent="0.3">
      <c r="B47" s="18" t="s">
        <v>298</v>
      </c>
      <c r="C47" s="16" t="s">
        <v>283</v>
      </c>
      <c r="D47" s="14">
        <v>61.344730764126702</v>
      </c>
      <c r="E47" s="14">
        <v>1.4479825568892699</v>
      </c>
      <c r="F47" s="14">
        <v>58.4688806046547</v>
      </c>
      <c r="G47" s="14">
        <v>64.143564805683596</v>
      </c>
      <c r="H47" s="14">
        <v>2.3604024972525002</v>
      </c>
      <c r="I47" s="15">
        <v>2490</v>
      </c>
      <c r="J47" s="15">
        <v>4213</v>
      </c>
      <c r="K47" s="14">
        <v>3.72416621226097</v>
      </c>
      <c r="L47" s="15">
        <v>1131.2599276932499</v>
      </c>
      <c r="M47" s="15">
        <v>1551</v>
      </c>
      <c r="ZA47" s="9"/>
    </row>
    <row r="48" spans="2:677" x14ac:dyDescent="0.3">
      <c r="B48" s="18"/>
      <c r="C48" s="16" t="s">
        <v>284</v>
      </c>
      <c r="D48" s="14">
        <v>57.532102162563099</v>
      </c>
      <c r="E48" s="14">
        <v>1.5432252699915701</v>
      </c>
      <c r="F48" s="14">
        <v>54.480677300336701</v>
      </c>
      <c r="G48" s="14">
        <v>60.527178090369297</v>
      </c>
      <c r="H48" s="14">
        <v>2.6823724702966998</v>
      </c>
      <c r="I48" s="15">
        <v>2089</v>
      </c>
      <c r="J48" s="15">
        <v>3681</v>
      </c>
      <c r="K48" s="14">
        <v>3.58703375984773</v>
      </c>
      <c r="L48" s="15">
        <v>1026.19608468816</v>
      </c>
      <c r="M48" s="15">
        <v>1675</v>
      </c>
      <c r="ZA48" s="9"/>
    </row>
    <row r="49" spans="2:677" x14ac:dyDescent="0.3">
      <c r="B49" s="18"/>
      <c r="C49" s="16" t="s">
        <v>285</v>
      </c>
      <c r="D49" s="14">
        <v>58.308172796552299</v>
      </c>
      <c r="E49" s="14">
        <v>1.3260412627090301</v>
      </c>
      <c r="F49" s="14">
        <v>55.686650043096499</v>
      </c>
      <c r="G49" s="14">
        <v>60.883547932435498</v>
      </c>
      <c r="H49" s="14">
        <v>2.2741945067217801</v>
      </c>
      <c r="I49" s="15">
        <v>2223</v>
      </c>
      <c r="J49" s="15">
        <v>3899</v>
      </c>
      <c r="K49" s="14">
        <v>2.8195224059022501</v>
      </c>
      <c r="L49" s="15">
        <v>1382.85831381869</v>
      </c>
      <c r="M49" s="15">
        <v>1821</v>
      </c>
      <c r="ZA49" s="9"/>
    </row>
    <row r="50" spans="2:677" x14ac:dyDescent="0.3">
      <c r="B50" s="18"/>
      <c r="C50" s="16" t="s">
        <v>286</v>
      </c>
      <c r="D50" s="14">
        <v>52.795950142763701</v>
      </c>
      <c r="E50" s="14">
        <v>1.3910508107988999</v>
      </c>
      <c r="F50" s="14">
        <v>50.0621369642841</v>
      </c>
      <c r="G50" s="14">
        <v>55.513096170623697</v>
      </c>
      <c r="H50" s="14">
        <v>2.63476802110277</v>
      </c>
      <c r="I50" s="15">
        <v>2156</v>
      </c>
      <c r="J50" s="15">
        <v>4093</v>
      </c>
      <c r="K50" s="14">
        <v>3.1771794291280999</v>
      </c>
      <c r="L50" s="15">
        <v>1288.2495594915899</v>
      </c>
      <c r="M50" s="15">
        <v>1870</v>
      </c>
      <c r="ZA50" s="9"/>
    </row>
    <row r="51" spans="2:677" x14ac:dyDescent="0.3">
      <c r="B51" s="18"/>
      <c r="C51" s="16" t="s">
        <v>287</v>
      </c>
      <c r="D51" s="14">
        <v>49.145978111637099</v>
      </c>
      <c r="E51" s="14">
        <v>1.18832701691164</v>
      </c>
      <c r="F51" s="14">
        <v>46.818952140273097</v>
      </c>
      <c r="G51" s="14">
        <v>51.476710714315097</v>
      </c>
      <c r="H51" s="14">
        <v>2.4179537422417599</v>
      </c>
      <c r="I51" s="15">
        <v>2539</v>
      </c>
      <c r="J51" s="15">
        <v>5192</v>
      </c>
      <c r="K51" s="14">
        <v>2.9329839229192598</v>
      </c>
      <c r="L51" s="15">
        <v>1770.21086253766</v>
      </c>
      <c r="M51" s="15">
        <v>1897</v>
      </c>
      <c r="ZA51" s="9"/>
    </row>
    <row r="52" spans="2:677" x14ac:dyDescent="0.3">
      <c r="B52" s="18" t="s">
        <v>297</v>
      </c>
      <c r="C52" s="16" t="s">
        <v>288</v>
      </c>
      <c r="D52" s="14">
        <v>53.644599963872402</v>
      </c>
      <c r="E52" s="14">
        <v>0.80199483788540904</v>
      </c>
      <c r="F52" s="14">
        <v>52.068886071597703</v>
      </c>
      <c r="G52" s="14">
        <v>55.213069380834099</v>
      </c>
      <c r="H52" s="14">
        <v>1.4950150405176299</v>
      </c>
      <c r="I52" s="15">
        <v>7414</v>
      </c>
      <c r="J52" s="15">
        <v>14061</v>
      </c>
      <c r="K52" s="14">
        <v>3.6366551638773199</v>
      </c>
      <c r="L52" s="15">
        <v>3866.46502524272</v>
      </c>
      <c r="M52" s="15">
        <v>2621</v>
      </c>
      <c r="ZA52" s="9"/>
    </row>
    <row r="53" spans="2:677" x14ac:dyDescent="0.3">
      <c r="B53" s="18"/>
      <c r="C53" s="16" t="s">
        <v>289</v>
      </c>
      <c r="D53" s="14">
        <v>59.736384005550903</v>
      </c>
      <c r="E53" s="14">
        <v>1.2224762955283299</v>
      </c>
      <c r="F53" s="14">
        <v>57.317502242625302</v>
      </c>
      <c r="G53" s="14">
        <v>62.108805420299198</v>
      </c>
      <c r="H53" s="14">
        <v>2.0464517829112898</v>
      </c>
      <c r="I53" s="15">
        <v>4083</v>
      </c>
      <c r="J53" s="15">
        <v>7017</v>
      </c>
      <c r="K53" s="14">
        <v>4.3593201825161199</v>
      </c>
      <c r="L53" s="15">
        <v>1609.65464939763</v>
      </c>
      <c r="M53" s="15">
        <v>2073</v>
      </c>
      <c r="ZA53" s="9"/>
    </row>
    <row r="54" spans="2:677" x14ac:dyDescent="0.3">
      <c r="B54" s="18" t="s">
        <v>291</v>
      </c>
      <c r="C54" s="16" t="s">
        <v>290</v>
      </c>
      <c r="D54" s="14">
        <v>54.240745311516299</v>
      </c>
      <c r="E54" s="14">
        <v>0.85058162279687999</v>
      </c>
      <c r="F54" s="14">
        <v>52.568676084668098</v>
      </c>
      <c r="G54" s="14">
        <v>55.903315017247103</v>
      </c>
      <c r="H54" s="14">
        <v>1.56815990988289</v>
      </c>
      <c r="I54" s="15">
        <v>7277</v>
      </c>
      <c r="J54" s="15">
        <v>13679</v>
      </c>
      <c r="K54" s="14">
        <v>3.98703455318363</v>
      </c>
      <c r="L54" s="15">
        <v>3430.8706928755801</v>
      </c>
      <c r="M54" s="15">
        <v>2450</v>
      </c>
      <c r="ZA54" s="9"/>
    </row>
    <row r="55" spans="2:677" x14ac:dyDescent="0.3">
      <c r="B55" s="18"/>
      <c r="C55" s="16" t="s">
        <v>291</v>
      </c>
      <c r="D55" s="14">
        <v>57.758298323965001</v>
      </c>
      <c r="E55" s="14">
        <v>1.2078201640970101</v>
      </c>
      <c r="F55" s="14">
        <v>55.373478340818899</v>
      </c>
      <c r="G55" s="14">
        <v>60.107488420550602</v>
      </c>
      <c r="H55" s="14">
        <v>2.0911630002019299</v>
      </c>
      <c r="I55" s="15">
        <v>4268</v>
      </c>
      <c r="J55" s="15">
        <v>7512</v>
      </c>
      <c r="K55" s="14">
        <v>4.4910358176722296</v>
      </c>
      <c r="L55" s="15">
        <v>1672.66535048335</v>
      </c>
      <c r="M55" s="15">
        <v>1983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353</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55" priority="1">
      <formula>ZA9 = 3</formula>
    </cfRule>
    <cfRule type="expression" dxfId="154" priority="48">
      <formula>I9 = J9</formula>
    </cfRule>
    <cfRule type="expression" dxfId="153" priority="95">
      <formula>ZA9 = 2</formula>
    </cfRule>
    <cfRule type="expression" dxfId="152" priority="142">
      <formula>ZA9 = 1</formula>
    </cfRule>
  </conditionalFormatting>
  <pageMargins left="0.7" right="0.7" top="0.75" bottom="0.75" header="0.3" footer="0.3"/>
  <pageSetup paperSize="9" orientation="portrait" horizontalDpi="300" verticalDpi="30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ZA77"/>
  <sheetViews>
    <sheetView showGridLines="0" workbookViewId="0">
      <selection activeCell="H5" sqref="H5"/>
    </sheetView>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159</v>
      </c>
      <c r="M2" s="12" t="str">
        <f>HYPERLINK("#'INDICE'!A1", "Índice")</f>
        <v>Índice</v>
      </c>
    </row>
    <row r="3" spans="2:677" x14ac:dyDescent="0.3">
      <c r="B3" s="10" t="s">
        <v>7</v>
      </c>
      <c r="C3" s="11" t="s">
        <v>158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35.340769626172602</v>
      </c>
      <c r="E9" s="14">
        <v>0.99596389958138498</v>
      </c>
      <c r="F9" s="14">
        <v>33.413157762763703</v>
      </c>
      <c r="G9" s="14">
        <v>37.317263573331999</v>
      </c>
      <c r="H9" s="14">
        <v>2.8181726377678999</v>
      </c>
      <c r="I9" s="15">
        <v>2340</v>
      </c>
      <c r="J9" s="15">
        <v>6475</v>
      </c>
      <c r="K9" s="14">
        <v>2.81030434580151</v>
      </c>
      <c r="L9" s="15">
        <v>2304.0209184721898</v>
      </c>
      <c r="M9" s="15">
        <v>2454</v>
      </c>
      <c r="ZA9" s="9"/>
    </row>
    <row r="10" spans="2:677" x14ac:dyDescent="0.3">
      <c r="B10" s="18" t="s">
        <v>293</v>
      </c>
      <c r="C10" s="16" t="s">
        <v>253</v>
      </c>
      <c r="D10" s="14">
        <v>34.823530818889502</v>
      </c>
      <c r="E10" s="14">
        <v>1.30520464896864</v>
      </c>
      <c r="F10" s="14">
        <v>32.309246958539099</v>
      </c>
      <c r="G10" s="14">
        <v>37.425296871522001</v>
      </c>
      <c r="H10" s="14">
        <v>3.7480537391706599</v>
      </c>
      <c r="I10" s="15">
        <v>1350</v>
      </c>
      <c r="J10" s="15">
        <v>3829</v>
      </c>
      <c r="K10" s="14">
        <v>2.8731977694890598</v>
      </c>
      <c r="L10" s="15">
        <v>1332.6614828469999</v>
      </c>
      <c r="M10" s="15">
        <v>1528</v>
      </c>
      <c r="ZA10" s="9"/>
    </row>
    <row r="11" spans="2:677" x14ac:dyDescent="0.3">
      <c r="B11" s="18"/>
      <c r="C11" s="16" t="s">
        <v>254</v>
      </c>
      <c r="D11" s="14">
        <v>36.247284880927602</v>
      </c>
      <c r="E11" s="14">
        <v>1.5082262638707</v>
      </c>
      <c r="F11" s="14">
        <v>33.342734846575702</v>
      </c>
      <c r="G11" s="14">
        <v>39.2558465832712</v>
      </c>
      <c r="H11" s="14">
        <v>4.1609358296082801</v>
      </c>
      <c r="I11" s="15">
        <v>990</v>
      </c>
      <c r="J11" s="15">
        <v>2646</v>
      </c>
      <c r="K11" s="14">
        <v>2.6036614223897199</v>
      </c>
      <c r="L11" s="15">
        <v>1016.2611686935199</v>
      </c>
      <c r="M11" s="15">
        <v>926</v>
      </c>
      <c r="ZA11" s="9"/>
    </row>
    <row r="12" spans="2:677" x14ac:dyDescent="0.3">
      <c r="B12" s="18" t="s">
        <v>294</v>
      </c>
      <c r="C12" s="16" t="s">
        <v>255</v>
      </c>
      <c r="D12" s="14">
        <v>34.317728770416601</v>
      </c>
      <c r="E12" s="14">
        <v>1.16564024927358</v>
      </c>
      <c r="F12" s="14">
        <v>32.068807550045797</v>
      </c>
      <c r="G12" s="14">
        <v>36.639298763385703</v>
      </c>
      <c r="H12" s="14">
        <v>3.3966124537892499</v>
      </c>
      <c r="I12" s="15">
        <v>1162</v>
      </c>
      <c r="J12" s="15">
        <v>3186</v>
      </c>
      <c r="K12" s="14">
        <v>1.91986993454285</v>
      </c>
      <c r="L12" s="15">
        <v>1659.4874177029301</v>
      </c>
      <c r="M12" s="15">
        <v>1239</v>
      </c>
      <c r="ZA12" s="9"/>
    </row>
    <row r="13" spans="2:677" x14ac:dyDescent="0.3">
      <c r="B13" s="18"/>
      <c r="C13" s="16" t="s">
        <v>256</v>
      </c>
      <c r="D13" s="14">
        <v>36.547458872518597</v>
      </c>
      <c r="E13" s="14">
        <v>1.64624064977688</v>
      </c>
      <c r="F13" s="14">
        <v>33.380451367620601</v>
      </c>
      <c r="G13" s="14">
        <v>39.835271188147097</v>
      </c>
      <c r="H13" s="14">
        <v>4.5043915515963597</v>
      </c>
      <c r="I13" s="15">
        <v>700</v>
      </c>
      <c r="J13" s="15">
        <v>1924</v>
      </c>
      <c r="K13" s="14">
        <v>2.2472931163301402</v>
      </c>
      <c r="L13" s="15">
        <v>856.14109971640801</v>
      </c>
      <c r="M13" s="15">
        <v>732</v>
      </c>
      <c r="ZA13" s="9"/>
    </row>
    <row r="14" spans="2:677" x14ac:dyDescent="0.3">
      <c r="B14" s="18"/>
      <c r="C14" s="16" t="s">
        <v>257</v>
      </c>
      <c r="D14" s="14">
        <v>32.281949962520301</v>
      </c>
      <c r="E14" s="14">
        <v>1.6511482664224699</v>
      </c>
      <c r="F14" s="14">
        <v>29.126858667149001</v>
      </c>
      <c r="G14" s="14">
        <v>35.607102447189803</v>
      </c>
      <c r="H14" s="14">
        <v>5.1147723986297899</v>
      </c>
      <c r="I14" s="15">
        <v>478</v>
      </c>
      <c r="J14" s="15">
        <v>1365</v>
      </c>
      <c r="K14" s="14">
        <v>1.70107049620841</v>
      </c>
      <c r="L14" s="15">
        <v>802.435879666662</v>
      </c>
      <c r="M14" s="15">
        <v>483</v>
      </c>
      <c r="ZA14" s="9"/>
    </row>
    <row r="15" spans="2:677" x14ac:dyDescent="0.3">
      <c r="B15" s="18" t="s">
        <v>295</v>
      </c>
      <c r="C15" s="16" t="s">
        <v>258</v>
      </c>
      <c r="D15" s="14">
        <v>29.337487032559</v>
      </c>
      <c r="E15" s="14">
        <v>3.2107367910105502</v>
      </c>
      <c r="F15" s="14">
        <v>23.409121868023401</v>
      </c>
      <c r="G15" s="14">
        <v>36.060345127262501</v>
      </c>
      <c r="H15" s="14">
        <v>10.944143877924001</v>
      </c>
      <c r="I15" s="15">
        <v>93</v>
      </c>
      <c r="J15" s="15">
        <v>310</v>
      </c>
      <c r="K15" s="14">
        <v>1.5365825599862599</v>
      </c>
      <c r="L15" s="15">
        <v>201.74640014316699</v>
      </c>
      <c r="M15" s="15">
        <v>118</v>
      </c>
      <c r="ZA15" s="9"/>
    </row>
    <row r="16" spans="2:677" x14ac:dyDescent="0.3">
      <c r="B16" s="18"/>
      <c r="C16" s="16" t="s">
        <v>259</v>
      </c>
      <c r="D16" s="14">
        <v>40.301530215444203</v>
      </c>
      <c r="E16" s="14">
        <v>3.5214204634597999</v>
      </c>
      <c r="F16" s="14">
        <v>33.554111625827197</v>
      </c>
      <c r="G16" s="14">
        <v>47.437113101059403</v>
      </c>
      <c r="H16" s="14">
        <v>8.7376842631904292</v>
      </c>
      <c r="I16" s="15">
        <v>98</v>
      </c>
      <c r="J16" s="15">
        <v>240</v>
      </c>
      <c r="K16" s="14">
        <v>1.23182476981523</v>
      </c>
      <c r="L16" s="15">
        <v>194.83290633618199</v>
      </c>
      <c r="M16" s="15">
        <v>96</v>
      </c>
      <c r="ZA16" s="9"/>
    </row>
    <row r="17" spans="2:677" x14ac:dyDescent="0.3">
      <c r="B17" s="18"/>
      <c r="C17" s="16" t="s">
        <v>260</v>
      </c>
      <c r="D17" s="14">
        <v>39.892288022256501</v>
      </c>
      <c r="E17" s="14">
        <v>3.6734389093256801</v>
      </c>
      <c r="F17" s="14">
        <v>32.8754638050927</v>
      </c>
      <c r="G17" s="14">
        <v>47.350304242017501</v>
      </c>
      <c r="H17" s="14">
        <v>9.2083936305588896</v>
      </c>
      <c r="I17" s="15">
        <v>95</v>
      </c>
      <c r="J17" s="15">
        <v>252</v>
      </c>
      <c r="K17" s="14">
        <v>1.41253826768837</v>
      </c>
      <c r="L17" s="15">
        <v>178.40224634225299</v>
      </c>
      <c r="M17" s="15">
        <v>98</v>
      </c>
      <c r="ZA17" s="9"/>
    </row>
    <row r="18" spans="2:677" x14ac:dyDescent="0.3">
      <c r="B18" s="18"/>
      <c r="C18" s="16" t="s">
        <v>261</v>
      </c>
      <c r="D18" s="14">
        <v>38.674917029965002</v>
      </c>
      <c r="E18" s="14">
        <v>3.8517152165818902</v>
      </c>
      <c r="F18" s="14">
        <v>31.339135876161599</v>
      </c>
      <c r="G18" s="14">
        <v>46.563335437185003</v>
      </c>
      <c r="H18" s="14">
        <v>9.9592074459981799</v>
      </c>
      <c r="I18" s="15">
        <v>71</v>
      </c>
      <c r="J18" s="15">
        <v>179</v>
      </c>
      <c r="K18" s="14">
        <v>1.1134245830990701</v>
      </c>
      <c r="L18" s="15">
        <v>160.765266653065</v>
      </c>
      <c r="M18" s="15">
        <v>71</v>
      </c>
      <c r="ZA18" s="9"/>
    </row>
    <row r="19" spans="2:677" x14ac:dyDescent="0.3">
      <c r="B19" s="18"/>
      <c r="C19" s="16" t="s">
        <v>262</v>
      </c>
      <c r="D19" s="14">
        <v>30.358630799627399</v>
      </c>
      <c r="E19" s="14">
        <v>4.6411961664582604</v>
      </c>
      <c r="F19" s="14">
        <v>21.9502116750661</v>
      </c>
      <c r="G19" s="14">
        <v>40.323937674222798</v>
      </c>
      <c r="H19" s="14">
        <v>15.287896865609699</v>
      </c>
      <c r="I19" s="15">
        <v>61</v>
      </c>
      <c r="J19" s="15">
        <v>165</v>
      </c>
      <c r="K19" s="14">
        <v>1.6709144548785999</v>
      </c>
      <c r="L19" s="15">
        <v>98.748322823018299</v>
      </c>
      <c r="M19" s="15">
        <v>59</v>
      </c>
      <c r="ZA19" s="9"/>
    </row>
    <row r="20" spans="2:677" x14ac:dyDescent="0.3">
      <c r="B20" s="18"/>
      <c r="C20" s="16" t="s">
        <v>263</v>
      </c>
      <c r="D20" s="14">
        <v>41.758325364608503</v>
      </c>
      <c r="E20" s="14">
        <v>4.4421704928827799</v>
      </c>
      <c r="F20" s="14">
        <v>33.2915142226638</v>
      </c>
      <c r="G20" s="14">
        <v>50.740570817289999</v>
      </c>
      <c r="H20" s="14">
        <v>10.6378080397057</v>
      </c>
      <c r="I20" s="15">
        <v>102</v>
      </c>
      <c r="J20" s="15">
        <v>260</v>
      </c>
      <c r="K20" s="14">
        <v>2.10142203760434</v>
      </c>
      <c r="L20" s="15">
        <v>123.725741591824</v>
      </c>
      <c r="M20" s="15">
        <v>93</v>
      </c>
      <c r="ZA20" s="9"/>
    </row>
    <row r="21" spans="2:677" x14ac:dyDescent="0.3">
      <c r="B21" s="18"/>
      <c r="C21" s="16" t="s">
        <v>264</v>
      </c>
      <c r="D21" s="14">
        <v>30.213579954112301</v>
      </c>
      <c r="E21" s="14">
        <v>2.2942054012203199</v>
      </c>
      <c r="F21" s="14">
        <v>25.8874494659769</v>
      </c>
      <c r="G21" s="14">
        <v>34.922006219955797</v>
      </c>
      <c r="H21" s="14">
        <v>7.5932921709532701</v>
      </c>
      <c r="I21" s="15">
        <v>133</v>
      </c>
      <c r="J21" s="15">
        <v>418</v>
      </c>
      <c r="K21" s="14">
        <v>1.04094442477269</v>
      </c>
      <c r="L21" s="15">
        <v>401.55842142223702</v>
      </c>
      <c r="M21" s="15">
        <v>169</v>
      </c>
      <c r="ZA21" s="9"/>
    </row>
    <row r="22" spans="2:677" x14ac:dyDescent="0.3">
      <c r="B22" s="18"/>
      <c r="C22" s="16" t="s">
        <v>265</v>
      </c>
      <c r="D22" s="14">
        <v>34.688667451949499</v>
      </c>
      <c r="E22" s="14">
        <v>3.47633416611305</v>
      </c>
      <c r="F22" s="14">
        <v>28.166566009205098</v>
      </c>
      <c r="G22" s="14">
        <v>41.841321926787202</v>
      </c>
      <c r="H22" s="14">
        <v>10.021526975426299</v>
      </c>
      <c r="I22" s="15">
        <v>118</v>
      </c>
      <c r="J22" s="15">
        <v>340</v>
      </c>
      <c r="K22" s="14">
        <v>1.80828371032416</v>
      </c>
      <c r="L22" s="15">
        <v>188.023592790675</v>
      </c>
      <c r="M22" s="15">
        <v>125</v>
      </c>
      <c r="ZA22" s="9"/>
    </row>
    <row r="23" spans="2:677" x14ac:dyDescent="0.3">
      <c r="B23" s="18"/>
      <c r="C23" s="16" t="s">
        <v>266</v>
      </c>
      <c r="D23" s="14">
        <v>35.788999884837203</v>
      </c>
      <c r="E23" s="14">
        <v>3.0083042213511999</v>
      </c>
      <c r="F23" s="14">
        <v>30.0844133345472</v>
      </c>
      <c r="G23" s="14">
        <v>41.926618133262501</v>
      </c>
      <c r="H23" s="14">
        <v>8.4056671911240901</v>
      </c>
      <c r="I23" s="15">
        <v>123</v>
      </c>
      <c r="J23" s="15">
        <v>354</v>
      </c>
      <c r="K23" s="14">
        <v>1.39014216088992</v>
      </c>
      <c r="L23" s="15">
        <v>254.65021489124601</v>
      </c>
      <c r="M23" s="15">
        <v>131</v>
      </c>
      <c r="ZA23" s="9"/>
    </row>
    <row r="24" spans="2:677" x14ac:dyDescent="0.3">
      <c r="B24" s="18"/>
      <c r="C24" s="16" t="s">
        <v>267</v>
      </c>
      <c r="D24" s="14">
        <v>39.049949868892497</v>
      </c>
      <c r="E24" s="14">
        <v>4.7945138365661597</v>
      </c>
      <c r="F24" s="14">
        <v>30.021940251632898</v>
      </c>
      <c r="G24" s="14">
        <v>48.895857853060697</v>
      </c>
      <c r="H24" s="14">
        <v>12.2779001065646</v>
      </c>
      <c r="I24" s="15">
        <v>72</v>
      </c>
      <c r="J24" s="15">
        <v>179</v>
      </c>
      <c r="K24" s="14">
        <v>1.7191533072824401</v>
      </c>
      <c r="L24" s="15">
        <v>104.121022390351</v>
      </c>
      <c r="M24" s="15">
        <v>69</v>
      </c>
      <c r="ZA24" s="9"/>
    </row>
    <row r="25" spans="2:677" x14ac:dyDescent="0.3">
      <c r="B25" s="18"/>
      <c r="C25" s="16" t="s">
        <v>268</v>
      </c>
      <c r="D25" s="14">
        <v>37.936039089614397</v>
      </c>
      <c r="E25" s="14">
        <v>4.0416140112784404</v>
      </c>
      <c r="F25" s="14">
        <v>30.293842737040301</v>
      </c>
      <c r="G25" s="14">
        <v>46.227590834682097</v>
      </c>
      <c r="H25" s="14">
        <v>10.6537585585336</v>
      </c>
      <c r="I25" s="15">
        <v>84</v>
      </c>
      <c r="J25" s="15">
        <v>208</v>
      </c>
      <c r="K25" s="14">
        <v>1.43611276188119</v>
      </c>
      <c r="L25" s="15">
        <v>144.83542345765201</v>
      </c>
      <c r="M25" s="15">
        <v>84</v>
      </c>
      <c r="ZA25" s="9"/>
    </row>
    <row r="26" spans="2:677" x14ac:dyDescent="0.3">
      <c r="B26" s="18"/>
      <c r="C26" s="16" t="s">
        <v>269</v>
      </c>
      <c r="D26" s="14">
        <v>40.588760404802301</v>
      </c>
      <c r="E26" s="14">
        <v>3.3895645875893901</v>
      </c>
      <c r="F26" s="14">
        <v>34.0785143696869</v>
      </c>
      <c r="G26" s="14">
        <v>47.447541750405698</v>
      </c>
      <c r="H26" s="14">
        <v>8.3509931167751397</v>
      </c>
      <c r="I26" s="15">
        <v>103</v>
      </c>
      <c r="J26" s="15">
        <v>246</v>
      </c>
      <c r="K26" s="14">
        <v>1.16729200223881</v>
      </c>
      <c r="L26" s="15">
        <v>210.744183570335</v>
      </c>
      <c r="M26" s="15">
        <v>93</v>
      </c>
      <c r="ZA26" s="9"/>
    </row>
    <row r="27" spans="2:677" x14ac:dyDescent="0.3">
      <c r="B27" s="18"/>
      <c r="C27" s="16" t="s">
        <v>270</v>
      </c>
      <c r="D27" s="14">
        <v>37.869045662215903</v>
      </c>
      <c r="E27" s="14">
        <v>3.33070743968565</v>
      </c>
      <c r="F27" s="14">
        <v>31.5436994085794</v>
      </c>
      <c r="G27" s="14">
        <v>44.635753259218099</v>
      </c>
      <c r="H27" s="14">
        <v>8.7953297513617592</v>
      </c>
      <c r="I27" s="15">
        <v>134</v>
      </c>
      <c r="J27" s="15">
        <v>354</v>
      </c>
      <c r="K27" s="14">
        <v>1.6643907540135101</v>
      </c>
      <c r="L27" s="15">
        <v>212.69043891668201</v>
      </c>
      <c r="M27" s="15">
        <v>139</v>
      </c>
      <c r="ZA27" s="9"/>
    </row>
    <row r="28" spans="2:677" x14ac:dyDescent="0.3">
      <c r="B28" s="18"/>
      <c r="C28" s="16" t="s">
        <v>271</v>
      </c>
      <c r="D28" s="14">
        <v>23.5375691918487</v>
      </c>
      <c r="E28" s="14">
        <v>3.54512117518565</v>
      </c>
      <c r="F28" s="14">
        <v>17.2004901959025</v>
      </c>
      <c r="G28" s="14">
        <v>31.326067394733499</v>
      </c>
      <c r="H28" s="14">
        <v>15.0615432982492</v>
      </c>
      <c r="I28" s="15">
        <v>48</v>
      </c>
      <c r="J28" s="15">
        <v>160</v>
      </c>
      <c r="K28" s="14">
        <v>1.1103236303917601</v>
      </c>
      <c r="L28" s="15">
        <v>144.10212988401099</v>
      </c>
      <c r="M28" s="15">
        <v>60</v>
      </c>
      <c r="ZA28" s="9"/>
    </row>
    <row r="29" spans="2:677" x14ac:dyDescent="0.3">
      <c r="B29" s="18"/>
      <c r="C29" s="16" t="s">
        <v>272</v>
      </c>
      <c r="D29" s="14">
        <v>32.913474531994297</v>
      </c>
      <c r="E29" s="14">
        <v>4.0496486891030896</v>
      </c>
      <c r="F29" s="14">
        <v>25.4196068794482</v>
      </c>
      <c r="G29" s="14">
        <v>41.390502545237602</v>
      </c>
      <c r="H29" s="14">
        <v>12.30392338301</v>
      </c>
      <c r="I29" s="15">
        <v>83</v>
      </c>
      <c r="J29" s="15">
        <v>255</v>
      </c>
      <c r="K29" s="14">
        <v>1.88651118540123</v>
      </c>
      <c r="L29" s="15">
        <v>135.17015004910499</v>
      </c>
      <c r="M29" s="15">
        <v>89</v>
      </c>
      <c r="ZA29" s="9"/>
    </row>
    <row r="30" spans="2:677" x14ac:dyDescent="0.3">
      <c r="B30" s="18"/>
      <c r="C30" s="16" t="s">
        <v>273</v>
      </c>
      <c r="D30" s="14">
        <v>32.8658011887198</v>
      </c>
      <c r="E30" s="14">
        <v>3.87176361574849</v>
      </c>
      <c r="F30" s="14">
        <v>25.660668267600499</v>
      </c>
      <c r="G30" s="14">
        <v>40.978817591516403</v>
      </c>
      <c r="H30" s="14">
        <v>11.7805240575646</v>
      </c>
      <c r="I30" s="15">
        <v>74</v>
      </c>
      <c r="J30" s="15">
        <v>217</v>
      </c>
      <c r="K30" s="14">
        <v>1.46751782687333</v>
      </c>
      <c r="L30" s="15">
        <v>147.86873183158301</v>
      </c>
      <c r="M30" s="15">
        <v>73</v>
      </c>
      <c r="ZA30" s="9"/>
    </row>
    <row r="31" spans="2:677" x14ac:dyDescent="0.3">
      <c r="B31" s="18"/>
      <c r="C31" s="16" t="s">
        <v>274</v>
      </c>
      <c r="D31" s="14">
        <v>30.763989158108402</v>
      </c>
      <c r="E31" s="14">
        <v>2.08572488290622</v>
      </c>
      <c r="F31" s="14">
        <v>26.817909123682899</v>
      </c>
      <c r="G31" s="14">
        <v>35.012910342405902</v>
      </c>
      <c r="H31" s="14">
        <v>6.7797608177107698</v>
      </c>
      <c r="I31" s="15">
        <v>220</v>
      </c>
      <c r="J31" s="15">
        <v>640</v>
      </c>
      <c r="K31" s="14">
        <v>1.30508926068773</v>
      </c>
      <c r="L31" s="15">
        <v>490.38791389850599</v>
      </c>
      <c r="M31" s="15">
        <v>256</v>
      </c>
      <c r="ZA31" s="9"/>
    </row>
    <row r="32" spans="2:677" x14ac:dyDescent="0.3">
      <c r="B32" s="18"/>
      <c r="C32" s="16" t="s">
        <v>275</v>
      </c>
      <c r="D32" s="14">
        <v>37.847348711625799</v>
      </c>
      <c r="E32" s="14">
        <v>2.6482405811521801</v>
      </c>
      <c r="F32" s="14">
        <v>32.775943858350097</v>
      </c>
      <c r="G32" s="14">
        <v>43.1991920312852</v>
      </c>
      <c r="H32" s="14">
        <v>6.9971627374223599</v>
      </c>
      <c r="I32" s="15">
        <v>143</v>
      </c>
      <c r="J32" s="15">
        <v>386</v>
      </c>
      <c r="K32" s="14">
        <v>1.1478376904396199</v>
      </c>
      <c r="L32" s="15">
        <v>336.28447925608998</v>
      </c>
      <c r="M32" s="15">
        <v>145</v>
      </c>
      <c r="ZA32" s="9"/>
    </row>
    <row r="33" spans="2:677" x14ac:dyDescent="0.3">
      <c r="B33" s="18"/>
      <c r="C33" s="16" t="s">
        <v>276</v>
      </c>
      <c r="D33" s="14">
        <v>38.037902294644503</v>
      </c>
      <c r="E33" s="14">
        <v>3.2268868481848298</v>
      </c>
      <c r="F33" s="14">
        <v>31.8754005907577</v>
      </c>
      <c r="G33" s="14">
        <v>44.611612694493701</v>
      </c>
      <c r="H33" s="14">
        <v>8.4833459615862008</v>
      </c>
      <c r="I33" s="15">
        <v>105</v>
      </c>
      <c r="J33" s="15">
        <v>264</v>
      </c>
      <c r="K33" s="14">
        <v>1.1619315698289201</v>
      </c>
      <c r="L33" s="15">
        <v>227.20787252460099</v>
      </c>
      <c r="M33" s="15">
        <v>98</v>
      </c>
      <c r="ZA33" s="9"/>
    </row>
    <row r="34" spans="2:677" x14ac:dyDescent="0.3">
      <c r="B34" s="18"/>
      <c r="C34" s="16" t="s">
        <v>277</v>
      </c>
      <c r="D34" s="14">
        <v>42.166070415924302</v>
      </c>
      <c r="E34" s="14">
        <v>3.3487112856280801</v>
      </c>
      <c r="F34" s="14">
        <v>35.708457715515301</v>
      </c>
      <c r="G34" s="14">
        <v>48.903201797584899</v>
      </c>
      <c r="H34" s="14">
        <v>7.94172009057647</v>
      </c>
      <c r="I34" s="15">
        <v>112</v>
      </c>
      <c r="J34" s="15">
        <v>278</v>
      </c>
      <c r="K34" s="14">
        <v>1.27376511061702</v>
      </c>
      <c r="L34" s="15">
        <v>218.250600273809</v>
      </c>
      <c r="M34" s="15">
        <v>103</v>
      </c>
      <c r="ZA34" s="9"/>
    </row>
    <row r="35" spans="2:677" x14ac:dyDescent="0.3">
      <c r="B35" s="18"/>
      <c r="C35" s="16" t="s">
        <v>278</v>
      </c>
      <c r="D35" s="14">
        <v>28.654831410930498</v>
      </c>
      <c r="E35" s="14">
        <v>4.1352612276338903</v>
      </c>
      <c r="F35" s="14">
        <v>21.145503348781599</v>
      </c>
      <c r="G35" s="14">
        <v>37.560665585957103</v>
      </c>
      <c r="H35" s="14">
        <v>14.4312879330237</v>
      </c>
      <c r="I35" s="15">
        <v>56</v>
      </c>
      <c r="J35" s="15">
        <v>191</v>
      </c>
      <c r="K35" s="14">
        <v>1.58926776130078</v>
      </c>
      <c r="L35" s="15">
        <v>120.18113287824499</v>
      </c>
      <c r="M35" s="15">
        <v>60</v>
      </c>
      <c r="ZA35" s="9"/>
    </row>
    <row r="36" spans="2:677" x14ac:dyDescent="0.3">
      <c r="B36" s="18"/>
      <c r="C36" s="16" t="s">
        <v>279</v>
      </c>
      <c r="D36" s="14">
        <v>36.7859734015966</v>
      </c>
      <c r="E36" s="14">
        <v>3.7244783113801398</v>
      </c>
      <c r="F36" s="14">
        <v>29.7818790799518</v>
      </c>
      <c r="G36" s="14">
        <v>44.395823482485703</v>
      </c>
      <c r="H36" s="14">
        <v>10.124724091760701</v>
      </c>
      <c r="I36" s="15">
        <v>123</v>
      </c>
      <c r="J36" s="15">
        <v>367</v>
      </c>
      <c r="K36" s="14">
        <v>2.1833143905335701</v>
      </c>
      <c r="L36" s="15">
        <v>168.09306144421501</v>
      </c>
      <c r="M36" s="15">
        <v>150</v>
      </c>
      <c r="ZA36" s="9"/>
    </row>
    <row r="37" spans="2:677" x14ac:dyDescent="0.3">
      <c r="B37" s="18"/>
      <c r="C37" s="16" t="s">
        <v>280</v>
      </c>
      <c r="D37" s="14">
        <v>42.963658513156801</v>
      </c>
      <c r="E37" s="14">
        <v>3.9110314391075098</v>
      </c>
      <c r="F37" s="14">
        <v>35.412588158093101</v>
      </c>
      <c r="G37" s="14">
        <v>50.857019051841199</v>
      </c>
      <c r="H37" s="14">
        <v>9.1031154572412305</v>
      </c>
      <c r="I37" s="15">
        <v>89</v>
      </c>
      <c r="J37" s="15">
        <v>212</v>
      </c>
      <c r="K37" s="14">
        <v>1.3170799935283599</v>
      </c>
      <c r="L37" s="15">
        <v>160.962129135428</v>
      </c>
      <c r="M37" s="15">
        <v>75</v>
      </c>
      <c r="ZA37" s="9"/>
    </row>
    <row r="38" spans="2:677" x14ac:dyDescent="0.3">
      <c r="B38" s="18" t="s">
        <v>296</v>
      </c>
      <c r="C38" s="16" t="s">
        <v>281</v>
      </c>
      <c r="D38" s="14">
        <v>36.869687424954598</v>
      </c>
      <c r="E38" s="14">
        <v>1.3536583791202501</v>
      </c>
      <c r="F38" s="14">
        <v>34.256075648833303</v>
      </c>
      <c r="G38" s="14">
        <v>39.562709844019302</v>
      </c>
      <c r="H38" s="14">
        <v>3.6714669248973499</v>
      </c>
      <c r="I38" s="15">
        <v>1263</v>
      </c>
      <c r="J38" s="15">
        <v>3383</v>
      </c>
      <c r="K38" s="14">
        <v>2.6624677726555599</v>
      </c>
      <c r="L38" s="15">
        <v>1270.62570850417</v>
      </c>
      <c r="M38" s="15">
        <v>1203</v>
      </c>
      <c r="ZA38" s="9"/>
    </row>
    <row r="39" spans="2:677" x14ac:dyDescent="0.3">
      <c r="B39" s="18"/>
      <c r="C39" s="16" t="s">
        <v>282</v>
      </c>
      <c r="D39" s="14">
        <v>34.092192645620798</v>
      </c>
      <c r="E39" s="14">
        <v>1.43396227180562</v>
      </c>
      <c r="F39" s="14">
        <v>31.337491975934999</v>
      </c>
      <c r="G39" s="14">
        <v>36.9587022037731</v>
      </c>
      <c r="H39" s="14">
        <v>4.2061309658527097</v>
      </c>
      <c r="I39" s="15">
        <v>1077</v>
      </c>
      <c r="J39" s="15">
        <v>3092</v>
      </c>
      <c r="K39" s="14">
        <v>2.8286724301395201</v>
      </c>
      <c r="L39" s="15">
        <v>1093.09228140195</v>
      </c>
      <c r="M39" s="15">
        <v>1153</v>
      </c>
      <c r="ZA39" s="9"/>
    </row>
    <row r="40" spans="2:677" x14ac:dyDescent="0.3">
      <c r="B40" s="18" t="s">
        <v>321</v>
      </c>
      <c r="C40" s="16" t="s">
        <v>314</v>
      </c>
      <c r="D40" s="14">
        <v>35.4770601408581</v>
      </c>
      <c r="E40" s="14">
        <v>1.43020471836023</v>
      </c>
      <c r="F40" s="14">
        <v>32.7250372270966</v>
      </c>
      <c r="G40" s="14">
        <v>38.328661091422802</v>
      </c>
      <c r="H40" s="14">
        <v>4.0313507170034599</v>
      </c>
      <c r="I40" s="15">
        <v>1195</v>
      </c>
      <c r="J40" s="15">
        <v>3287</v>
      </c>
      <c r="K40" s="14">
        <v>2.9363120064656698</v>
      </c>
      <c r="L40" s="15">
        <v>1119.4314475989399</v>
      </c>
      <c r="M40" s="15">
        <v>1834</v>
      </c>
      <c r="ZA40" s="9"/>
    </row>
    <row r="41" spans="2:677" x14ac:dyDescent="0.3">
      <c r="B41" s="18"/>
      <c r="C41" s="16" t="s">
        <v>315</v>
      </c>
      <c r="D41" s="14">
        <v>35.197610863487697</v>
      </c>
      <c r="E41" s="14">
        <v>1.33000621354016</v>
      </c>
      <c r="F41" s="14">
        <v>32.635796878027101</v>
      </c>
      <c r="G41" s="14">
        <v>37.847537664583299</v>
      </c>
      <c r="H41" s="14">
        <v>3.7786832143196398</v>
      </c>
      <c r="I41" s="15">
        <v>1145</v>
      </c>
      <c r="J41" s="15">
        <v>3188</v>
      </c>
      <c r="K41" s="14">
        <v>2.47163991457206</v>
      </c>
      <c r="L41" s="15">
        <v>1289.8318971159599</v>
      </c>
      <c r="M41" s="15">
        <v>1852</v>
      </c>
      <c r="ZA41" s="9"/>
    </row>
    <row r="42" spans="2:677" x14ac:dyDescent="0.3">
      <c r="B42" s="18" t="s">
        <v>322</v>
      </c>
      <c r="C42" s="16" t="s">
        <v>316</v>
      </c>
      <c r="D42" s="14">
        <v>26.657912303461099</v>
      </c>
      <c r="E42" s="14">
        <v>2.3027156460656002</v>
      </c>
      <c r="F42" s="14">
        <v>22.385776892829998</v>
      </c>
      <c r="G42" s="14">
        <v>31.415345111173</v>
      </c>
      <c r="H42" s="14">
        <v>8.6380194362280704</v>
      </c>
      <c r="I42" s="15">
        <v>252</v>
      </c>
      <c r="J42" s="15">
        <v>829</v>
      </c>
      <c r="K42" s="14">
        <v>2.24559564540961</v>
      </c>
      <c r="L42" s="15">
        <v>369.167085665944</v>
      </c>
      <c r="M42" s="15">
        <v>355</v>
      </c>
      <c r="ZA42" s="9"/>
    </row>
    <row r="43" spans="2:677" x14ac:dyDescent="0.3">
      <c r="B43" s="18"/>
      <c r="C43" s="16" t="s">
        <v>317</v>
      </c>
      <c r="D43" s="14">
        <v>34.812585068764101</v>
      </c>
      <c r="E43" s="14">
        <v>5.5985736354875302</v>
      </c>
      <c r="F43" s="14">
        <v>24.735571110567999</v>
      </c>
      <c r="G43" s="14">
        <v>46.460688420745797</v>
      </c>
      <c r="H43" s="14">
        <v>16.0820393671681</v>
      </c>
      <c r="I43" s="15">
        <v>86</v>
      </c>
      <c r="J43" s="15">
        <v>242</v>
      </c>
      <c r="K43" s="14">
        <v>3.3286781029689698</v>
      </c>
      <c r="L43" s="15">
        <v>72.701532714788996</v>
      </c>
      <c r="M43" s="15">
        <v>110</v>
      </c>
      <c r="ZA43" s="9"/>
    </row>
    <row r="44" spans="2:677" x14ac:dyDescent="0.3">
      <c r="B44" s="18"/>
      <c r="C44" s="16" t="s">
        <v>318</v>
      </c>
      <c r="D44" s="14">
        <v>39.124904190730398</v>
      </c>
      <c r="E44" s="14">
        <v>4.6478912517899902</v>
      </c>
      <c r="F44" s="14">
        <v>30.436118152629302</v>
      </c>
      <c r="G44" s="14">
        <v>48.562535801530998</v>
      </c>
      <c r="H44" s="14">
        <v>11.879623344588801</v>
      </c>
      <c r="I44" s="15">
        <v>68</v>
      </c>
      <c r="J44" s="15">
        <v>184</v>
      </c>
      <c r="K44" s="14">
        <v>1.6598546570061301</v>
      </c>
      <c r="L44" s="15">
        <v>110.85307934845299</v>
      </c>
      <c r="M44" s="15">
        <v>97</v>
      </c>
      <c r="ZA44" s="9"/>
    </row>
    <row r="45" spans="2:677" x14ac:dyDescent="0.3">
      <c r="B45" s="18"/>
      <c r="C45" s="16" t="s">
        <v>319</v>
      </c>
      <c r="D45" s="14">
        <v>36.0907720518654</v>
      </c>
      <c r="E45" s="14">
        <v>1.10521696784177</v>
      </c>
      <c r="F45" s="14">
        <v>33.953074872815201</v>
      </c>
      <c r="G45" s="14">
        <v>38.285042277994201</v>
      </c>
      <c r="H45" s="14">
        <v>3.0623256444984799</v>
      </c>
      <c r="I45" s="15">
        <v>1896</v>
      </c>
      <c r="J45" s="15">
        <v>5110</v>
      </c>
      <c r="K45" s="14">
        <v>2.70564769856446</v>
      </c>
      <c r="L45" s="15">
        <v>1888.6420440884499</v>
      </c>
      <c r="M45" s="15">
        <v>2167</v>
      </c>
      <c r="ZA45" s="9"/>
    </row>
    <row r="46" spans="2:677" x14ac:dyDescent="0.3">
      <c r="B46" s="18"/>
      <c r="C46" s="16" t="s">
        <v>320</v>
      </c>
      <c r="D46" s="14">
        <v>34.975144134805298</v>
      </c>
      <c r="E46" s="14">
        <v>8.3457179705314495</v>
      </c>
      <c r="F46" s="14">
        <v>20.690836772112199</v>
      </c>
      <c r="G46" s="14">
        <v>52.582670220715698</v>
      </c>
      <c r="H46" s="14">
        <v>23.8618544025563</v>
      </c>
      <c r="I46" s="15">
        <v>38</v>
      </c>
      <c r="J46" s="15">
        <v>110</v>
      </c>
      <c r="K46" s="14">
        <v>3.3382203136479101</v>
      </c>
      <c r="L46" s="15">
        <v>32.951689722298497</v>
      </c>
      <c r="M46" s="15">
        <v>47</v>
      </c>
      <c r="ZA46" s="9">
        <v>1</v>
      </c>
    </row>
    <row r="47" spans="2:677" x14ac:dyDescent="0.3">
      <c r="B47" s="18" t="s">
        <v>298</v>
      </c>
      <c r="C47" s="16" t="s">
        <v>283</v>
      </c>
      <c r="D47" s="14">
        <v>34.939659782284998</v>
      </c>
      <c r="E47" s="14">
        <v>2.2249565700346299</v>
      </c>
      <c r="F47" s="14">
        <v>30.710677997748601</v>
      </c>
      <c r="G47" s="14">
        <v>39.4196832757587</v>
      </c>
      <c r="H47" s="14">
        <v>6.36799723837815</v>
      </c>
      <c r="I47" s="15">
        <v>489</v>
      </c>
      <c r="J47" s="15">
        <v>1374</v>
      </c>
      <c r="K47" s="14">
        <v>2.9900511093039901</v>
      </c>
      <c r="L47" s="15">
        <v>459.52391774327702</v>
      </c>
      <c r="M47" s="15">
        <v>833</v>
      </c>
      <c r="ZA47" s="9"/>
    </row>
    <row r="48" spans="2:677" x14ac:dyDescent="0.3">
      <c r="B48" s="18"/>
      <c r="C48" s="16" t="s">
        <v>284</v>
      </c>
      <c r="D48" s="14">
        <v>34.166035819527302</v>
      </c>
      <c r="E48" s="14">
        <v>1.9174342543288401</v>
      </c>
      <c r="F48" s="14">
        <v>30.510506658314799</v>
      </c>
      <c r="G48" s="14">
        <v>38.0199107417736</v>
      </c>
      <c r="H48" s="14">
        <v>5.6121063165102303</v>
      </c>
      <c r="I48" s="15">
        <v>453</v>
      </c>
      <c r="J48" s="15">
        <v>1220</v>
      </c>
      <c r="K48" s="14">
        <v>1.9925079834489501</v>
      </c>
      <c r="L48" s="15">
        <v>612.293657106571</v>
      </c>
      <c r="M48" s="15">
        <v>839</v>
      </c>
      <c r="ZA48" s="9"/>
    </row>
    <row r="49" spans="2:677" x14ac:dyDescent="0.3">
      <c r="B49" s="18"/>
      <c r="C49" s="16" t="s">
        <v>285</v>
      </c>
      <c r="D49" s="14">
        <v>33.057830313690097</v>
      </c>
      <c r="E49" s="14">
        <v>1.9509133058621699</v>
      </c>
      <c r="F49" s="14">
        <v>29.349432880153401</v>
      </c>
      <c r="G49" s="14">
        <v>36.989474620414903</v>
      </c>
      <c r="H49" s="14">
        <v>5.9015164859571696</v>
      </c>
      <c r="I49" s="15">
        <v>424</v>
      </c>
      <c r="J49" s="15">
        <v>1206</v>
      </c>
      <c r="K49" s="14">
        <v>2.07247288889263</v>
      </c>
      <c r="L49" s="15">
        <v>581.91352295295496</v>
      </c>
      <c r="M49" s="15">
        <v>833</v>
      </c>
      <c r="ZA49" s="9"/>
    </row>
    <row r="50" spans="2:677" x14ac:dyDescent="0.3">
      <c r="B50" s="18"/>
      <c r="C50" s="16" t="s">
        <v>286</v>
      </c>
      <c r="D50" s="14">
        <v>40.766841211993999</v>
      </c>
      <c r="E50" s="14">
        <v>2.5537263419830198</v>
      </c>
      <c r="F50" s="14">
        <v>35.869714029144603</v>
      </c>
      <c r="G50" s="14">
        <v>45.854500309435402</v>
      </c>
      <c r="H50" s="14">
        <v>6.2642242225813796</v>
      </c>
      <c r="I50" s="15">
        <v>464</v>
      </c>
      <c r="J50" s="15">
        <v>1223</v>
      </c>
      <c r="K50" s="14">
        <v>3.3002585389922499</v>
      </c>
      <c r="L50" s="15">
        <v>370.57702769354802</v>
      </c>
      <c r="M50" s="15">
        <v>823</v>
      </c>
      <c r="ZA50" s="9"/>
    </row>
    <row r="51" spans="2:677" x14ac:dyDescent="0.3">
      <c r="B51" s="18"/>
      <c r="C51" s="16" t="s">
        <v>287</v>
      </c>
      <c r="D51" s="14">
        <v>33.594280136611999</v>
      </c>
      <c r="E51" s="14">
        <v>1.9512032737568199</v>
      </c>
      <c r="F51" s="14">
        <v>29.8811452011951</v>
      </c>
      <c r="G51" s="14">
        <v>37.521914553950303</v>
      </c>
      <c r="H51" s="14">
        <v>5.8081413437710196</v>
      </c>
      <c r="I51" s="15">
        <v>497</v>
      </c>
      <c r="J51" s="15">
        <v>1418</v>
      </c>
      <c r="K51" s="14">
        <v>2.41826591054047</v>
      </c>
      <c r="L51" s="15">
        <v>586.37058638563201</v>
      </c>
      <c r="M51" s="15">
        <v>893</v>
      </c>
      <c r="ZA51" s="9"/>
    </row>
    <row r="52" spans="2:677" x14ac:dyDescent="0.3">
      <c r="B52" s="18" t="s">
        <v>297</v>
      </c>
      <c r="C52" s="16" t="s">
        <v>288</v>
      </c>
      <c r="D52" s="14">
        <v>36.018032629893497</v>
      </c>
      <c r="E52" s="14">
        <v>1.2384681258971499</v>
      </c>
      <c r="F52" s="14">
        <v>33.627000276441301</v>
      </c>
      <c r="G52" s="14">
        <v>38.4805110947731</v>
      </c>
      <c r="H52" s="14">
        <v>3.4384668885808898</v>
      </c>
      <c r="I52" s="15">
        <v>1497</v>
      </c>
      <c r="J52" s="15">
        <v>4138</v>
      </c>
      <c r="K52" s="14">
        <v>2.7534526419131402</v>
      </c>
      <c r="L52" s="15">
        <v>1502.84044730287</v>
      </c>
      <c r="M52" s="15">
        <v>2013</v>
      </c>
      <c r="ZA52" s="9"/>
    </row>
    <row r="53" spans="2:677" x14ac:dyDescent="0.3">
      <c r="B53" s="18"/>
      <c r="C53" s="16" t="s">
        <v>289</v>
      </c>
      <c r="D53" s="14">
        <v>34.071740647866498</v>
      </c>
      <c r="E53" s="14">
        <v>1.6667717563641999</v>
      </c>
      <c r="F53" s="14">
        <v>30.8825645841853</v>
      </c>
      <c r="G53" s="14">
        <v>37.411990759596598</v>
      </c>
      <c r="H53" s="14">
        <v>4.8919477686519999</v>
      </c>
      <c r="I53" s="15">
        <v>830</v>
      </c>
      <c r="J53" s="15">
        <v>2303</v>
      </c>
      <c r="K53" s="14">
        <v>2.8470274456377398</v>
      </c>
      <c r="L53" s="15">
        <v>808.91387384715597</v>
      </c>
      <c r="M53" s="15">
        <v>1320</v>
      </c>
      <c r="ZA53" s="9"/>
    </row>
    <row r="54" spans="2:677" x14ac:dyDescent="0.3">
      <c r="B54" s="18" t="s">
        <v>291</v>
      </c>
      <c r="C54" s="16" t="s">
        <v>290</v>
      </c>
      <c r="D54" s="14">
        <v>36.925944181122297</v>
      </c>
      <c r="E54" s="14">
        <v>1.20837740119568</v>
      </c>
      <c r="F54" s="14">
        <v>34.5894901649012</v>
      </c>
      <c r="G54" s="14">
        <v>39.325336714206202</v>
      </c>
      <c r="H54" s="14">
        <v>3.27243467429992</v>
      </c>
      <c r="I54" s="15">
        <v>1527</v>
      </c>
      <c r="J54" s="15">
        <v>4097</v>
      </c>
      <c r="K54" s="14">
        <v>2.5679275710550198</v>
      </c>
      <c r="L54" s="15">
        <v>1595.4499831616199</v>
      </c>
      <c r="M54" s="15">
        <v>1918</v>
      </c>
      <c r="ZA54" s="9"/>
    </row>
    <row r="55" spans="2:677" x14ac:dyDescent="0.3">
      <c r="B55" s="18"/>
      <c r="C55" s="16" t="s">
        <v>291</v>
      </c>
      <c r="D55" s="14">
        <v>33.070680748008101</v>
      </c>
      <c r="E55" s="14">
        <v>1.5229967157273701</v>
      </c>
      <c r="F55" s="14">
        <v>30.154874080743799</v>
      </c>
      <c r="G55" s="14">
        <v>36.1226142477434</v>
      </c>
      <c r="H55" s="14">
        <v>4.60527779071829</v>
      </c>
      <c r="I55" s="15">
        <v>813</v>
      </c>
      <c r="J55" s="15">
        <v>2378</v>
      </c>
      <c r="K55" s="14">
        <v>2.4909646981537001</v>
      </c>
      <c r="L55" s="15">
        <v>954.65022116233604</v>
      </c>
      <c r="M55" s="15">
        <v>1262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354</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51" priority="1">
      <formula>ZA9 = 3</formula>
    </cfRule>
    <cfRule type="expression" dxfId="150" priority="48">
      <formula>I9 = J9</formula>
    </cfRule>
    <cfRule type="expression" dxfId="149" priority="95">
      <formula>ZA9 = 2</formula>
    </cfRule>
    <cfRule type="expression" dxfId="148" priority="142">
      <formula>ZA9 = 1</formula>
    </cfRule>
  </conditionalFormatting>
  <pageMargins left="0.7" right="0.7" top="0.75" bottom="0.75" header="0.3" footer="0.3"/>
  <pageSetup paperSize="9" orientation="portrait" horizontalDpi="300" verticalDpi="30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163</v>
      </c>
      <c r="M2" s="12" t="str">
        <f>HYPERLINK("#'INDICE'!A1", "Índice")</f>
        <v>Índice</v>
      </c>
    </row>
    <row r="3" spans="2:677" x14ac:dyDescent="0.3">
      <c r="B3" s="10" t="s">
        <v>7</v>
      </c>
      <c r="C3" s="11" t="s">
        <v>162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28.435354027375801</v>
      </c>
      <c r="E9" s="14">
        <v>0.536707517593359</v>
      </c>
      <c r="F9" s="14">
        <v>27.3947883630515</v>
      </c>
      <c r="G9" s="14">
        <v>29.499385699365199</v>
      </c>
      <c r="H9" s="14">
        <v>1.88746557217698</v>
      </c>
      <c r="I9" s="15">
        <v>6329</v>
      </c>
      <c r="J9" s="15">
        <v>21191</v>
      </c>
      <c r="K9" s="14">
        <v>2.99950193684356</v>
      </c>
      <c r="L9" s="15">
        <v>7064.8395787667696</v>
      </c>
      <c r="M9" s="15">
        <v>2682</v>
      </c>
      <c r="ZA9" s="9"/>
    </row>
    <row r="10" spans="2:677" x14ac:dyDescent="0.3">
      <c r="B10" s="18" t="s">
        <v>293</v>
      </c>
      <c r="C10" s="16" t="s">
        <v>253</v>
      </c>
      <c r="D10" s="14">
        <v>30.242251900501898</v>
      </c>
      <c r="E10" s="14">
        <v>0.69106099552612799</v>
      </c>
      <c r="F10" s="14">
        <v>28.904271374272099</v>
      </c>
      <c r="G10" s="14">
        <v>31.6146264766592</v>
      </c>
      <c r="H10" s="14">
        <v>2.2850844500592902</v>
      </c>
      <c r="I10" s="15">
        <v>4193</v>
      </c>
      <c r="J10" s="15">
        <v>12957</v>
      </c>
      <c r="K10" s="14">
        <v>2.9328991074173398</v>
      </c>
      <c r="L10" s="15">
        <v>4417.8130666791803</v>
      </c>
      <c r="M10" s="15">
        <v>1690</v>
      </c>
      <c r="ZA10" s="9"/>
    </row>
    <row r="11" spans="2:677" x14ac:dyDescent="0.3">
      <c r="B11" s="18"/>
      <c r="C11" s="16" t="s">
        <v>254</v>
      </c>
      <c r="D11" s="14">
        <v>25.114008610016398</v>
      </c>
      <c r="E11" s="14">
        <v>0.85695740971869405</v>
      </c>
      <c r="F11" s="14">
        <v>23.470028787512199</v>
      </c>
      <c r="G11" s="14">
        <v>26.832767448710101</v>
      </c>
      <c r="H11" s="14">
        <v>3.4122685192395301</v>
      </c>
      <c r="I11" s="15">
        <v>2136</v>
      </c>
      <c r="J11" s="15">
        <v>8234</v>
      </c>
      <c r="K11" s="14">
        <v>3.21484448760383</v>
      </c>
      <c r="L11" s="15">
        <v>2561.2436407887299</v>
      </c>
      <c r="M11" s="15">
        <v>992</v>
      </c>
      <c r="ZA11" s="9"/>
    </row>
    <row r="12" spans="2:677" x14ac:dyDescent="0.3">
      <c r="B12" s="18" t="s">
        <v>294</v>
      </c>
      <c r="C12" s="16" t="s">
        <v>255</v>
      </c>
      <c r="D12" s="14">
        <v>32.382883197737797</v>
      </c>
      <c r="E12" s="14">
        <v>0.67095144493748404</v>
      </c>
      <c r="F12" s="14">
        <v>31.080863152159498</v>
      </c>
      <c r="G12" s="14">
        <v>33.712765975462801</v>
      </c>
      <c r="H12" s="14">
        <v>2.07193238736801</v>
      </c>
      <c r="I12" s="15">
        <v>3352</v>
      </c>
      <c r="J12" s="15">
        <v>10613</v>
      </c>
      <c r="K12" s="14">
        <v>2.1817614531193699</v>
      </c>
      <c r="L12" s="15">
        <v>4864.4181447179299</v>
      </c>
      <c r="M12" s="15">
        <v>1374</v>
      </c>
      <c r="ZA12" s="9"/>
    </row>
    <row r="13" spans="2:677" x14ac:dyDescent="0.3">
      <c r="B13" s="18"/>
      <c r="C13" s="16" t="s">
        <v>256</v>
      </c>
      <c r="D13" s="14">
        <v>25.486987566802899</v>
      </c>
      <c r="E13" s="14">
        <v>0.86410845361337496</v>
      </c>
      <c r="F13" s="14">
        <v>23.8282005502912</v>
      </c>
      <c r="G13" s="14">
        <v>27.2199849516782</v>
      </c>
      <c r="H13" s="14">
        <v>3.3903906899491201</v>
      </c>
      <c r="I13" s="15">
        <v>1664</v>
      </c>
      <c r="J13" s="15">
        <v>6332</v>
      </c>
      <c r="K13" s="14">
        <v>2.4891908315663702</v>
      </c>
      <c r="L13" s="15">
        <v>2543.7985387466101</v>
      </c>
      <c r="M13" s="15">
        <v>794</v>
      </c>
      <c r="ZA13" s="9"/>
    </row>
    <row r="14" spans="2:677" x14ac:dyDescent="0.3">
      <c r="B14" s="18"/>
      <c r="C14" s="16" t="s">
        <v>257</v>
      </c>
      <c r="D14" s="14">
        <v>28.8340912908393</v>
      </c>
      <c r="E14" s="14">
        <v>1.0421407969665399</v>
      </c>
      <c r="F14" s="14">
        <v>26.830682022236701</v>
      </c>
      <c r="G14" s="14">
        <v>30.9238696926367</v>
      </c>
      <c r="H14" s="14">
        <v>3.6142661353702201</v>
      </c>
      <c r="I14" s="15">
        <v>1313</v>
      </c>
      <c r="J14" s="15">
        <v>4246</v>
      </c>
      <c r="K14" s="14">
        <v>2.2467369179769201</v>
      </c>
      <c r="L14" s="15">
        <v>1889.85188520573</v>
      </c>
      <c r="M14" s="15">
        <v>514</v>
      </c>
      <c r="ZA14" s="9"/>
    </row>
    <row r="15" spans="2:677" x14ac:dyDescent="0.3">
      <c r="B15" s="18" t="s">
        <v>295</v>
      </c>
      <c r="C15" s="16" t="s">
        <v>258</v>
      </c>
      <c r="D15" s="14">
        <v>26.365630012799699</v>
      </c>
      <c r="E15" s="14">
        <v>1.6460702488200001</v>
      </c>
      <c r="F15" s="14">
        <v>23.241344559317199</v>
      </c>
      <c r="G15" s="14">
        <v>29.747142749765299</v>
      </c>
      <c r="H15" s="14">
        <v>6.2432426155600398</v>
      </c>
      <c r="I15" s="15">
        <v>281</v>
      </c>
      <c r="J15" s="15">
        <v>1008</v>
      </c>
      <c r="K15" s="14">
        <v>1.40542434721404</v>
      </c>
      <c r="L15" s="15">
        <v>717.22110264999503</v>
      </c>
      <c r="M15" s="15">
        <v>135</v>
      </c>
      <c r="ZA15" s="9"/>
    </row>
    <row r="16" spans="2:677" x14ac:dyDescent="0.3">
      <c r="B16" s="18"/>
      <c r="C16" s="16" t="s">
        <v>259</v>
      </c>
      <c r="D16" s="14">
        <v>33.509158503795803</v>
      </c>
      <c r="E16" s="14">
        <v>2.3319464028938901</v>
      </c>
      <c r="F16" s="14">
        <v>29.0523273011841</v>
      </c>
      <c r="G16" s="14">
        <v>38.280794202989398</v>
      </c>
      <c r="H16" s="14">
        <v>6.9591314942442901</v>
      </c>
      <c r="I16" s="15">
        <v>264</v>
      </c>
      <c r="J16" s="15">
        <v>808</v>
      </c>
      <c r="K16" s="14">
        <v>1.96963300224634</v>
      </c>
      <c r="L16" s="15">
        <v>410.22870711370302</v>
      </c>
      <c r="M16" s="15">
        <v>102</v>
      </c>
      <c r="ZA16" s="9"/>
    </row>
    <row r="17" spans="2:677" x14ac:dyDescent="0.3">
      <c r="B17" s="18"/>
      <c r="C17" s="16" t="s">
        <v>260</v>
      </c>
      <c r="D17" s="14">
        <v>29.1921928646744</v>
      </c>
      <c r="E17" s="14">
        <v>1.6528492504051899</v>
      </c>
      <c r="F17" s="14">
        <v>26.024937318529201</v>
      </c>
      <c r="G17" s="14">
        <v>32.575168409331297</v>
      </c>
      <c r="H17" s="14">
        <v>5.6619564623571401</v>
      </c>
      <c r="I17" s="15">
        <v>248</v>
      </c>
      <c r="J17" s="15">
        <v>806</v>
      </c>
      <c r="K17" s="14">
        <v>1.0639335552061699</v>
      </c>
      <c r="L17" s="15">
        <v>757.56610556738406</v>
      </c>
      <c r="M17" s="15">
        <v>102</v>
      </c>
      <c r="ZA17" s="9"/>
    </row>
    <row r="18" spans="2:677" x14ac:dyDescent="0.3">
      <c r="B18" s="18"/>
      <c r="C18" s="16" t="s">
        <v>261</v>
      </c>
      <c r="D18" s="14">
        <v>33.029854393264301</v>
      </c>
      <c r="E18" s="14">
        <v>2.01389051429768</v>
      </c>
      <c r="F18" s="14">
        <v>29.150447770707299</v>
      </c>
      <c r="G18" s="14">
        <v>37.154794431025003</v>
      </c>
      <c r="H18" s="14">
        <v>6.0971825377116202</v>
      </c>
      <c r="I18" s="15">
        <v>219</v>
      </c>
      <c r="J18" s="15">
        <v>648</v>
      </c>
      <c r="K18" s="14">
        <v>1.1862824104099801</v>
      </c>
      <c r="L18" s="15">
        <v>546.24429588908197</v>
      </c>
      <c r="M18" s="15">
        <v>78</v>
      </c>
      <c r="ZA18" s="9"/>
    </row>
    <row r="19" spans="2:677" x14ac:dyDescent="0.3">
      <c r="B19" s="18"/>
      <c r="C19" s="16" t="s">
        <v>262</v>
      </c>
      <c r="D19" s="14">
        <v>27.598979345411401</v>
      </c>
      <c r="E19" s="14">
        <v>3.07329039184954</v>
      </c>
      <c r="F19" s="14">
        <v>21.899716984360701</v>
      </c>
      <c r="G19" s="14">
        <v>34.1332170943585</v>
      </c>
      <c r="H19" s="14">
        <v>11.135521909655299</v>
      </c>
      <c r="I19" s="15">
        <v>141</v>
      </c>
      <c r="J19" s="15">
        <v>533</v>
      </c>
      <c r="K19" s="14">
        <v>2.51467068312569</v>
      </c>
      <c r="L19" s="15">
        <v>211.95618319989799</v>
      </c>
      <c r="M19" s="15">
        <v>66</v>
      </c>
      <c r="ZA19" s="9"/>
    </row>
    <row r="20" spans="2:677" x14ac:dyDescent="0.3">
      <c r="B20" s="18"/>
      <c r="C20" s="16" t="s">
        <v>263</v>
      </c>
      <c r="D20" s="14">
        <v>36.2618609764029</v>
      </c>
      <c r="E20" s="14">
        <v>2.0416733873877901</v>
      </c>
      <c r="F20" s="14">
        <v>32.316793542587298</v>
      </c>
      <c r="G20" s="14">
        <v>40.401052010202797</v>
      </c>
      <c r="H20" s="14">
        <v>5.6303601977747304</v>
      </c>
      <c r="I20" s="15">
        <v>282</v>
      </c>
      <c r="J20" s="15">
        <v>795</v>
      </c>
      <c r="K20" s="14">
        <v>1.4320018221619899</v>
      </c>
      <c r="L20" s="15">
        <v>555.16689133798297</v>
      </c>
      <c r="M20" s="15">
        <v>101</v>
      </c>
      <c r="ZA20" s="9"/>
    </row>
    <row r="21" spans="2:677" x14ac:dyDescent="0.3">
      <c r="B21" s="18"/>
      <c r="C21" s="16" t="s">
        <v>264</v>
      </c>
      <c r="D21" s="14">
        <v>25.282455990939699</v>
      </c>
      <c r="E21" s="14">
        <v>1.11915293660822</v>
      </c>
      <c r="F21" s="14">
        <v>23.138731418144001</v>
      </c>
      <c r="G21" s="14">
        <v>27.5535911240225</v>
      </c>
      <c r="H21" s="14">
        <v>4.4265989704848296</v>
      </c>
      <c r="I21" s="15">
        <v>365</v>
      </c>
      <c r="J21" s="15">
        <v>1427</v>
      </c>
      <c r="K21" s="14">
        <v>0.94548916157331797</v>
      </c>
      <c r="L21" s="15">
        <v>1427</v>
      </c>
      <c r="M21" s="15">
        <v>183</v>
      </c>
      <c r="ZA21" s="9"/>
    </row>
    <row r="22" spans="2:677" x14ac:dyDescent="0.3">
      <c r="B22" s="18"/>
      <c r="C22" s="16" t="s">
        <v>265</v>
      </c>
      <c r="D22" s="14">
        <v>27.5484782566412</v>
      </c>
      <c r="E22" s="14">
        <v>2.0914958251925602</v>
      </c>
      <c r="F22" s="14">
        <v>23.609504001095502</v>
      </c>
      <c r="G22" s="14">
        <v>31.870449799373102</v>
      </c>
      <c r="H22" s="14">
        <v>7.59205574154847</v>
      </c>
      <c r="I22" s="15">
        <v>301</v>
      </c>
      <c r="J22" s="15">
        <v>1096</v>
      </c>
      <c r="K22" s="14">
        <v>2.3998439224071202</v>
      </c>
      <c r="L22" s="15">
        <v>456.69636669566199</v>
      </c>
      <c r="M22" s="15">
        <v>135</v>
      </c>
      <c r="ZA22" s="9"/>
    </row>
    <row r="23" spans="2:677" x14ac:dyDescent="0.3">
      <c r="B23" s="18"/>
      <c r="C23" s="16" t="s">
        <v>266</v>
      </c>
      <c r="D23" s="14">
        <v>24.7494520404186</v>
      </c>
      <c r="E23" s="14">
        <v>1.59068523807261</v>
      </c>
      <c r="F23" s="14">
        <v>21.7407403727474</v>
      </c>
      <c r="G23" s="14">
        <v>28.025431944075802</v>
      </c>
      <c r="H23" s="14">
        <v>6.4271533586878702</v>
      </c>
      <c r="I23" s="15">
        <v>274</v>
      </c>
      <c r="J23" s="15">
        <v>1132</v>
      </c>
      <c r="K23" s="14">
        <v>1.5365823902003</v>
      </c>
      <c r="L23" s="15">
        <v>736.69983934440404</v>
      </c>
      <c r="M23" s="15">
        <v>144</v>
      </c>
      <c r="ZA23" s="9"/>
    </row>
    <row r="24" spans="2:677" x14ac:dyDescent="0.3">
      <c r="B24" s="18"/>
      <c r="C24" s="16" t="s">
        <v>267</v>
      </c>
      <c r="D24" s="14">
        <v>39.696129701942901</v>
      </c>
      <c r="E24" s="14">
        <v>2.7108779770139999</v>
      </c>
      <c r="F24" s="14">
        <v>34.4434379889165</v>
      </c>
      <c r="G24" s="14">
        <v>45.1975908318081</v>
      </c>
      <c r="H24" s="14">
        <v>6.8290737595038502</v>
      </c>
      <c r="I24" s="15">
        <v>255</v>
      </c>
      <c r="J24" s="15">
        <v>622</v>
      </c>
      <c r="K24" s="14">
        <v>1.9064182509054</v>
      </c>
      <c r="L24" s="15">
        <v>326.26628480114402</v>
      </c>
      <c r="M24" s="15">
        <v>78</v>
      </c>
      <c r="ZA24" s="9"/>
    </row>
    <row r="25" spans="2:677" x14ac:dyDescent="0.3">
      <c r="B25" s="18"/>
      <c r="C25" s="16" t="s">
        <v>268</v>
      </c>
      <c r="D25" s="14">
        <v>24.533534267909801</v>
      </c>
      <c r="E25" s="14">
        <v>1.8046305956524</v>
      </c>
      <c r="F25" s="14">
        <v>21.126456811368001</v>
      </c>
      <c r="G25" s="14">
        <v>28.292974244207901</v>
      </c>
      <c r="H25" s="14">
        <v>7.3557709865426304</v>
      </c>
      <c r="I25" s="15">
        <v>156</v>
      </c>
      <c r="J25" s="15">
        <v>707</v>
      </c>
      <c r="K25" s="14">
        <v>1.2418444629093901</v>
      </c>
      <c r="L25" s="15">
        <v>569.31445210428603</v>
      </c>
      <c r="M25" s="15">
        <v>89</v>
      </c>
      <c r="ZA25" s="9"/>
    </row>
    <row r="26" spans="2:677" x14ac:dyDescent="0.3">
      <c r="B26" s="18"/>
      <c r="C26" s="16" t="s">
        <v>269</v>
      </c>
      <c r="D26" s="14">
        <v>22.679009639769198</v>
      </c>
      <c r="E26" s="14">
        <v>1.85330358429537</v>
      </c>
      <c r="F26" s="14">
        <v>19.2141163849751</v>
      </c>
      <c r="G26" s="14">
        <v>26.563279494105799</v>
      </c>
      <c r="H26" s="14">
        <v>8.1718893978751002</v>
      </c>
      <c r="I26" s="15">
        <v>165</v>
      </c>
      <c r="J26" s="15">
        <v>793</v>
      </c>
      <c r="K26" s="14">
        <v>1.55130366778817</v>
      </c>
      <c r="L26" s="15">
        <v>511.18295951085503</v>
      </c>
      <c r="M26" s="15">
        <v>102</v>
      </c>
      <c r="ZA26" s="9"/>
    </row>
    <row r="27" spans="2:677" x14ac:dyDescent="0.3">
      <c r="B27" s="18"/>
      <c r="C27" s="16" t="s">
        <v>270</v>
      </c>
      <c r="D27" s="14">
        <v>26.506290431438899</v>
      </c>
      <c r="E27" s="14">
        <v>1.6576222446778299</v>
      </c>
      <c r="F27" s="14">
        <v>23.3625671443586</v>
      </c>
      <c r="G27" s="14">
        <v>29.907953339190499</v>
      </c>
      <c r="H27" s="14">
        <v>6.2536938126647001</v>
      </c>
      <c r="I27" s="15">
        <v>332</v>
      </c>
      <c r="J27" s="15">
        <v>1168</v>
      </c>
      <c r="K27" s="14">
        <v>1.64604940969507</v>
      </c>
      <c r="L27" s="15">
        <v>709.57772781338895</v>
      </c>
      <c r="M27" s="15">
        <v>150</v>
      </c>
      <c r="ZA27" s="9"/>
    </row>
    <row r="28" spans="2:677" x14ac:dyDescent="0.3">
      <c r="B28" s="18"/>
      <c r="C28" s="16" t="s">
        <v>271</v>
      </c>
      <c r="D28" s="14">
        <v>29.695244919823601</v>
      </c>
      <c r="E28" s="14">
        <v>3.1725724131757098</v>
      </c>
      <c r="F28" s="14">
        <v>23.7713215085423</v>
      </c>
      <c r="G28" s="14">
        <v>36.390683773052203</v>
      </c>
      <c r="H28" s="14">
        <v>10.683772508836199</v>
      </c>
      <c r="I28" s="15">
        <v>168</v>
      </c>
      <c r="J28" s="15">
        <v>515</v>
      </c>
      <c r="K28" s="14">
        <v>2.4780758473983702</v>
      </c>
      <c r="L28" s="15">
        <v>207.82253317253301</v>
      </c>
      <c r="M28" s="15">
        <v>66</v>
      </c>
      <c r="ZA28" s="9"/>
    </row>
    <row r="29" spans="2:677" x14ac:dyDescent="0.3">
      <c r="B29" s="18"/>
      <c r="C29" s="16" t="s">
        <v>272</v>
      </c>
      <c r="D29" s="14">
        <v>42.169976699043303</v>
      </c>
      <c r="E29" s="14">
        <v>2.4162414889167199</v>
      </c>
      <c r="F29" s="14">
        <v>37.458892948102701</v>
      </c>
      <c r="G29" s="14">
        <v>47.028027228418402</v>
      </c>
      <c r="H29" s="14">
        <v>5.7297671899627503</v>
      </c>
      <c r="I29" s="15">
        <v>325</v>
      </c>
      <c r="J29" s="15">
        <v>766</v>
      </c>
      <c r="K29" s="14">
        <v>1.83140915708129</v>
      </c>
      <c r="L29" s="15">
        <v>418.25716391020501</v>
      </c>
      <c r="M29" s="15">
        <v>92</v>
      </c>
      <c r="ZA29" s="9"/>
    </row>
    <row r="30" spans="2:677" x14ac:dyDescent="0.3">
      <c r="B30" s="18"/>
      <c r="C30" s="16" t="s">
        <v>273</v>
      </c>
      <c r="D30" s="14">
        <v>31.566647908703299</v>
      </c>
      <c r="E30" s="14">
        <v>2.6256431150763699</v>
      </c>
      <c r="F30" s="14">
        <v>26.5848756425879</v>
      </c>
      <c r="G30" s="14">
        <v>37.0113277086121</v>
      </c>
      <c r="H30" s="14">
        <v>8.3177761625822004</v>
      </c>
      <c r="I30" s="15">
        <v>228</v>
      </c>
      <c r="J30" s="15">
        <v>673</v>
      </c>
      <c r="K30" s="14">
        <v>2.14459052835161</v>
      </c>
      <c r="L30" s="15">
        <v>313.81281932513599</v>
      </c>
      <c r="M30" s="15">
        <v>77</v>
      </c>
      <c r="ZA30" s="9"/>
    </row>
    <row r="31" spans="2:677" x14ac:dyDescent="0.3">
      <c r="B31" s="18"/>
      <c r="C31" s="16" t="s">
        <v>274</v>
      </c>
      <c r="D31" s="14">
        <v>36.8339824681293</v>
      </c>
      <c r="E31" s="14">
        <v>1.35258484059505</v>
      </c>
      <c r="F31" s="14">
        <v>34.214502901740097</v>
      </c>
      <c r="G31" s="14">
        <v>39.533491905406997</v>
      </c>
      <c r="H31" s="14">
        <v>3.6721113221069102</v>
      </c>
      <c r="I31" s="15">
        <v>817</v>
      </c>
      <c r="J31" s="15">
        <v>2140</v>
      </c>
      <c r="K31" s="14">
        <v>1.6819289362460099</v>
      </c>
      <c r="L31" s="15">
        <v>1272.34864320509</v>
      </c>
      <c r="M31" s="15">
        <v>299</v>
      </c>
      <c r="ZA31" s="9"/>
    </row>
    <row r="32" spans="2:677" x14ac:dyDescent="0.3">
      <c r="B32" s="18"/>
      <c r="C32" s="16" t="s">
        <v>275</v>
      </c>
      <c r="D32" s="14">
        <v>31.9079559379797</v>
      </c>
      <c r="E32" s="14">
        <v>1.8222258928389601</v>
      </c>
      <c r="F32" s="14">
        <v>28.422151034568099</v>
      </c>
      <c r="G32" s="14">
        <v>35.608594342057103</v>
      </c>
      <c r="H32" s="14">
        <v>5.71088256603106</v>
      </c>
      <c r="I32" s="15">
        <v>410</v>
      </c>
      <c r="J32" s="15">
        <v>1301</v>
      </c>
      <c r="K32" s="14">
        <v>1.9867920979586999</v>
      </c>
      <c r="L32" s="15">
        <v>654.82442845262699</v>
      </c>
      <c r="M32" s="15">
        <v>163</v>
      </c>
      <c r="ZA32" s="9"/>
    </row>
    <row r="33" spans="2:677" x14ac:dyDescent="0.3">
      <c r="B33" s="18"/>
      <c r="C33" s="16" t="s">
        <v>276</v>
      </c>
      <c r="D33" s="14">
        <v>25.2917094910975</v>
      </c>
      <c r="E33" s="14">
        <v>1.52986510933748</v>
      </c>
      <c r="F33" s="14">
        <v>22.379062757157801</v>
      </c>
      <c r="G33" s="14">
        <v>28.444522330143201</v>
      </c>
      <c r="H33" s="14">
        <v>6.0488798112914699</v>
      </c>
      <c r="I33" s="15">
        <v>216</v>
      </c>
      <c r="J33" s="15">
        <v>827</v>
      </c>
      <c r="K33" s="14">
        <v>1.0231500830192399</v>
      </c>
      <c r="L33" s="15">
        <v>808.28806421007596</v>
      </c>
      <c r="M33" s="15">
        <v>102</v>
      </c>
      <c r="ZA33" s="9"/>
    </row>
    <row r="34" spans="2:677" x14ac:dyDescent="0.3">
      <c r="B34" s="18"/>
      <c r="C34" s="16" t="s">
        <v>277</v>
      </c>
      <c r="D34" s="14">
        <v>26.556218948567398</v>
      </c>
      <c r="E34" s="14">
        <v>1.9577900884058499</v>
      </c>
      <c r="F34" s="14">
        <v>22.861551601819698</v>
      </c>
      <c r="G34" s="14">
        <v>30.6110359344685</v>
      </c>
      <c r="H34" s="14">
        <v>7.3722471267373804</v>
      </c>
      <c r="I34" s="15">
        <v>242</v>
      </c>
      <c r="J34" s="15">
        <v>893</v>
      </c>
      <c r="K34" s="14">
        <v>1.7529754644320701</v>
      </c>
      <c r="L34" s="15">
        <v>509.41956582907102</v>
      </c>
      <c r="M34" s="15">
        <v>112</v>
      </c>
      <c r="ZA34" s="9"/>
    </row>
    <row r="35" spans="2:677" x14ac:dyDescent="0.3">
      <c r="B35" s="18"/>
      <c r="C35" s="16" t="s">
        <v>278</v>
      </c>
      <c r="D35" s="14">
        <v>22.214506789025201</v>
      </c>
      <c r="E35" s="14">
        <v>2.08841863019981</v>
      </c>
      <c r="F35" s="14">
        <v>18.323479124822999</v>
      </c>
      <c r="G35" s="14">
        <v>26.662079315740801</v>
      </c>
      <c r="H35" s="14">
        <v>9.4011478626730707</v>
      </c>
      <c r="I35" s="15">
        <v>134</v>
      </c>
      <c r="J35" s="15">
        <v>572</v>
      </c>
      <c r="K35" s="14">
        <v>1.4412387842985099</v>
      </c>
      <c r="L35" s="15">
        <v>396.88079881808699</v>
      </c>
      <c r="M35" s="15">
        <v>65</v>
      </c>
      <c r="ZA35" s="9"/>
    </row>
    <row r="36" spans="2:677" x14ac:dyDescent="0.3">
      <c r="B36" s="18"/>
      <c r="C36" s="16" t="s">
        <v>279</v>
      </c>
      <c r="D36" s="14">
        <v>21.995774229873899</v>
      </c>
      <c r="E36" s="14">
        <v>1.44934846389789</v>
      </c>
      <c r="F36" s="14">
        <v>19.2673728512979</v>
      </c>
      <c r="G36" s="14">
        <v>24.990938279051399</v>
      </c>
      <c r="H36" s="14">
        <v>6.5892132222808399</v>
      </c>
      <c r="I36" s="15">
        <v>279</v>
      </c>
      <c r="J36" s="15">
        <v>1245</v>
      </c>
      <c r="K36" s="14">
        <v>1.5230305876214201</v>
      </c>
      <c r="L36" s="15">
        <v>817.44911108079998</v>
      </c>
      <c r="M36" s="15">
        <v>161</v>
      </c>
      <c r="ZA36" s="9"/>
    </row>
    <row r="37" spans="2:677" x14ac:dyDescent="0.3">
      <c r="B37" s="18"/>
      <c r="C37" s="16" t="s">
        <v>280</v>
      </c>
      <c r="D37" s="14">
        <v>31.3467522979427</v>
      </c>
      <c r="E37" s="14">
        <v>2.33780015856984</v>
      </c>
      <c r="F37" s="14">
        <v>26.891383057689001</v>
      </c>
      <c r="G37" s="14">
        <v>36.175034205128298</v>
      </c>
      <c r="H37" s="14">
        <v>7.4578703922807099</v>
      </c>
      <c r="I37" s="15">
        <v>227</v>
      </c>
      <c r="J37" s="15">
        <v>716</v>
      </c>
      <c r="K37" s="14">
        <v>1.8157964824703401</v>
      </c>
      <c r="L37" s="15">
        <v>394.31731854987402</v>
      </c>
      <c r="M37" s="15">
        <v>80</v>
      </c>
      <c r="ZA37" s="9"/>
    </row>
    <row r="38" spans="2:677" x14ac:dyDescent="0.3">
      <c r="B38" s="18" t="s">
        <v>296</v>
      </c>
      <c r="C38" s="16" t="s">
        <v>281</v>
      </c>
      <c r="D38" s="14">
        <v>26.659230354482801</v>
      </c>
      <c r="E38" s="14">
        <v>0.78172187266973503</v>
      </c>
      <c r="F38" s="14">
        <v>25.1539814231935</v>
      </c>
      <c r="G38" s="14">
        <v>28.2205923559052</v>
      </c>
      <c r="H38" s="14">
        <v>2.9322747216454701</v>
      </c>
      <c r="I38" s="15">
        <v>3006</v>
      </c>
      <c r="J38" s="15">
        <v>10883</v>
      </c>
      <c r="K38" s="14">
        <v>3.4011060868366698</v>
      </c>
      <c r="L38" s="15">
        <v>3199.8413816377401</v>
      </c>
      <c r="M38" s="15">
        <v>1297</v>
      </c>
      <c r="ZA38" s="9"/>
    </row>
    <row r="39" spans="2:677" x14ac:dyDescent="0.3">
      <c r="B39" s="18"/>
      <c r="C39" s="16" t="s">
        <v>282</v>
      </c>
      <c r="D39" s="14">
        <v>29.906305230014201</v>
      </c>
      <c r="E39" s="14">
        <v>0.75478118757340096</v>
      </c>
      <c r="F39" s="14">
        <v>28.446888987527899</v>
      </c>
      <c r="G39" s="14">
        <v>31.407729340744101</v>
      </c>
      <c r="H39" s="14">
        <v>2.5238195817512699</v>
      </c>
      <c r="I39" s="15">
        <v>3323</v>
      </c>
      <c r="J39" s="15">
        <v>10308</v>
      </c>
      <c r="K39" s="14">
        <v>2.8011263294005899</v>
      </c>
      <c r="L39" s="15">
        <v>3679.9482735952802</v>
      </c>
      <c r="M39" s="15">
        <v>1286</v>
      </c>
      <c r="ZA39" s="9"/>
    </row>
    <row r="40" spans="2:677" x14ac:dyDescent="0.3">
      <c r="B40" s="18" t="s">
        <v>321</v>
      </c>
      <c r="C40" s="16" t="s">
        <v>314</v>
      </c>
      <c r="D40" s="14">
        <v>28.181913394555</v>
      </c>
      <c r="E40" s="14">
        <v>0.67963382158187702</v>
      </c>
      <c r="F40" s="14">
        <v>26.8685889393767</v>
      </c>
      <c r="G40" s="14">
        <v>29.533508060233999</v>
      </c>
      <c r="H40" s="14">
        <v>2.4115957354165598</v>
      </c>
      <c r="I40" s="15">
        <v>3159</v>
      </c>
      <c r="J40" s="15">
        <v>10714</v>
      </c>
      <c r="K40" s="14">
        <v>2.4448755922438101</v>
      </c>
      <c r="L40" s="15">
        <v>4382.22706872669</v>
      </c>
      <c r="M40" s="15">
        <v>2651</v>
      </c>
      <c r="ZA40" s="9"/>
    </row>
    <row r="41" spans="2:677" x14ac:dyDescent="0.3">
      <c r="B41" s="18"/>
      <c r="C41" s="16" t="s">
        <v>315</v>
      </c>
      <c r="D41" s="14">
        <v>28.691554033312102</v>
      </c>
      <c r="E41" s="14">
        <v>0.72334753175748501</v>
      </c>
      <c r="F41" s="14">
        <v>27.294366295888999</v>
      </c>
      <c r="G41" s="14">
        <v>30.130623365763999</v>
      </c>
      <c r="H41" s="14">
        <v>2.5211166007865899</v>
      </c>
      <c r="I41" s="15">
        <v>3170</v>
      </c>
      <c r="J41" s="15">
        <v>10477</v>
      </c>
      <c r="K41" s="14">
        <v>2.67913411063414</v>
      </c>
      <c r="L41" s="15">
        <v>3910.5918432430199</v>
      </c>
      <c r="M41" s="15">
        <v>2632</v>
      </c>
      <c r="ZA41" s="9"/>
    </row>
    <row r="42" spans="2:677" x14ac:dyDescent="0.3">
      <c r="B42" s="18" t="s">
        <v>322</v>
      </c>
      <c r="C42" s="16" t="s">
        <v>316</v>
      </c>
      <c r="D42" s="14">
        <v>28.058259771832301</v>
      </c>
      <c r="E42" s="14">
        <v>1.38836426405612</v>
      </c>
      <c r="F42" s="14">
        <v>25.4143304330684</v>
      </c>
      <c r="G42" s="14">
        <v>30.8634273505998</v>
      </c>
      <c r="H42" s="14">
        <v>4.9481481579620397</v>
      </c>
      <c r="I42" s="15">
        <v>722</v>
      </c>
      <c r="J42" s="15">
        <v>2485</v>
      </c>
      <c r="K42" s="14">
        <v>2.3720114112077599</v>
      </c>
      <c r="L42" s="15">
        <v>1047.63408314917</v>
      </c>
      <c r="M42" s="15">
        <v>636</v>
      </c>
      <c r="ZA42" s="9"/>
    </row>
    <row r="43" spans="2:677" x14ac:dyDescent="0.3">
      <c r="B43" s="18"/>
      <c r="C43" s="16" t="s">
        <v>317</v>
      </c>
      <c r="D43" s="14">
        <v>33.467542938247902</v>
      </c>
      <c r="E43" s="14">
        <v>2.4921547898704799</v>
      </c>
      <c r="F43" s="14">
        <v>28.754023721168</v>
      </c>
      <c r="G43" s="14">
        <v>38.535805621695701</v>
      </c>
      <c r="H43" s="14">
        <v>7.4464826846381804</v>
      </c>
      <c r="I43" s="15">
        <v>275</v>
      </c>
      <c r="J43" s="15">
        <v>828</v>
      </c>
      <c r="K43" s="14">
        <v>2.3067373327517999</v>
      </c>
      <c r="L43" s="15">
        <v>358.94854097334297</v>
      </c>
      <c r="M43" s="15">
        <v>302</v>
      </c>
      <c r="ZA43" s="9"/>
    </row>
    <row r="44" spans="2:677" x14ac:dyDescent="0.3">
      <c r="B44" s="18"/>
      <c r="C44" s="16" t="s">
        <v>318</v>
      </c>
      <c r="D44" s="14">
        <v>22.6461793374108</v>
      </c>
      <c r="E44" s="14">
        <v>2.0477567110182799</v>
      </c>
      <c r="F44" s="14">
        <v>18.8658453503255</v>
      </c>
      <c r="G44" s="14">
        <v>26.9325621287331</v>
      </c>
      <c r="H44" s="14">
        <v>9.0423937764877298</v>
      </c>
      <c r="I44" s="15">
        <v>138</v>
      </c>
      <c r="J44" s="15">
        <v>611</v>
      </c>
      <c r="K44" s="14">
        <v>1.4601915784572901</v>
      </c>
      <c r="L44" s="15">
        <v>418.43824400461801</v>
      </c>
      <c r="M44" s="15">
        <v>225</v>
      </c>
      <c r="ZA44" s="9"/>
    </row>
    <row r="45" spans="2:677" x14ac:dyDescent="0.3">
      <c r="B45" s="18"/>
      <c r="C45" s="16" t="s">
        <v>319</v>
      </c>
      <c r="D45" s="14">
        <v>28.725606681513501</v>
      </c>
      <c r="E45" s="14">
        <v>0.59224094407154504</v>
      </c>
      <c r="F45" s="14">
        <v>27.578438826353</v>
      </c>
      <c r="G45" s="14">
        <v>29.9007912700649</v>
      </c>
      <c r="H45" s="14">
        <v>2.0617177929010801</v>
      </c>
      <c r="I45" s="15">
        <v>5107</v>
      </c>
      <c r="J45" s="15">
        <v>16914</v>
      </c>
      <c r="K45" s="14">
        <v>2.8974421068723299</v>
      </c>
      <c r="L45" s="15">
        <v>5837.56271087603</v>
      </c>
      <c r="M45" s="15">
        <v>2566</v>
      </c>
      <c r="ZA45" s="9"/>
    </row>
    <row r="46" spans="2:677" x14ac:dyDescent="0.3">
      <c r="B46" s="18"/>
      <c r="C46" s="16" t="s">
        <v>320</v>
      </c>
      <c r="D46" s="14">
        <v>24.263097055651301</v>
      </c>
      <c r="E46" s="14">
        <v>3.55159307200491</v>
      </c>
      <c r="F46" s="14">
        <v>17.9553389447819</v>
      </c>
      <c r="G46" s="14">
        <v>31.924542053427</v>
      </c>
      <c r="H46" s="14">
        <v>14.637838952953</v>
      </c>
      <c r="I46" s="15">
        <v>87</v>
      </c>
      <c r="J46" s="15">
        <v>353</v>
      </c>
      <c r="K46" s="14">
        <v>2.4162133885981998</v>
      </c>
      <c r="L46" s="15">
        <v>146.096367839762</v>
      </c>
      <c r="M46" s="15">
        <v>204</v>
      </c>
      <c r="ZA46" s="9"/>
    </row>
    <row r="47" spans="2:677" x14ac:dyDescent="0.3">
      <c r="B47" s="18" t="s">
        <v>298</v>
      </c>
      <c r="C47" s="16" t="s">
        <v>283</v>
      </c>
      <c r="D47" s="14">
        <v>23.073483532705598</v>
      </c>
      <c r="E47" s="14">
        <v>1.0427136248186999</v>
      </c>
      <c r="F47" s="14">
        <v>21.091882059517701</v>
      </c>
      <c r="G47" s="14">
        <v>25.181845034184299</v>
      </c>
      <c r="H47" s="14">
        <v>4.5190992653566804</v>
      </c>
      <c r="I47" s="15">
        <v>1012</v>
      </c>
      <c r="J47" s="15">
        <v>4213</v>
      </c>
      <c r="K47" s="14">
        <v>2.58005655359471</v>
      </c>
      <c r="L47" s="15">
        <v>1632.9099430515</v>
      </c>
      <c r="M47" s="15">
        <v>1551</v>
      </c>
      <c r="ZA47" s="9"/>
    </row>
    <row r="48" spans="2:677" x14ac:dyDescent="0.3">
      <c r="B48" s="18"/>
      <c r="C48" s="16" t="s">
        <v>284</v>
      </c>
      <c r="D48" s="14">
        <v>25.336311727190701</v>
      </c>
      <c r="E48" s="14">
        <v>1.22142826691891</v>
      </c>
      <c r="F48" s="14">
        <v>23.016193087571601</v>
      </c>
      <c r="G48" s="14">
        <v>27.805832962579998</v>
      </c>
      <c r="H48" s="14">
        <v>4.8208605896180501</v>
      </c>
      <c r="I48" s="15">
        <v>955</v>
      </c>
      <c r="J48" s="15">
        <v>3681</v>
      </c>
      <c r="K48" s="14">
        <v>2.9022239265949299</v>
      </c>
      <c r="L48" s="15">
        <v>1268.33769312859</v>
      </c>
      <c r="M48" s="15">
        <v>1675</v>
      </c>
      <c r="ZA48" s="9"/>
    </row>
    <row r="49" spans="2:677" x14ac:dyDescent="0.3">
      <c r="B49" s="18"/>
      <c r="C49" s="16" t="s">
        <v>285</v>
      </c>
      <c r="D49" s="14">
        <v>28.2584960744278</v>
      </c>
      <c r="E49" s="14">
        <v>1.13914172708605</v>
      </c>
      <c r="F49" s="14">
        <v>26.0787660109253</v>
      </c>
      <c r="G49" s="14">
        <v>30.545131554069901</v>
      </c>
      <c r="H49" s="14">
        <v>4.0311477443305996</v>
      </c>
      <c r="I49" s="15">
        <v>1088</v>
      </c>
      <c r="J49" s="15">
        <v>3899</v>
      </c>
      <c r="K49" s="14">
        <v>2.4950418486506001</v>
      </c>
      <c r="L49" s="15">
        <v>1562.69923973768</v>
      </c>
      <c r="M49" s="15">
        <v>1821</v>
      </c>
      <c r="ZA49" s="9"/>
    </row>
    <row r="50" spans="2:677" x14ac:dyDescent="0.3">
      <c r="B50" s="18"/>
      <c r="C50" s="16" t="s">
        <v>286</v>
      </c>
      <c r="D50" s="14">
        <v>28.093341519726302</v>
      </c>
      <c r="E50" s="14">
        <v>1.21393379606876</v>
      </c>
      <c r="F50" s="14">
        <v>25.775070665098902</v>
      </c>
      <c r="G50" s="14">
        <v>30.534346837713102</v>
      </c>
      <c r="H50" s="14">
        <v>4.3210730030686104</v>
      </c>
      <c r="I50" s="15">
        <v>1237</v>
      </c>
      <c r="J50" s="15">
        <v>4093</v>
      </c>
      <c r="K50" s="14">
        <v>2.9850604035117798</v>
      </c>
      <c r="L50" s="15">
        <v>1371.1615333427701</v>
      </c>
      <c r="M50" s="15">
        <v>1870</v>
      </c>
      <c r="ZA50" s="9"/>
    </row>
    <row r="51" spans="2:677" x14ac:dyDescent="0.3">
      <c r="B51" s="18"/>
      <c r="C51" s="16" t="s">
        <v>287</v>
      </c>
      <c r="D51" s="14">
        <v>37.004626473529697</v>
      </c>
      <c r="E51" s="14">
        <v>1.13514948228937</v>
      </c>
      <c r="F51" s="14">
        <v>34.807294588013498</v>
      </c>
      <c r="G51" s="14">
        <v>39.257142935526602</v>
      </c>
      <c r="H51" s="14">
        <v>3.0675880030875802</v>
      </c>
      <c r="I51" s="15">
        <v>2012</v>
      </c>
      <c r="J51" s="15">
        <v>5192</v>
      </c>
      <c r="K51" s="14">
        <v>2.8694090223353501</v>
      </c>
      <c r="L51" s="15">
        <v>1809.4318236214201</v>
      </c>
      <c r="M51" s="15">
        <v>1897</v>
      </c>
      <c r="ZA51" s="9"/>
    </row>
    <row r="52" spans="2:677" x14ac:dyDescent="0.3">
      <c r="B52" s="18" t="s">
        <v>297</v>
      </c>
      <c r="C52" s="16" t="s">
        <v>288</v>
      </c>
      <c r="D52" s="14">
        <v>30.764291305419</v>
      </c>
      <c r="E52" s="14">
        <v>0.67110702671162303</v>
      </c>
      <c r="F52" s="14">
        <v>29.464202101444101</v>
      </c>
      <c r="G52" s="14">
        <v>32.095643258242603</v>
      </c>
      <c r="H52" s="14">
        <v>2.1814480302798702</v>
      </c>
      <c r="I52" s="15">
        <v>4544</v>
      </c>
      <c r="J52" s="15">
        <v>14061</v>
      </c>
      <c r="K52" s="14">
        <v>2.9729789606583199</v>
      </c>
      <c r="L52" s="15">
        <v>4729.59956530819</v>
      </c>
      <c r="M52" s="15">
        <v>2621</v>
      </c>
      <c r="ZA52" s="9"/>
    </row>
    <row r="53" spans="2:677" x14ac:dyDescent="0.3">
      <c r="B53" s="18"/>
      <c r="C53" s="16" t="s">
        <v>289</v>
      </c>
      <c r="D53" s="14">
        <v>24.014552940130201</v>
      </c>
      <c r="E53" s="14">
        <v>0.86794910907119405</v>
      </c>
      <c r="F53" s="14">
        <v>22.353868068974201</v>
      </c>
      <c r="G53" s="14">
        <v>25.757684387783598</v>
      </c>
      <c r="H53" s="14">
        <v>3.6142630314003501</v>
      </c>
      <c r="I53" s="15">
        <v>1760</v>
      </c>
      <c r="J53" s="15">
        <v>7017</v>
      </c>
      <c r="K53" s="14">
        <v>2.8964976111414802</v>
      </c>
      <c r="L53" s="15">
        <v>2422.5809726232301</v>
      </c>
      <c r="M53" s="15">
        <v>2073</v>
      </c>
      <c r="ZA53" s="9"/>
    </row>
    <row r="54" spans="2:677" x14ac:dyDescent="0.3">
      <c r="B54" s="18" t="s">
        <v>291</v>
      </c>
      <c r="C54" s="16" t="s">
        <v>290</v>
      </c>
      <c r="D54" s="14">
        <v>32.8233187102513</v>
      </c>
      <c r="E54" s="14">
        <v>0.62223768309057303</v>
      </c>
      <c r="F54" s="14">
        <v>31.6149465273479</v>
      </c>
      <c r="G54" s="14">
        <v>34.054876786533299</v>
      </c>
      <c r="H54" s="14">
        <v>1.8957183720006801</v>
      </c>
      <c r="I54" s="15">
        <v>4587</v>
      </c>
      <c r="J54" s="15">
        <v>13679</v>
      </c>
      <c r="K54" s="14">
        <v>2.4017852997813902</v>
      </c>
      <c r="L54" s="15">
        <v>5695.34670781984</v>
      </c>
      <c r="M54" s="15">
        <v>2450</v>
      </c>
      <c r="ZA54" s="9"/>
    </row>
    <row r="55" spans="2:677" x14ac:dyDescent="0.3">
      <c r="B55" s="18"/>
      <c r="C55" s="16" t="s">
        <v>291</v>
      </c>
      <c r="D55" s="14">
        <v>21.894944344259201</v>
      </c>
      <c r="E55" s="14">
        <v>0.849028252325845</v>
      </c>
      <c r="F55" s="14">
        <v>20.275459817889001</v>
      </c>
      <c r="G55" s="14">
        <v>23.6054833329015</v>
      </c>
      <c r="H55" s="14">
        <v>3.8777365175100602</v>
      </c>
      <c r="I55" s="15">
        <v>1742</v>
      </c>
      <c r="J55" s="15">
        <v>7512</v>
      </c>
      <c r="K55" s="14">
        <v>3.1660593693916801</v>
      </c>
      <c r="L55" s="15">
        <v>2372.6655515759799</v>
      </c>
      <c r="M55" s="15">
        <v>1983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355</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47" priority="1">
      <formula>ZA9 = 3</formula>
    </cfRule>
    <cfRule type="expression" dxfId="146" priority="48">
      <formula>I9 = J9</formula>
    </cfRule>
    <cfRule type="expression" dxfId="145" priority="95">
      <formula>ZA9 = 2</formula>
    </cfRule>
    <cfRule type="expression" dxfId="144" priority="142">
      <formula>ZA9 = 1</formula>
    </cfRule>
  </conditionalFormatting>
  <pageMargins left="0.7" right="0.7" top="0.75" bottom="0.75" header="0.3" footer="0.3"/>
  <pageSetup paperSize="9" orientation="portrait" horizontalDpi="300" verticalDpi="30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165</v>
      </c>
      <c r="M2" s="12" t="str">
        <f>HYPERLINK("#'INDICE'!A1", "Índice")</f>
        <v>Índice</v>
      </c>
    </row>
    <row r="3" spans="2:677" x14ac:dyDescent="0.3">
      <c r="B3" s="10" t="s">
        <v>7</v>
      </c>
      <c r="C3" s="11" t="s">
        <v>164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22.904075034401799</v>
      </c>
      <c r="E9" s="14">
        <v>0.77205422757720499</v>
      </c>
      <c r="F9" s="14">
        <v>21.4254476364314</v>
      </c>
      <c r="G9" s="14">
        <v>24.452989594174198</v>
      </c>
      <c r="H9" s="14">
        <v>3.3708160072719902</v>
      </c>
      <c r="I9" s="15">
        <v>3002</v>
      </c>
      <c r="J9" s="15">
        <v>12289</v>
      </c>
      <c r="K9" s="14">
        <v>4.14794159261597</v>
      </c>
      <c r="L9" s="15">
        <v>2962.6743110068101</v>
      </c>
      <c r="M9" s="15">
        <v>2661</v>
      </c>
      <c r="ZA9" s="9"/>
    </row>
    <row r="10" spans="2:677" x14ac:dyDescent="0.3">
      <c r="B10" s="18" t="s">
        <v>293</v>
      </c>
      <c r="C10" s="16" t="s">
        <v>253</v>
      </c>
      <c r="D10" s="14">
        <v>19.377693619336998</v>
      </c>
      <c r="E10" s="14">
        <v>0.93150114265857498</v>
      </c>
      <c r="F10" s="14">
        <v>17.615780879422999</v>
      </c>
      <c r="G10" s="14">
        <v>21.270332598046899</v>
      </c>
      <c r="H10" s="14">
        <v>4.8070795263737098</v>
      </c>
      <c r="I10" s="15">
        <v>1433</v>
      </c>
      <c r="J10" s="15">
        <v>7338</v>
      </c>
      <c r="K10" s="14">
        <v>4.0750036315090599</v>
      </c>
      <c r="L10" s="15">
        <v>1800.73459156221</v>
      </c>
      <c r="M10" s="15">
        <v>1672</v>
      </c>
      <c r="ZA10" s="9"/>
    </row>
    <row r="11" spans="2:677" x14ac:dyDescent="0.3">
      <c r="B11" s="18"/>
      <c r="C11" s="16" t="s">
        <v>254</v>
      </c>
      <c r="D11" s="14">
        <v>29.087950657102802</v>
      </c>
      <c r="E11" s="14">
        <v>1.35252253994455</v>
      </c>
      <c r="F11" s="14">
        <v>26.506830726948198</v>
      </c>
      <c r="G11" s="14">
        <v>31.8116167316111</v>
      </c>
      <c r="H11" s="14">
        <v>4.6497690947309502</v>
      </c>
      <c r="I11" s="15">
        <v>1569</v>
      </c>
      <c r="J11" s="15">
        <v>4951</v>
      </c>
      <c r="K11" s="14">
        <v>4.3899650262689596</v>
      </c>
      <c r="L11" s="15">
        <v>1127.7994176203899</v>
      </c>
      <c r="M11" s="15">
        <v>989</v>
      </c>
      <c r="ZA11" s="9"/>
    </row>
    <row r="12" spans="2:677" x14ac:dyDescent="0.3">
      <c r="B12" s="18" t="s">
        <v>294</v>
      </c>
      <c r="C12" s="16" t="s">
        <v>255</v>
      </c>
      <c r="D12" s="14">
        <v>18.659961782033999</v>
      </c>
      <c r="E12" s="14">
        <v>0.77878465575994404</v>
      </c>
      <c r="F12" s="14">
        <v>17.180155986541301</v>
      </c>
      <c r="G12" s="14">
        <v>20.236086047354</v>
      </c>
      <c r="H12" s="14">
        <v>4.17355975782203</v>
      </c>
      <c r="I12" s="15">
        <v>1258</v>
      </c>
      <c r="J12" s="15">
        <v>6065</v>
      </c>
      <c r="K12" s="14">
        <v>2.4231418748634099</v>
      </c>
      <c r="L12" s="15">
        <v>2502.9487802243798</v>
      </c>
      <c r="M12" s="15">
        <v>1359</v>
      </c>
      <c r="ZA12" s="9"/>
    </row>
    <row r="13" spans="2:677" x14ac:dyDescent="0.3">
      <c r="B13" s="18"/>
      <c r="C13" s="16" t="s">
        <v>256</v>
      </c>
      <c r="D13" s="14">
        <v>25.290412724513299</v>
      </c>
      <c r="E13" s="14">
        <v>1.29626597090417</v>
      </c>
      <c r="F13" s="14">
        <v>22.831440661027699</v>
      </c>
      <c r="G13" s="14">
        <v>27.918405944192301</v>
      </c>
      <c r="H13" s="14">
        <v>5.1255231973645596</v>
      </c>
      <c r="I13" s="15">
        <v>1118</v>
      </c>
      <c r="J13" s="15">
        <v>3716</v>
      </c>
      <c r="K13" s="14">
        <v>3.3038080311059899</v>
      </c>
      <c r="L13" s="15">
        <v>1124.7626874846101</v>
      </c>
      <c r="M13" s="15">
        <v>791</v>
      </c>
      <c r="ZA13" s="9"/>
    </row>
    <row r="14" spans="2:677" x14ac:dyDescent="0.3">
      <c r="B14" s="18"/>
      <c r="C14" s="16" t="s">
        <v>257</v>
      </c>
      <c r="D14" s="14">
        <v>27.423108992734299</v>
      </c>
      <c r="E14" s="14">
        <v>1.5247273357034701</v>
      </c>
      <c r="F14" s="14">
        <v>24.5313607120241</v>
      </c>
      <c r="G14" s="14">
        <v>30.517891723167001</v>
      </c>
      <c r="H14" s="14">
        <v>5.5600090278146101</v>
      </c>
      <c r="I14" s="15">
        <v>626</v>
      </c>
      <c r="J14" s="15">
        <v>2508</v>
      </c>
      <c r="K14" s="14">
        <v>2.9283545449429602</v>
      </c>
      <c r="L14" s="15">
        <v>856.45367099797397</v>
      </c>
      <c r="M14" s="15">
        <v>511</v>
      </c>
      <c r="ZA14" s="9"/>
    </row>
    <row r="15" spans="2:677" x14ac:dyDescent="0.3">
      <c r="B15" s="18" t="s">
        <v>295</v>
      </c>
      <c r="C15" s="16" t="s">
        <v>258</v>
      </c>
      <c r="D15" s="14">
        <v>19.1303677185631</v>
      </c>
      <c r="E15" s="14">
        <v>2.2029020529642298</v>
      </c>
      <c r="F15" s="14">
        <v>15.146336755967001</v>
      </c>
      <c r="G15" s="14">
        <v>23.867577272526201</v>
      </c>
      <c r="H15" s="14">
        <v>11.5152101902707</v>
      </c>
      <c r="I15" s="15">
        <v>111</v>
      </c>
      <c r="J15" s="15">
        <v>610</v>
      </c>
      <c r="K15" s="14">
        <v>1.9102881498006801</v>
      </c>
      <c r="L15" s="15">
        <v>319.323553393579</v>
      </c>
      <c r="M15" s="15">
        <v>133</v>
      </c>
      <c r="ZA15" s="9"/>
    </row>
    <row r="16" spans="2:677" x14ac:dyDescent="0.3">
      <c r="B16" s="18"/>
      <c r="C16" s="16" t="s">
        <v>259</v>
      </c>
      <c r="D16" s="14">
        <v>21.334268101388801</v>
      </c>
      <c r="E16" s="14">
        <v>2.5469701357518302</v>
      </c>
      <c r="F16" s="14">
        <v>16.715716403409299</v>
      </c>
      <c r="G16" s="14">
        <v>26.818012170318799</v>
      </c>
      <c r="H16" s="14">
        <v>11.938399403474399</v>
      </c>
      <c r="I16" s="15">
        <v>108</v>
      </c>
      <c r="J16" s="15">
        <v>473</v>
      </c>
      <c r="K16" s="14">
        <v>1.8244264839734099</v>
      </c>
      <c r="L16" s="15">
        <v>259.25955589608299</v>
      </c>
      <c r="M16" s="15">
        <v>101</v>
      </c>
      <c r="ZA16" s="9"/>
    </row>
    <row r="17" spans="2:677" x14ac:dyDescent="0.3">
      <c r="B17" s="18"/>
      <c r="C17" s="16" t="s">
        <v>260</v>
      </c>
      <c r="D17" s="14">
        <v>34.962180671950698</v>
      </c>
      <c r="E17" s="14">
        <v>3.2790567186599899</v>
      </c>
      <c r="F17" s="14">
        <v>28.766849073836099</v>
      </c>
      <c r="G17" s="14">
        <v>41.710493149704803</v>
      </c>
      <c r="H17" s="14">
        <v>9.3788678384431794</v>
      </c>
      <c r="I17" s="15">
        <v>163</v>
      </c>
      <c r="J17" s="15">
        <v>453</v>
      </c>
      <c r="K17" s="14">
        <v>2.1373311163256301</v>
      </c>
      <c r="L17" s="15">
        <v>211.94657044004001</v>
      </c>
      <c r="M17" s="15">
        <v>101</v>
      </c>
      <c r="ZA17" s="9"/>
    </row>
    <row r="18" spans="2:677" x14ac:dyDescent="0.3">
      <c r="B18" s="18"/>
      <c r="C18" s="16" t="s">
        <v>261</v>
      </c>
      <c r="D18" s="14">
        <v>20.179182623750499</v>
      </c>
      <c r="E18" s="14">
        <v>2.8587613753665901</v>
      </c>
      <c r="F18" s="14">
        <v>15.078268620151601</v>
      </c>
      <c r="G18" s="14">
        <v>26.467884227767598</v>
      </c>
      <c r="H18" s="14">
        <v>14.166883905405999</v>
      </c>
      <c r="I18" s="15">
        <v>63</v>
      </c>
      <c r="J18" s="15">
        <v>332</v>
      </c>
      <c r="K18" s="14">
        <v>1.6794383410458</v>
      </c>
      <c r="L18" s="15">
        <v>197.68513787369</v>
      </c>
      <c r="M18" s="15">
        <v>78</v>
      </c>
      <c r="ZA18" s="9"/>
    </row>
    <row r="19" spans="2:677" x14ac:dyDescent="0.3">
      <c r="B19" s="18"/>
      <c r="C19" s="16" t="s">
        <v>262</v>
      </c>
      <c r="D19" s="14">
        <v>18.1723566169908</v>
      </c>
      <c r="E19" s="14">
        <v>3.0573616255730198</v>
      </c>
      <c r="F19" s="14">
        <v>12.8395667754217</v>
      </c>
      <c r="G19" s="14">
        <v>25.0826678700214</v>
      </c>
      <c r="H19" s="14">
        <v>16.8242440428142</v>
      </c>
      <c r="I19" s="15">
        <v>71</v>
      </c>
      <c r="J19" s="15">
        <v>325</v>
      </c>
      <c r="K19" s="14">
        <v>2.0367012785036702</v>
      </c>
      <c r="L19" s="15">
        <v>159.571756265982</v>
      </c>
      <c r="M19" s="15">
        <v>66</v>
      </c>
      <c r="ZA19" s="9"/>
    </row>
    <row r="20" spans="2:677" x14ac:dyDescent="0.3">
      <c r="B20" s="18"/>
      <c r="C20" s="16" t="s">
        <v>263</v>
      </c>
      <c r="D20" s="14">
        <v>29.118524050816301</v>
      </c>
      <c r="E20" s="14">
        <v>3.4625543771073599</v>
      </c>
      <c r="F20" s="14">
        <v>22.750910539016999</v>
      </c>
      <c r="G20" s="14">
        <v>36.427911721843998</v>
      </c>
      <c r="H20" s="14">
        <v>11.8912427397236</v>
      </c>
      <c r="I20" s="15">
        <v>151</v>
      </c>
      <c r="J20" s="15">
        <v>481</v>
      </c>
      <c r="K20" s="14">
        <v>2.7882539891035698</v>
      </c>
      <c r="L20" s="15">
        <v>172.50939185588399</v>
      </c>
      <c r="M20" s="15">
        <v>99</v>
      </c>
      <c r="ZA20" s="9"/>
    </row>
    <row r="21" spans="2:677" x14ac:dyDescent="0.3">
      <c r="B21" s="18"/>
      <c r="C21" s="16" t="s">
        <v>264</v>
      </c>
      <c r="D21" s="14">
        <v>44.578753236486598</v>
      </c>
      <c r="E21" s="14">
        <v>2.2983551256858301</v>
      </c>
      <c r="F21" s="14">
        <v>40.101188137987698</v>
      </c>
      <c r="G21" s="14">
        <v>49.146066941178901</v>
      </c>
      <c r="H21" s="14">
        <v>5.1557187198422598</v>
      </c>
      <c r="I21" s="15">
        <v>390</v>
      </c>
      <c r="J21" s="15">
        <v>849</v>
      </c>
      <c r="K21" s="14">
        <v>1.8131173342761</v>
      </c>
      <c r="L21" s="15">
        <v>468.25430651953201</v>
      </c>
      <c r="M21" s="15">
        <v>183</v>
      </c>
      <c r="ZA21" s="9"/>
    </row>
    <row r="22" spans="2:677" x14ac:dyDescent="0.3">
      <c r="B22" s="18"/>
      <c r="C22" s="16" t="s">
        <v>265</v>
      </c>
      <c r="D22" s="14">
        <v>22.188713930591302</v>
      </c>
      <c r="E22" s="14">
        <v>2.2580163310775498</v>
      </c>
      <c r="F22" s="14">
        <v>18.044257772127299</v>
      </c>
      <c r="G22" s="14">
        <v>26.971804809412301</v>
      </c>
      <c r="H22" s="14">
        <v>10.176418237401499</v>
      </c>
      <c r="I22" s="15">
        <v>145</v>
      </c>
      <c r="J22" s="15">
        <v>649</v>
      </c>
      <c r="K22" s="14">
        <v>1.9136144365223999</v>
      </c>
      <c r="L22" s="15">
        <v>339.14877919682999</v>
      </c>
      <c r="M22" s="15">
        <v>135</v>
      </c>
      <c r="ZA22" s="9"/>
    </row>
    <row r="23" spans="2:677" x14ac:dyDescent="0.3">
      <c r="B23" s="18"/>
      <c r="C23" s="16" t="s">
        <v>266</v>
      </c>
      <c r="D23" s="14">
        <v>20.184646855784202</v>
      </c>
      <c r="E23" s="14">
        <v>2.3433001438644601</v>
      </c>
      <c r="F23" s="14">
        <v>15.945471938471201</v>
      </c>
      <c r="G23" s="14">
        <v>25.2127723618479</v>
      </c>
      <c r="H23" s="14">
        <v>11.6093195021292</v>
      </c>
      <c r="I23" s="15">
        <v>122</v>
      </c>
      <c r="J23" s="15">
        <v>666</v>
      </c>
      <c r="K23" s="14">
        <v>2.26657392682332</v>
      </c>
      <c r="L23" s="15">
        <v>293.83555158662801</v>
      </c>
      <c r="M23" s="15">
        <v>141</v>
      </c>
      <c r="ZA23" s="9"/>
    </row>
    <row r="24" spans="2:677" x14ac:dyDescent="0.3">
      <c r="B24" s="18"/>
      <c r="C24" s="16" t="s">
        <v>267</v>
      </c>
      <c r="D24" s="14">
        <v>26.163385425051999</v>
      </c>
      <c r="E24" s="14">
        <v>3.9623524506574901</v>
      </c>
      <c r="F24" s="14">
        <v>19.064308682194198</v>
      </c>
      <c r="G24" s="14">
        <v>34.770315081191796</v>
      </c>
      <c r="H24" s="14">
        <v>15.144647324055599</v>
      </c>
      <c r="I24" s="15">
        <v>86</v>
      </c>
      <c r="J24" s="15">
        <v>362</v>
      </c>
      <c r="K24" s="14">
        <v>2.9339161219136298</v>
      </c>
      <c r="L24" s="15">
        <v>123.38457711732001</v>
      </c>
      <c r="M24" s="15">
        <v>78</v>
      </c>
      <c r="ZA24" s="9"/>
    </row>
    <row r="25" spans="2:677" x14ac:dyDescent="0.3">
      <c r="B25" s="18"/>
      <c r="C25" s="16" t="s">
        <v>268</v>
      </c>
      <c r="D25" s="14">
        <v>49.100340443700802</v>
      </c>
      <c r="E25" s="14">
        <v>3.9173313007597002</v>
      </c>
      <c r="F25" s="14">
        <v>41.400401813896103</v>
      </c>
      <c r="G25" s="14">
        <v>56.843202819476502</v>
      </c>
      <c r="H25" s="14">
        <v>7.97821616990898</v>
      </c>
      <c r="I25" s="15">
        <v>193</v>
      </c>
      <c r="J25" s="15">
        <v>388</v>
      </c>
      <c r="K25" s="14">
        <v>2.3762503264330501</v>
      </c>
      <c r="L25" s="15">
        <v>163.28246047310199</v>
      </c>
      <c r="M25" s="15">
        <v>89</v>
      </c>
      <c r="ZA25" s="9"/>
    </row>
    <row r="26" spans="2:677" x14ac:dyDescent="0.3">
      <c r="B26" s="18"/>
      <c r="C26" s="16" t="s">
        <v>269</v>
      </c>
      <c r="D26" s="14">
        <v>21.5099468858843</v>
      </c>
      <c r="E26" s="14">
        <v>3.1332236735302001</v>
      </c>
      <c r="F26" s="14">
        <v>15.9418808332446</v>
      </c>
      <c r="G26" s="14">
        <v>28.3664980085052</v>
      </c>
      <c r="H26" s="14">
        <v>14.5663942833181</v>
      </c>
      <c r="I26" s="15">
        <v>93</v>
      </c>
      <c r="J26" s="15">
        <v>474</v>
      </c>
      <c r="K26" s="14">
        <v>2.7503627554480801</v>
      </c>
      <c r="L26" s="15">
        <v>172.340902690408</v>
      </c>
      <c r="M26" s="15">
        <v>102</v>
      </c>
      <c r="ZA26" s="9"/>
    </row>
    <row r="27" spans="2:677" x14ac:dyDescent="0.3">
      <c r="B27" s="18"/>
      <c r="C27" s="16" t="s">
        <v>270</v>
      </c>
      <c r="D27" s="14">
        <v>28.4645058555937</v>
      </c>
      <c r="E27" s="14">
        <v>2.5506657679456701</v>
      </c>
      <c r="F27" s="14">
        <v>23.702731963138401</v>
      </c>
      <c r="G27" s="14">
        <v>33.759619100001999</v>
      </c>
      <c r="H27" s="14">
        <v>8.9608643862841699</v>
      </c>
      <c r="I27" s="15">
        <v>188</v>
      </c>
      <c r="J27" s="15">
        <v>673</v>
      </c>
      <c r="K27" s="14">
        <v>2.1470944531162801</v>
      </c>
      <c r="L27" s="15">
        <v>313.44685326870899</v>
      </c>
      <c r="M27" s="15">
        <v>150</v>
      </c>
      <c r="ZA27" s="9"/>
    </row>
    <row r="28" spans="2:677" x14ac:dyDescent="0.3">
      <c r="B28" s="18"/>
      <c r="C28" s="16" t="s">
        <v>271</v>
      </c>
      <c r="D28" s="14">
        <v>30.951576811282301</v>
      </c>
      <c r="E28" s="14">
        <v>3.9606497921505199</v>
      </c>
      <c r="F28" s="14">
        <v>23.642254852832099</v>
      </c>
      <c r="G28" s="14">
        <v>39.355951349966702</v>
      </c>
      <c r="H28" s="14">
        <v>12.7962779289061</v>
      </c>
      <c r="I28" s="15">
        <v>82</v>
      </c>
      <c r="J28" s="15">
        <v>301</v>
      </c>
      <c r="K28" s="14">
        <v>2.20200142939931</v>
      </c>
      <c r="L28" s="15">
        <v>136.69382589007299</v>
      </c>
      <c r="M28" s="15">
        <v>65</v>
      </c>
      <c r="ZA28" s="9"/>
    </row>
    <row r="29" spans="2:677" x14ac:dyDescent="0.3">
      <c r="B29" s="18"/>
      <c r="C29" s="16" t="s">
        <v>272</v>
      </c>
      <c r="D29" s="14">
        <v>29.5898513788066</v>
      </c>
      <c r="E29" s="14">
        <v>3.4437737660977001</v>
      </c>
      <c r="F29" s="14">
        <v>23.2331329624181</v>
      </c>
      <c r="G29" s="14">
        <v>36.850908087365603</v>
      </c>
      <c r="H29" s="14">
        <v>11.638361146228201</v>
      </c>
      <c r="I29" s="15">
        <v>120</v>
      </c>
      <c r="J29" s="15">
        <v>451</v>
      </c>
      <c r="K29" s="14">
        <v>2.5615550615146101</v>
      </c>
      <c r="L29" s="15">
        <v>176.06492508239501</v>
      </c>
      <c r="M29" s="15">
        <v>92</v>
      </c>
      <c r="ZA29" s="9"/>
    </row>
    <row r="30" spans="2:677" x14ac:dyDescent="0.3">
      <c r="B30" s="18"/>
      <c r="C30" s="16" t="s">
        <v>273</v>
      </c>
      <c r="D30" s="14">
        <v>30.815677130012801</v>
      </c>
      <c r="E30" s="14">
        <v>4.5472292797415799</v>
      </c>
      <c r="F30" s="14">
        <v>22.557599995073101</v>
      </c>
      <c r="G30" s="14">
        <v>40.515309431507099</v>
      </c>
      <c r="H30" s="14">
        <v>14.7562205450057</v>
      </c>
      <c r="I30" s="15">
        <v>120</v>
      </c>
      <c r="J30" s="15">
        <v>394</v>
      </c>
      <c r="K30" s="14">
        <v>3.8115958540302901</v>
      </c>
      <c r="L30" s="15">
        <v>103.368776514801</v>
      </c>
      <c r="M30" s="15">
        <v>77</v>
      </c>
      <c r="ZA30" s="9"/>
    </row>
    <row r="31" spans="2:677" x14ac:dyDescent="0.3">
      <c r="B31" s="18"/>
      <c r="C31" s="16" t="s">
        <v>274</v>
      </c>
      <c r="D31" s="14">
        <v>8.3434057398335106</v>
      </c>
      <c r="E31" s="14">
        <v>1.0853945252806401</v>
      </c>
      <c r="F31" s="14">
        <v>6.4411125727014999</v>
      </c>
      <c r="G31" s="14">
        <v>10.7430036468996</v>
      </c>
      <c r="H31" s="14">
        <v>13.0090104583875</v>
      </c>
      <c r="I31" s="15">
        <v>93</v>
      </c>
      <c r="J31" s="15">
        <v>1179</v>
      </c>
      <c r="K31" s="14">
        <v>1.81473603936568</v>
      </c>
      <c r="L31" s="15">
        <v>649.68126186114796</v>
      </c>
      <c r="M31" s="15">
        <v>290</v>
      </c>
      <c r="ZA31" s="9"/>
    </row>
    <row r="32" spans="2:677" x14ac:dyDescent="0.3">
      <c r="B32" s="18"/>
      <c r="C32" s="16" t="s">
        <v>275</v>
      </c>
      <c r="D32" s="14">
        <v>20.1304218165936</v>
      </c>
      <c r="E32" s="14">
        <v>2.37159919519693</v>
      </c>
      <c r="F32" s="14">
        <v>15.8500184862027</v>
      </c>
      <c r="G32" s="14">
        <v>25.2203300087264</v>
      </c>
      <c r="H32" s="14">
        <v>11.7811698970064</v>
      </c>
      <c r="I32" s="15">
        <v>147</v>
      </c>
      <c r="J32" s="15">
        <v>741</v>
      </c>
      <c r="K32" s="14">
        <v>2.5886899773987802</v>
      </c>
      <c r="L32" s="15">
        <v>286.2451689733</v>
      </c>
      <c r="M32" s="15">
        <v>163</v>
      </c>
      <c r="ZA32" s="9"/>
    </row>
    <row r="33" spans="2:677" x14ac:dyDescent="0.3">
      <c r="B33" s="18"/>
      <c r="C33" s="16" t="s">
        <v>276</v>
      </c>
      <c r="D33" s="14">
        <v>17.665305965189901</v>
      </c>
      <c r="E33" s="14">
        <v>2.86154778391766</v>
      </c>
      <c r="F33" s="14">
        <v>12.68140503993</v>
      </c>
      <c r="G33" s="14">
        <v>24.068032694948101</v>
      </c>
      <c r="H33" s="14">
        <v>16.1986879228497</v>
      </c>
      <c r="I33" s="15">
        <v>83</v>
      </c>
      <c r="J33" s="15">
        <v>492</v>
      </c>
      <c r="K33" s="14">
        <v>2.7642636139093399</v>
      </c>
      <c r="L33" s="15">
        <v>177.98591911579399</v>
      </c>
      <c r="M33" s="15">
        <v>102</v>
      </c>
      <c r="ZA33" s="9"/>
    </row>
    <row r="34" spans="2:677" x14ac:dyDescent="0.3">
      <c r="B34" s="18"/>
      <c r="C34" s="16" t="s">
        <v>277</v>
      </c>
      <c r="D34" s="14">
        <v>23.2866569255734</v>
      </c>
      <c r="E34" s="14">
        <v>2.6368768018591302</v>
      </c>
      <c r="F34" s="14">
        <v>18.472417445188</v>
      </c>
      <c r="G34" s="14">
        <v>28.910649491059001</v>
      </c>
      <c r="H34" s="14">
        <v>11.323552411524201</v>
      </c>
      <c r="I34" s="15">
        <v>125</v>
      </c>
      <c r="J34" s="15">
        <v>525</v>
      </c>
      <c r="K34" s="14">
        <v>2.03954321521904</v>
      </c>
      <c r="L34" s="15">
        <v>257.41057903674601</v>
      </c>
      <c r="M34" s="15">
        <v>110</v>
      </c>
      <c r="ZA34" s="9"/>
    </row>
    <row r="35" spans="2:677" x14ac:dyDescent="0.3">
      <c r="B35" s="18"/>
      <c r="C35" s="16" t="s">
        <v>278</v>
      </c>
      <c r="D35" s="14">
        <v>29.164114681675098</v>
      </c>
      <c r="E35" s="14">
        <v>3.7037695517654701</v>
      </c>
      <c r="F35" s="14">
        <v>22.348323317548999</v>
      </c>
      <c r="G35" s="14">
        <v>37.066346372279</v>
      </c>
      <c r="H35" s="14">
        <v>12.699749648470201</v>
      </c>
      <c r="I35" s="15">
        <v>96</v>
      </c>
      <c r="J35" s="15">
        <v>345</v>
      </c>
      <c r="K35" s="14">
        <v>2.2842531540407101</v>
      </c>
      <c r="L35" s="15">
        <v>151.03404777605999</v>
      </c>
      <c r="M35" s="15">
        <v>65</v>
      </c>
      <c r="ZA35" s="9"/>
    </row>
    <row r="36" spans="2:677" x14ac:dyDescent="0.3">
      <c r="B36" s="18"/>
      <c r="C36" s="16" t="s">
        <v>279</v>
      </c>
      <c r="D36" s="14">
        <v>12.183305813655601</v>
      </c>
      <c r="E36" s="14">
        <v>1.5492913099721799</v>
      </c>
      <c r="F36" s="14">
        <v>9.4391858472260601</v>
      </c>
      <c r="G36" s="14">
        <v>15.5878696298176</v>
      </c>
      <c r="H36" s="14">
        <v>12.716510064416701</v>
      </c>
      <c r="I36" s="15">
        <v>72</v>
      </c>
      <c r="J36" s="15">
        <v>721</v>
      </c>
      <c r="K36" s="14">
        <v>1.6153120630812201</v>
      </c>
      <c r="L36" s="15">
        <v>446.35338055031201</v>
      </c>
      <c r="M36" s="15">
        <v>161</v>
      </c>
      <c r="ZA36" s="9"/>
    </row>
    <row r="37" spans="2:677" x14ac:dyDescent="0.3">
      <c r="B37" s="18"/>
      <c r="C37" s="16" t="s">
        <v>280</v>
      </c>
      <c r="D37" s="14">
        <v>44.2073701826126</v>
      </c>
      <c r="E37" s="14">
        <v>2.9363975104765401</v>
      </c>
      <c r="F37" s="14">
        <v>38.469319112954999</v>
      </c>
      <c r="G37" s="14">
        <v>50.104359721082403</v>
      </c>
      <c r="H37" s="14">
        <v>6.6423256989656201</v>
      </c>
      <c r="I37" s="15">
        <v>180</v>
      </c>
      <c r="J37" s="15">
        <v>405</v>
      </c>
      <c r="K37" s="14">
        <v>1.4123409345365701</v>
      </c>
      <c r="L37" s="15">
        <v>286.75795630953098</v>
      </c>
      <c r="M37" s="15">
        <v>80</v>
      </c>
      <c r="ZA37" s="9"/>
    </row>
    <row r="38" spans="2:677" x14ac:dyDescent="0.3">
      <c r="B38" s="18" t="s">
        <v>296</v>
      </c>
      <c r="C38" s="16" t="s">
        <v>281</v>
      </c>
      <c r="D38" s="14">
        <v>27.089422163681402</v>
      </c>
      <c r="E38" s="14">
        <v>1.24888122146476</v>
      </c>
      <c r="F38" s="14">
        <v>24.7100452002833</v>
      </c>
      <c r="G38" s="14">
        <v>29.607814354168799</v>
      </c>
      <c r="H38" s="14">
        <v>4.6102172793450196</v>
      </c>
      <c r="I38" s="15">
        <v>1736</v>
      </c>
      <c r="J38" s="15">
        <v>6407</v>
      </c>
      <c r="K38" s="14">
        <v>5.05869998776119</v>
      </c>
      <c r="L38" s="15">
        <v>1266.5309299821799</v>
      </c>
      <c r="M38" s="15">
        <v>1291</v>
      </c>
      <c r="ZA38" s="9"/>
    </row>
    <row r="39" spans="2:677" x14ac:dyDescent="0.3">
      <c r="B39" s="18"/>
      <c r="C39" s="16" t="s">
        <v>282</v>
      </c>
      <c r="D39" s="14">
        <v>19.392979357280701</v>
      </c>
      <c r="E39" s="14">
        <v>0.96667185253698595</v>
      </c>
      <c r="F39" s="14">
        <v>17.566607419488001</v>
      </c>
      <c r="G39" s="14">
        <v>21.3600335072414</v>
      </c>
      <c r="H39" s="14">
        <v>4.9846484891661103</v>
      </c>
      <c r="I39" s="15">
        <v>1266</v>
      </c>
      <c r="J39" s="15">
        <v>5882</v>
      </c>
      <c r="K39" s="14">
        <v>3.5155390068016699</v>
      </c>
      <c r="L39" s="15">
        <v>1673.14314778469</v>
      </c>
      <c r="M39" s="15">
        <v>1271</v>
      </c>
      <c r="ZA39" s="9"/>
    </row>
    <row r="40" spans="2:677" x14ac:dyDescent="0.3">
      <c r="B40" s="18" t="s">
        <v>321</v>
      </c>
      <c r="C40" s="16" t="s">
        <v>314</v>
      </c>
      <c r="D40" s="14">
        <v>22.664227381927699</v>
      </c>
      <c r="E40" s="14">
        <v>1.0500874049175699</v>
      </c>
      <c r="F40" s="14">
        <v>20.671439952424102</v>
      </c>
      <c r="G40" s="14">
        <v>24.7890934351772</v>
      </c>
      <c r="H40" s="14">
        <v>4.6332371592552004</v>
      </c>
      <c r="I40" s="15">
        <v>1534</v>
      </c>
      <c r="J40" s="15">
        <v>6262</v>
      </c>
      <c r="K40" s="14">
        <v>3.9388845833745898</v>
      </c>
      <c r="L40" s="15">
        <v>1589.7901721799401</v>
      </c>
      <c r="M40" s="15">
        <v>2440</v>
      </c>
      <c r="ZA40" s="9"/>
    </row>
    <row r="41" spans="2:677" x14ac:dyDescent="0.3">
      <c r="B41" s="18"/>
      <c r="C41" s="16" t="s">
        <v>315</v>
      </c>
      <c r="D41" s="14">
        <v>23.155589254669099</v>
      </c>
      <c r="E41" s="14">
        <v>0.89655174967715801</v>
      </c>
      <c r="F41" s="14">
        <v>21.4443495266989</v>
      </c>
      <c r="G41" s="14">
        <v>24.959995740529902</v>
      </c>
      <c r="H41" s="14">
        <v>3.87185892708982</v>
      </c>
      <c r="I41" s="15">
        <v>1468</v>
      </c>
      <c r="J41" s="15">
        <v>6027</v>
      </c>
      <c r="K41" s="14">
        <v>2.7221479793837502</v>
      </c>
      <c r="L41" s="15">
        <v>2214.0603838019201</v>
      </c>
      <c r="M41" s="15">
        <v>2407</v>
      </c>
      <c r="ZA41" s="9"/>
    </row>
    <row r="42" spans="2:677" x14ac:dyDescent="0.3">
      <c r="B42" s="18" t="s">
        <v>322</v>
      </c>
      <c r="C42" s="16" t="s">
        <v>316</v>
      </c>
      <c r="D42" s="14">
        <v>26.4458080907194</v>
      </c>
      <c r="E42" s="14">
        <v>1.8855130817396999</v>
      </c>
      <c r="F42" s="14">
        <v>22.912347859239102</v>
      </c>
      <c r="G42" s="14">
        <v>30.309930912948801</v>
      </c>
      <c r="H42" s="14">
        <v>7.1297238309816597</v>
      </c>
      <c r="I42" s="15">
        <v>460</v>
      </c>
      <c r="J42" s="15">
        <v>1531</v>
      </c>
      <c r="K42" s="14">
        <v>2.79631607954193</v>
      </c>
      <c r="L42" s="15">
        <v>547.50606027727599</v>
      </c>
      <c r="M42" s="15">
        <v>496</v>
      </c>
      <c r="ZA42" s="9"/>
    </row>
    <row r="43" spans="2:677" x14ac:dyDescent="0.3">
      <c r="B43" s="18"/>
      <c r="C43" s="16" t="s">
        <v>317</v>
      </c>
      <c r="D43" s="14">
        <v>19.055195492230801</v>
      </c>
      <c r="E43" s="14">
        <v>2.6683915638575302</v>
      </c>
      <c r="F43" s="14">
        <v>14.3457313600723</v>
      </c>
      <c r="G43" s="14">
        <v>24.861946078568099</v>
      </c>
      <c r="H43" s="14">
        <v>14.0034856370038</v>
      </c>
      <c r="I43" s="15">
        <v>98</v>
      </c>
      <c r="J43" s="15">
        <v>462</v>
      </c>
      <c r="K43" s="14">
        <v>2.1281275604218099</v>
      </c>
      <c r="L43" s="15">
        <v>217.09224982191799</v>
      </c>
      <c r="M43" s="15">
        <v>209</v>
      </c>
      <c r="ZA43" s="9"/>
    </row>
    <row r="44" spans="2:677" x14ac:dyDescent="0.3">
      <c r="B44" s="18"/>
      <c r="C44" s="16" t="s">
        <v>318</v>
      </c>
      <c r="D44" s="14">
        <v>33.472082302674103</v>
      </c>
      <c r="E44" s="14">
        <v>4.9034194625383796</v>
      </c>
      <c r="F44" s="14">
        <v>24.5858642414854</v>
      </c>
      <c r="G44" s="14">
        <v>43.708601910432897</v>
      </c>
      <c r="H44" s="14">
        <v>14.6492812075413</v>
      </c>
      <c r="I44" s="15">
        <v>107</v>
      </c>
      <c r="J44" s="15">
        <v>354</v>
      </c>
      <c r="K44" s="14">
        <v>3.81141410918551</v>
      </c>
      <c r="L44" s="15">
        <v>92.8789131432505</v>
      </c>
      <c r="M44" s="15">
        <v>162</v>
      </c>
      <c r="ZA44" s="9"/>
    </row>
    <row r="45" spans="2:677" x14ac:dyDescent="0.3">
      <c r="B45" s="18"/>
      <c r="C45" s="16" t="s">
        <v>319</v>
      </c>
      <c r="D45" s="14">
        <v>22.195050277230301</v>
      </c>
      <c r="E45" s="14">
        <v>0.80339041742827799</v>
      </c>
      <c r="F45" s="14">
        <v>20.659700293348902</v>
      </c>
      <c r="G45" s="14">
        <v>23.810259453180599</v>
      </c>
      <c r="H45" s="14">
        <v>3.6196828004146</v>
      </c>
      <c r="I45" s="15">
        <v>2294</v>
      </c>
      <c r="J45" s="15">
        <v>9731</v>
      </c>
      <c r="K45" s="14">
        <v>3.6366606332407798</v>
      </c>
      <c r="L45" s="15">
        <v>2675.8064558056599</v>
      </c>
      <c r="M45" s="15">
        <v>2480</v>
      </c>
      <c r="ZA45" s="9"/>
    </row>
    <row r="46" spans="2:677" x14ac:dyDescent="0.3">
      <c r="B46" s="18"/>
      <c r="C46" s="16" t="s">
        <v>320</v>
      </c>
      <c r="D46" s="14">
        <v>13.555078676857001</v>
      </c>
      <c r="E46" s="14">
        <v>3.0994916575123699</v>
      </c>
      <c r="F46" s="14">
        <v>8.5155241694332506</v>
      </c>
      <c r="G46" s="14">
        <v>20.8958638151937</v>
      </c>
      <c r="H46" s="14">
        <v>22.865906804393799</v>
      </c>
      <c r="I46" s="15">
        <v>43</v>
      </c>
      <c r="J46" s="15">
        <v>211</v>
      </c>
      <c r="K46" s="14">
        <v>1.7217048870362099</v>
      </c>
      <c r="L46" s="15">
        <v>122.55294248668901</v>
      </c>
      <c r="M46" s="15">
        <v>111</v>
      </c>
      <c r="ZA46" s="9"/>
    </row>
    <row r="47" spans="2:677" x14ac:dyDescent="0.3">
      <c r="B47" s="18" t="s">
        <v>298</v>
      </c>
      <c r="C47" s="16" t="s">
        <v>283</v>
      </c>
      <c r="D47" s="14">
        <v>27.135447968805401</v>
      </c>
      <c r="E47" s="14">
        <v>1.4222028349651099</v>
      </c>
      <c r="F47" s="14">
        <v>24.437319387983301</v>
      </c>
      <c r="G47" s="14">
        <v>30.0131525296873</v>
      </c>
      <c r="H47" s="14">
        <v>5.2411253228620298</v>
      </c>
      <c r="I47" s="15">
        <v>760</v>
      </c>
      <c r="J47" s="15">
        <v>2580</v>
      </c>
      <c r="K47" s="14">
        <v>2.6382814709907301</v>
      </c>
      <c r="L47" s="15">
        <v>977.90930511715305</v>
      </c>
      <c r="M47" s="15">
        <v>1219</v>
      </c>
      <c r="ZA47" s="9"/>
    </row>
    <row r="48" spans="2:677" x14ac:dyDescent="0.3">
      <c r="B48" s="18"/>
      <c r="C48" s="16" t="s">
        <v>284</v>
      </c>
      <c r="D48" s="14">
        <v>27.4399559682739</v>
      </c>
      <c r="E48" s="14">
        <v>1.72288668089698</v>
      </c>
      <c r="F48" s="14">
        <v>24.1928390515464</v>
      </c>
      <c r="G48" s="14">
        <v>30.944989355075698</v>
      </c>
      <c r="H48" s="14">
        <v>6.2787516236869498</v>
      </c>
      <c r="I48" s="15">
        <v>657</v>
      </c>
      <c r="J48" s="15">
        <v>2211</v>
      </c>
      <c r="K48" s="14">
        <v>3.2947673466755698</v>
      </c>
      <c r="L48" s="15">
        <v>671.06407444243405</v>
      </c>
      <c r="M48" s="15">
        <v>1288</v>
      </c>
      <c r="ZA48" s="9"/>
    </row>
    <row r="49" spans="2:677" x14ac:dyDescent="0.3">
      <c r="B49" s="18"/>
      <c r="C49" s="16" t="s">
        <v>285</v>
      </c>
      <c r="D49" s="14">
        <v>23.6885932274512</v>
      </c>
      <c r="E49" s="14">
        <v>1.4739620935837701</v>
      </c>
      <c r="F49" s="14">
        <v>20.920142962859501</v>
      </c>
      <c r="G49" s="14">
        <v>26.699709889124801</v>
      </c>
      <c r="H49" s="14">
        <v>6.2222440962669197</v>
      </c>
      <c r="I49" s="15">
        <v>619</v>
      </c>
      <c r="J49" s="15">
        <v>2265</v>
      </c>
      <c r="K49" s="14">
        <v>2.72094850024195</v>
      </c>
      <c r="L49" s="15">
        <v>832.43030869514598</v>
      </c>
      <c r="M49" s="15">
        <v>1365</v>
      </c>
      <c r="ZA49" s="9"/>
    </row>
    <row r="50" spans="2:677" x14ac:dyDescent="0.3">
      <c r="B50" s="18"/>
      <c r="C50" s="16" t="s">
        <v>286</v>
      </c>
      <c r="D50" s="14">
        <v>22.718579687983102</v>
      </c>
      <c r="E50" s="14">
        <v>1.4915925568747901</v>
      </c>
      <c r="F50" s="14">
        <v>19.9265872963188</v>
      </c>
      <c r="G50" s="14">
        <v>25.7758417501406</v>
      </c>
      <c r="H50" s="14">
        <v>6.5655185199088901</v>
      </c>
      <c r="I50" s="15">
        <v>559</v>
      </c>
      <c r="J50" s="15">
        <v>2361</v>
      </c>
      <c r="K50" s="14">
        <v>2.9905849695109201</v>
      </c>
      <c r="L50" s="15">
        <v>789.47765205484802</v>
      </c>
      <c r="M50" s="15">
        <v>1385</v>
      </c>
      <c r="ZA50" s="9"/>
    </row>
    <row r="51" spans="2:677" x14ac:dyDescent="0.3">
      <c r="B51" s="18"/>
      <c r="C51" s="16" t="s">
        <v>287</v>
      </c>
      <c r="D51" s="14">
        <v>13.069149436222601</v>
      </c>
      <c r="E51" s="14">
        <v>1.0203143567495501</v>
      </c>
      <c r="F51" s="14">
        <v>11.1948535738189</v>
      </c>
      <c r="G51" s="14">
        <v>15.2035253966982</v>
      </c>
      <c r="H51" s="14">
        <v>7.8070448404364496</v>
      </c>
      <c r="I51" s="15">
        <v>397</v>
      </c>
      <c r="J51" s="15">
        <v>2808</v>
      </c>
      <c r="K51" s="14">
        <v>2.57210773307464</v>
      </c>
      <c r="L51" s="15">
        <v>1091.71165884385</v>
      </c>
      <c r="M51" s="15">
        <v>1425</v>
      </c>
      <c r="ZA51" s="9"/>
    </row>
    <row r="52" spans="2:677" x14ac:dyDescent="0.3">
      <c r="B52" s="18" t="s">
        <v>297</v>
      </c>
      <c r="C52" s="16" t="s">
        <v>288</v>
      </c>
      <c r="D52" s="14">
        <v>20.377055249969398</v>
      </c>
      <c r="E52" s="14">
        <v>0.83965215376680502</v>
      </c>
      <c r="F52" s="14">
        <v>18.779985972075998</v>
      </c>
      <c r="G52" s="14">
        <v>22.073030334464001</v>
      </c>
      <c r="H52" s="14">
        <v>4.1205765183762999</v>
      </c>
      <c r="I52" s="15">
        <v>1723</v>
      </c>
      <c r="J52" s="15">
        <v>7966</v>
      </c>
      <c r="K52" s="14">
        <v>3.4610265787754901</v>
      </c>
      <c r="L52" s="15">
        <v>2301.6292474755801</v>
      </c>
      <c r="M52" s="15">
        <v>2491</v>
      </c>
      <c r="ZA52" s="9"/>
    </row>
    <row r="53" spans="2:677" x14ac:dyDescent="0.3">
      <c r="B53" s="18"/>
      <c r="C53" s="16" t="s">
        <v>289</v>
      </c>
      <c r="D53" s="14">
        <v>27.454864001513702</v>
      </c>
      <c r="E53" s="14">
        <v>1.2012124940987401</v>
      </c>
      <c r="F53" s="14">
        <v>25.162941407773399</v>
      </c>
      <c r="G53" s="14">
        <v>29.872214701680001</v>
      </c>
      <c r="H53" s="14">
        <v>4.3752265319271304</v>
      </c>
      <c r="I53" s="15">
        <v>1269</v>
      </c>
      <c r="J53" s="15">
        <v>4259</v>
      </c>
      <c r="K53" s="14">
        <v>3.08473415875185</v>
      </c>
      <c r="L53" s="15">
        <v>1380.6700288634599</v>
      </c>
      <c r="M53" s="15">
        <v>1783</v>
      </c>
      <c r="ZA53" s="9"/>
    </row>
    <row r="54" spans="2:677" x14ac:dyDescent="0.3">
      <c r="B54" s="18" t="s">
        <v>291</v>
      </c>
      <c r="C54" s="16" t="s">
        <v>290</v>
      </c>
      <c r="D54" s="14">
        <v>21.209452475548101</v>
      </c>
      <c r="E54" s="14">
        <v>0.91165497071457102</v>
      </c>
      <c r="F54" s="14">
        <v>19.476775568787399</v>
      </c>
      <c r="G54" s="14">
        <v>23.052142969701102</v>
      </c>
      <c r="H54" s="14">
        <v>4.2983427873284201</v>
      </c>
      <c r="I54" s="15">
        <v>1736</v>
      </c>
      <c r="J54" s="15">
        <v>7780</v>
      </c>
      <c r="K54" s="14">
        <v>3.8688438743817999</v>
      </c>
      <c r="L54" s="15">
        <v>2010.9366654768801</v>
      </c>
      <c r="M54" s="15">
        <v>2328</v>
      </c>
      <c r="ZA54" s="9"/>
    </row>
    <row r="55" spans="2:677" x14ac:dyDescent="0.3">
      <c r="B55" s="18"/>
      <c r="C55" s="16" t="s">
        <v>291</v>
      </c>
      <c r="D55" s="14">
        <v>25.259551378059701</v>
      </c>
      <c r="E55" s="14">
        <v>1.2003885217536101</v>
      </c>
      <c r="F55" s="14">
        <v>22.9787156565075</v>
      </c>
      <c r="G55" s="14">
        <v>27.685402591255599</v>
      </c>
      <c r="H55" s="14">
        <v>4.75221631527572</v>
      </c>
      <c r="I55" s="15">
        <v>1266</v>
      </c>
      <c r="J55" s="15">
        <v>4509</v>
      </c>
      <c r="K55" s="14">
        <v>3.4406955205024201</v>
      </c>
      <c r="L55" s="15">
        <v>1310.4908507979801</v>
      </c>
      <c r="M55" s="15">
        <v>1693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356</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43" priority="1">
      <formula>ZA9 = 3</formula>
    </cfRule>
    <cfRule type="expression" dxfId="142" priority="48">
      <formula>I9 = J9</formula>
    </cfRule>
    <cfRule type="expression" dxfId="141" priority="95">
      <formula>ZA9 = 2</formula>
    </cfRule>
    <cfRule type="expression" dxfId="140" priority="142">
      <formula>ZA9 = 1</formula>
    </cfRule>
  </conditionalFormatting>
  <pageMargins left="0.7" right="0.7" top="0.75" bottom="0.75" header="0.3" footer="0.3"/>
  <pageSetup paperSize="9" orientation="portrait" horizontalDpi="300" verticalDpi="30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ZA145"/>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169</v>
      </c>
      <c r="L2" s="12" t="str">
        <f>HYPERLINK("#'INDICE'!A1", "Índice")</f>
        <v>Índice</v>
      </c>
    </row>
    <row r="3" spans="2:677" x14ac:dyDescent="0.3">
      <c r="B3" s="10" t="s">
        <v>7</v>
      </c>
      <c r="C3" s="11" t="s">
        <v>168</v>
      </c>
    </row>
    <row r="4" spans="2:677" x14ac:dyDescent="0.3">
      <c r="B4" s="10" t="s">
        <v>8</v>
      </c>
      <c r="C4" s="11" t="s">
        <v>357</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342</v>
      </c>
      <c r="J8" s="13" t="s">
        <v>249</v>
      </c>
      <c r="K8" s="13" t="s">
        <v>250</v>
      </c>
      <c r="L8" s="13" t="s">
        <v>251</v>
      </c>
      <c r="ZA8" s="9" t="s">
        <v>300</v>
      </c>
    </row>
    <row r="9" spans="2:677" x14ac:dyDescent="0.3">
      <c r="B9" s="18" t="s">
        <v>292</v>
      </c>
      <c r="C9" s="18" t="s">
        <v>252</v>
      </c>
      <c r="D9" s="14">
        <v>20.800038963275799</v>
      </c>
      <c r="E9" s="14">
        <v>5.4024209038350701E-2</v>
      </c>
      <c r="F9" s="14">
        <v>20.6941056527982</v>
      </c>
      <c r="G9" s="14">
        <v>20.905972273753399</v>
      </c>
      <c r="H9" s="14">
        <v>0.259731287685254</v>
      </c>
      <c r="I9" s="15">
        <v>18858</v>
      </c>
      <c r="J9" s="14">
        <v>2.6499041476634502</v>
      </c>
      <c r="K9" s="15">
        <v>7116.4838232462098</v>
      </c>
      <c r="L9" s="15">
        <v>2682</v>
      </c>
      <c r="ZA9" s="9"/>
    </row>
    <row r="10" spans="2:677" x14ac:dyDescent="0.3">
      <c r="B10" s="18" t="s">
        <v>293</v>
      </c>
      <c r="C10" s="16" t="s">
        <v>253</v>
      </c>
      <c r="D10" s="14">
        <v>21.133494149922001</v>
      </c>
      <c r="E10" s="14">
        <v>7.4308818312269306E-2</v>
      </c>
      <c r="F10" s="14">
        <v>20.987785785808601</v>
      </c>
      <c r="G10" s="14">
        <v>21.279202514035401</v>
      </c>
      <c r="H10" s="14">
        <v>0.35161633842997803</v>
      </c>
      <c r="I10" s="15">
        <v>11566</v>
      </c>
      <c r="J10" s="14">
        <v>2.8279096762417</v>
      </c>
      <c r="K10" s="15">
        <v>4089.94675366409</v>
      </c>
      <c r="L10" s="15">
        <v>1690</v>
      </c>
      <c r="ZA10" s="9"/>
    </row>
    <row r="11" spans="2:677" x14ac:dyDescent="0.3">
      <c r="B11" s="18"/>
      <c r="C11" s="16" t="s">
        <v>254</v>
      </c>
      <c r="D11" s="14">
        <v>20.187817061098499</v>
      </c>
      <c r="E11" s="14">
        <v>7.6356554019383502E-2</v>
      </c>
      <c r="F11" s="14">
        <v>20.038093396691</v>
      </c>
      <c r="G11" s="14">
        <v>20.3375407255059</v>
      </c>
      <c r="H11" s="14">
        <v>0.37823085967289199</v>
      </c>
      <c r="I11" s="15">
        <v>7292</v>
      </c>
      <c r="J11" s="14">
        <v>2.5209829272082001</v>
      </c>
      <c r="K11" s="15">
        <v>2892.5225638379702</v>
      </c>
      <c r="L11" s="15">
        <v>992</v>
      </c>
      <c r="ZA11" s="9"/>
    </row>
    <row r="12" spans="2:677" x14ac:dyDescent="0.3">
      <c r="B12" s="18" t="s">
        <v>294</v>
      </c>
      <c r="C12" s="16" t="s">
        <v>255</v>
      </c>
      <c r="D12" s="14">
        <v>21.640982599568002</v>
      </c>
      <c r="E12" s="14">
        <v>7.2257282127235395E-2</v>
      </c>
      <c r="F12" s="14">
        <v>21.499296987911599</v>
      </c>
      <c r="G12" s="14">
        <v>21.782668211224401</v>
      </c>
      <c r="H12" s="14">
        <v>0.33389094878103098</v>
      </c>
      <c r="I12" s="15">
        <v>9552</v>
      </c>
      <c r="J12" s="14">
        <v>2.07260868525597</v>
      </c>
      <c r="K12" s="15">
        <v>4608.6847304802805</v>
      </c>
      <c r="L12" s="15">
        <v>1374</v>
      </c>
      <c r="ZA12" s="9"/>
    </row>
    <row r="13" spans="2:677" x14ac:dyDescent="0.3">
      <c r="B13" s="18"/>
      <c r="C13" s="16" t="s">
        <v>256</v>
      </c>
      <c r="D13" s="14">
        <v>20.303164348308201</v>
      </c>
      <c r="E13" s="14">
        <v>8.3570172291012199E-2</v>
      </c>
      <c r="F13" s="14">
        <v>20.139295868499701</v>
      </c>
      <c r="G13" s="14">
        <v>20.4670328281167</v>
      </c>
      <c r="H13" s="14">
        <v>0.41161156387908499</v>
      </c>
      <c r="I13" s="15">
        <v>5577</v>
      </c>
      <c r="J13" s="14">
        <v>2.1570159025626898</v>
      </c>
      <c r="K13" s="15">
        <v>2585.5164041090902</v>
      </c>
      <c r="L13" s="15">
        <v>794</v>
      </c>
      <c r="ZA13" s="9"/>
    </row>
    <row r="14" spans="2:677" x14ac:dyDescent="0.3">
      <c r="B14" s="18"/>
      <c r="C14" s="16" t="s">
        <v>257</v>
      </c>
      <c r="D14" s="14">
        <v>19.805549763593199</v>
      </c>
      <c r="E14" s="14">
        <v>7.9182383839014103E-2</v>
      </c>
      <c r="F14" s="14">
        <v>19.650285073912698</v>
      </c>
      <c r="G14" s="14">
        <v>19.960814453273802</v>
      </c>
      <c r="H14" s="14">
        <v>0.39979896940082899</v>
      </c>
      <c r="I14" s="15">
        <v>3729</v>
      </c>
      <c r="J14" s="14">
        <v>1.47542743739038</v>
      </c>
      <c r="K14" s="15">
        <v>2527.4031819521801</v>
      </c>
      <c r="L14" s="15">
        <v>514</v>
      </c>
      <c r="ZA14" s="9"/>
    </row>
    <row r="15" spans="2:677" x14ac:dyDescent="0.3">
      <c r="B15" s="18" t="s">
        <v>295</v>
      </c>
      <c r="C15" s="16" t="s">
        <v>258</v>
      </c>
      <c r="D15" s="14">
        <v>21.833310439048802</v>
      </c>
      <c r="E15" s="14">
        <v>0.17965504740486399</v>
      </c>
      <c r="F15" s="14">
        <v>21.4810340382578</v>
      </c>
      <c r="G15" s="14">
        <v>22.1855868398398</v>
      </c>
      <c r="H15" s="14">
        <v>0.82284840819902405</v>
      </c>
      <c r="I15" s="15">
        <v>905</v>
      </c>
      <c r="J15" s="14">
        <v>1.14296308479764</v>
      </c>
      <c r="K15" s="15">
        <v>791.80160062669495</v>
      </c>
      <c r="L15" s="15">
        <v>135</v>
      </c>
      <c r="ZA15" s="9"/>
    </row>
    <row r="16" spans="2:677" x14ac:dyDescent="0.3">
      <c r="B16" s="18"/>
      <c r="C16" s="16" t="s">
        <v>259</v>
      </c>
      <c r="D16" s="14">
        <v>21.266664811008599</v>
      </c>
      <c r="E16" s="14">
        <v>0.19172643802131401</v>
      </c>
      <c r="F16" s="14">
        <v>20.890718237292699</v>
      </c>
      <c r="G16" s="14">
        <v>21.6426113847245</v>
      </c>
      <c r="H16" s="14">
        <v>0.901535053686781</v>
      </c>
      <c r="I16" s="15">
        <v>727</v>
      </c>
      <c r="J16" s="14">
        <v>1.3099167761869901</v>
      </c>
      <c r="K16" s="15">
        <v>554.99709081993001</v>
      </c>
      <c r="L16" s="15">
        <v>102</v>
      </c>
      <c r="ZA16" s="9"/>
    </row>
    <row r="17" spans="2:677" x14ac:dyDescent="0.3">
      <c r="B17" s="18"/>
      <c r="C17" s="16" t="s">
        <v>260</v>
      </c>
      <c r="D17" s="14">
        <v>20.944605138746301</v>
      </c>
      <c r="E17" s="14">
        <v>0.176727831713031</v>
      </c>
      <c r="F17" s="14">
        <v>20.598068565603601</v>
      </c>
      <c r="G17" s="14">
        <v>21.291141711888901</v>
      </c>
      <c r="H17" s="14">
        <v>0.84378688708766603</v>
      </c>
      <c r="I17" s="15">
        <v>720</v>
      </c>
      <c r="J17" s="14">
        <v>1.1249724220989501</v>
      </c>
      <c r="K17" s="15">
        <v>640.01568914608299</v>
      </c>
      <c r="L17" s="15">
        <v>102</v>
      </c>
      <c r="ZA17" s="9"/>
    </row>
    <row r="18" spans="2:677" x14ac:dyDescent="0.3">
      <c r="B18" s="18"/>
      <c r="C18" s="16" t="s">
        <v>261</v>
      </c>
      <c r="D18" s="14">
        <v>21.3258598830678</v>
      </c>
      <c r="E18" s="14">
        <v>0.21537553780721899</v>
      </c>
      <c r="F18" s="14">
        <v>20.903540998220901</v>
      </c>
      <c r="G18" s="14">
        <v>21.748178767914801</v>
      </c>
      <c r="H18" s="14">
        <v>1.00992662892914</v>
      </c>
      <c r="I18" s="15">
        <v>586</v>
      </c>
      <c r="J18" s="14">
        <v>1.1857787312647099</v>
      </c>
      <c r="K18" s="15">
        <v>494.19000741815898</v>
      </c>
      <c r="L18" s="15">
        <v>78</v>
      </c>
      <c r="ZA18" s="9"/>
    </row>
    <row r="19" spans="2:677" x14ac:dyDescent="0.3">
      <c r="B19" s="18"/>
      <c r="C19" s="16" t="s">
        <v>262</v>
      </c>
      <c r="D19" s="14">
        <v>21.226921826243501</v>
      </c>
      <c r="E19" s="14">
        <v>0.18866434029517201</v>
      </c>
      <c r="F19" s="14">
        <v>20.8569795634636</v>
      </c>
      <c r="G19" s="14">
        <v>21.596864089023398</v>
      </c>
      <c r="H19" s="14">
        <v>0.88879745183741299</v>
      </c>
      <c r="I19" s="15">
        <v>490</v>
      </c>
      <c r="J19" s="14">
        <v>0.90219515786905702</v>
      </c>
      <c r="K19" s="15">
        <v>490</v>
      </c>
      <c r="L19" s="15">
        <v>66</v>
      </c>
      <c r="ZA19" s="9"/>
    </row>
    <row r="20" spans="2:677" x14ac:dyDescent="0.3">
      <c r="B20" s="18"/>
      <c r="C20" s="16" t="s">
        <v>263</v>
      </c>
      <c r="D20" s="14">
        <v>21.718960613240199</v>
      </c>
      <c r="E20" s="14">
        <v>0.209004618966843</v>
      </c>
      <c r="F20" s="14">
        <v>21.309134137547499</v>
      </c>
      <c r="G20" s="14">
        <v>22.1287870889328</v>
      </c>
      <c r="H20" s="14">
        <v>0.96231409361012998</v>
      </c>
      <c r="I20" s="15">
        <v>715</v>
      </c>
      <c r="J20" s="14">
        <v>1.56516720612358</v>
      </c>
      <c r="K20" s="15">
        <v>456.82020246950202</v>
      </c>
      <c r="L20" s="15">
        <v>101</v>
      </c>
      <c r="ZA20" s="9"/>
    </row>
    <row r="21" spans="2:677" x14ac:dyDescent="0.3">
      <c r="B21" s="18"/>
      <c r="C21" s="16" t="s">
        <v>264</v>
      </c>
      <c r="D21" s="14">
        <v>20.631622274814099</v>
      </c>
      <c r="E21" s="14">
        <v>0.130460862021788</v>
      </c>
      <c r="F21" s="14">
        <v>20.375808237964002</v>
      </c>
      <c r="G21" s="14">
        <v>20.8874363116641</v>
      </c>
      <c r="H21" s="14">
        <v>0.63233448288284999</v>
      </c>
      <c r="I21" s="15">
        <v>1264</v>
      </c>
      <c r="J21" s="14">
        <v>1.1370311183427599</v>
      </c>
      <c r="K21" s="15">
        <v>1111.66702441908</v>
      </c>
      <c r="L21" s="15">
        <v>183</v>
      </c>
      <c r="ZA21" s="9"/>
    </row>
    <row r="22" spans="2:677" x14ac:dyDescent="0.3">
      <c r="B22" s="18"/>
      <c r="C22" s="16" t="s">
        <v>265</v>
      </c>
      <c r="D22" s="14">
        <v>19.439026234660801</v>
      </c>
      <c r="E22" s="14">
        <v>0.151160027231828</v>
      </c>
      <c r="F22" s="14">
        <v>19.142624262626601</v>
      </c>
      <c r="G22" s="14">
        <v>19.735428206695001</v>
      </c>
      <c r="H22" s="14">
        <v>0.77761110771228603</v>
      </c>
      <c r="I22" s="15">
        <v>960</v>
      </c>
      <c r="J22" s="14">
        <v>1.2629396312651799</v>
      </c>
      <c r="K22" s="15">
        <v>760.131344550726</v>
      </c>
      <c r="L22" s="15">
        <v>135</v>
      </c>
      <c r="ZA22" s="9"/>
    </row>
    <row r="23" spans="2:677" x14ac:dyDescent="0.3">
      <c r="B23" s="18"/>
      <c r="C23" s="16" t="s">
        <v>266</v>
      </c>
      <c r="D23" s="14">
        <v>20.6314618265814</v>
      </c>
      <c r="E23" s="14">
        <v>0.15371072444956599</v>
      </c>
      <c r="F23" s="14">
        <v>20.330058322732</v>
      </c>
      <c r="G23" s="14">
        <v>20.9328653304309</v>
      </c>
      <c r="H23" s="14">
        <v>0.74503069991640702</v>
      </c>
      <c r="I23" s="15">
        <v>992</v>
      </c>
      <c r="J23" s="14">
        <v>1.2790064693949901</v>
      </c>
      <c r="K23" s="15">
        <v>775.602019018129</v>
      </c>
      <c r="L23" s="15">
        <v>144</v>
      </c>
      <c r="ZA23" s="9"/>
    </row>
    <row r="24" spans="2:677" x14ac:dyDescent="0.3">
      <c r="B24" s="18"/>
      <c r="C24" s="16" t="s">
        <v>267</v>
      </c>
      <c r="D24" s="14">
        <v>21.727898390869701</v>
      </c>
      <c r="E24" s="14">
        <v>0.23790583255692299</v>
      </c>
      <c r="F24" s="14">
        <v>21.261401002508201</v>
      </c>
      <c r="G24" s="14">
        <v>22.1943957792313</v>
      </c>
      <c r="H24" s="14">
        <v>1.09493255296561</v>
      </c>
      <c r="I24" s="15">
        <v>565</v>
      </c>
      <c r="J24" s="14">
        <v>1.33503464782484</v>
      </c>
      <c r="K24" s="15">
        <v>423.20999003325602</v>
      </c>
      <c r="L24" s="15">
        <v>78</v>
      </c>
      <c r="ZA24" s="9"/>
    </row>
    <row r="25" spans="2:677" x14ac:dyDescent="0.3">
      <c r="B25" s="18"/>
      <c r="C25" s="16" t="s">
        <v>268</v>
      </c>
      <c r="D25" s="14">
        <v>21.3543528798556</v>
      </c>
      <c r="E25" s="14">
        <v>0.202476342345845</v>
      </c>
      <c r="F25" s="14">
        <v>20.957327368147201</v>
      </c>
      <c r="G25" s="14">
        <v>21.751378391564</v>
      </c>
      <c r="H25" s="14">
        <v>0.94817362757383905</v>
      </c>
      <c r="I25" s="15">
        <v>619</v>
      </c>
      <c r="J25" s="14">
        <v>1.21815707125037</v>
      </c>
      <c r="K25" s="15">
        <v>508.14465113651801</v>
      </c>
      <c r="L25" s="15">
        <v>89</v>
      </c>
      <c r="ZA25" s="9"/>
    </row>
    <row r="26" spans="2:677" x14ac:dyDescent="0.3">
      <c r="B26" s="18"/>
      <c r="C26" s="16" t="s">
        <v>269</v>
      </c>
      <c r="D26" s="14">
        <v>19.971989424989701</v>
      </c>
      <c r="E26" s="14">
        <v>0.17097163554299</v>
      </c>
      <c r="F26" s="14">
        <v>19.636739882733899</v>
      </c>
      <c r="G26" s="14">
        <v>20.307238967245599</v>
      </c>
      <c r="H26" s="14">
        <v>0.85605711031002096</v>
      </c>
      <c r="I26" s="15">
        <v>697</v>
      </c>
      <c r="J26" s="14">
        <v>1.2280244570057499</v>
      </c>
      <c r="K26" s="15">
        <v>567.57827258544296</v>
      </c>
      <c r="L26" s="15">
        <v>102</v>
      </c>
      <c r="ZA26" s="9"/>
    </row>
    <row r="27" spans="2:677" x14ac:dyDescent="0.3">
      <c r="B27" s="18"/>
      <c r="C27" s="16" t="s">
        <v>270</v>
      </c>
      <c r="D27" s="14">
        <v>20.057271068031898</v>
      </c>
      <c r="E27" s="14">
        <v>0.17260381404101599</v>
      </c>
      <c r="F27" s="14">
        <v>19.718821070375402</v>
      </c>
      <c r="G27" s="14">
        <v>20.395721065688502</v>
      </c>
      <c r="H27" s="14">
        <v>0.86055482550723705</v>
      </c>
      <c r="I27" s="15">
        <v>1048</v>
      </c>
      <c r="J27" s="14">
        <v>1.7302878529280901</v>
      </c>
      <c r="K27" s="15">
        <v>605.679568417773</v>
      </c>
      <c r="L27" s="15">
        <v>150</v>
      </c>
      <c r="ZA27" s="9"/>
    </row>
    <row r="28" spans="2:677" x14ac:dyDescent="0.3">
      <c r="B28" s="18"/>
      <c r="C28" s="16" t="s">
        <v>271</v>
      </c>
      <c r="D28" s="14">
        <v>18.939758460184201</v>
      </c>
      <c r="E28" s="14">
        <v>0.174635400537548</v>
      </c>
      <c r="F28" s="14">
        <v>18.597324828395202</v>
      </c>
      <c r="G28" s="14">
        <v>19.282192091973101</v>
      </c>
      <c r="H28" s="14">
        <v>0.92205716828265305</v>
      </c>
      <c r="I28" s="15">
        <v>446</v>
      </c>
      <c r="J28" s="14">
        <v>1.2009152005192001</v>
      </c>
      <c r="K28" s="15">
        <v>371.38342474737402</v>
      </c>
      <c r="L28" s="15">
        <v>66</v>
      </c>
      <c r="ZA28" s="9"/>
    </row>
    <row r="29" spans="2:677" x14ac:dyDescent="0.3">
      <c r="B29" s="18"/>
      <c r="C29" s="16" t="s">
        <v>272</v>
      </c>
      <c r="D29" s="14">
        <v>20.191085393112399</v>
      </c>
      <c r="E29" s="14">
        <v>0.20139520797850599</v>
      </c>
      <c r="F29" s="14">
        <v>19.796179822531201</v>
      </c>
      <c r="G29" s="14">
        <v>20.5859909636937</v>
      </c>
      <c r="H29" s="14">
        <v>0.997446170215325</v>
      </c>
      <c r="I29" s="15">
        <v>693</v>
      </c>
      <c r="J29" s="14">
        <v>1.57429102832163</v>
      </c>
      <c r="K29" s="15">
        <v>440.19815112509002</v>
      </c>
      <c r="L29" s="15">
        <v>92</v>
      </c>
      <c r="ZA29" s="9"/>
    </row>
    <row r="30" spans="2:677" x14ac:dyDescent="0.3">
      <c r="B30" s="18"/>
      <c r="C30" s="16" t="s">
        <v>273</v>
      </c>
      <c r="D30" s="14">
        <v>19.959636844567701</v>
      </c>
      <c r="E30" s="14">
        <v>0.207255792431286</v>
      </c>
      <c r="F30" s="14">
        <v>19.5532395534511</v>
      </c>
      <c r="G30" s="14">
        <v>20.366034135684401</v>
      </c>
      <c r="H30" s="14">
        <v>1.0383745658563599</v>
      </c>
      <c r="I30" s="15">
        <v>575</v>
      </c>
      <c r="J30" s="14">
        <v>1.34955950340072</v>
      </c>
      <c r="K30" s="15">
        <v>426.06494826724798</v>
      </c>
      <c r="L30" s="15">
        <v>77</v>
      </c>
      <c r="ZA30" s="9"/>
    </row>
    <row r="31" spans="2:677" x14ac:dyDescent="0.3">
      <c r="B31" s="18"/>
      <c r="C31" s="16" t="s">
        <v>274</v>
      </c>
      <c r="D31" s="14">
        <v>22.075729435763002</v>
      </c>
      <c r="E31" s="14">
        <v>0.164617936537859</v>
      </c>
      <c r="F31" s="14">
        <v>21.7529385371666</v>
      </c>
      <c r="G31" s="14">
        <v>22.3985203343594</v>
      </c>
      <c r="H31" s="14">
        <v>0.745696476380868</v>
      </c>
      <c r="I31" s="15">
        <v>1953</v>
      </c>
      <c r="J31" s="14">
        <v>1.9344147275399299</v>
      </c>
      <c r="K31" s="15">
        <v>1009.6076979747299</v>
      </c>
      <c r="L31" s="15">
        <v>299</v>
      </c>
      <c r="ZA31" s="9"/>
    </row>
    <row r="32" spans="2:677" x14ac:dyDescent="0.3">
      <c r="B32" s="18"/>
      <c r="C32" s="16" t="s">
        <v>275</v>
      </c>
      <c r="D32" s="14">
        <v>21.797946482242001</v>
      </c>
      <c r="E32" s="14">
        <v>0.192374932674065</v>
      </c>
      <c r="F32" s="14">
        <v>21.420728308504199</v>
      </c>
      <c r="G32" s="14">
        <v>22.1751646559797</v>
      </c>
      <c r="H32" s="14">
        <v>0.882536952876669</v>
      </c>
      <c r="I32" s="15">
        <v>1177</v>
      </c>
      <c r="J32" s="14">
        <v>1.7445935547348399</v>
      </c>
      <c r="K32" s="15">
        <v>674.65570809064104</v>
      </c>
      <c r="L32" s="15">
        <v>163</v>
      </c>
      <c r="ZA32" s="9"/>
    </row>
    <row r="33" spans="2:677" x14ac:dyDescent="0.3">
      <c r="B33" s="18"/>
      <c r="C33" s="16" t="s">
        <v>276</v>
      </c>
      <c r="D33" s="14">
        <v>20.20880021408</v>
      </c>
      <c r="E33" s="14">
        <v>0.20290953626248701</v>
      </c>
      <c r="F33" s="14">
        <v>19.8109252745598</v>
      </c>
      <c r="G33" s="14">
        <v>20.6066751536003</v>
      </c>
      <c r="H33" s="14">
        <v>1.00406522956823</v>
      </c>
      <c r="I33" s="15">
        <v>727</v>
      </c>
      <c r="J33" s="14">
        <v>1.53403975946683</v>
      </c>
      <c r="K33" s="15">
        <v>473.91209746263303</v>
      </c>
      <c r="L33" s="15">
        <v>102</v>
      </c>
      <c r="ZA33" s="9"/>
    </row>
    <row r="34" spans="2:677" x14ac:dyDescent="0.3">
      <c r="B34" s="18"/>
      <c r="C34" s="16" t="s">
        <v>277</v>
      </c>
      <c r="D34" s="14">
        <v>19.954491269559099</v>
      </c>
      <c r="E34" s="14">
        <v>0.16183126579517099</v>
      </c>
      <c r="F34" s="14">
        <v>19.6371646112032</v>
      </c>
      <c r="G34" s="14">
        <v>20.271817927915102</v>
      </c>
      <c r="H34" s="14">
        <v>0.81100171189052805</v>
      </c>
      <c r="I34" s="15">
        <v>795</v>
      </c>
      <c r="J34" s="14">
        <v>1.28587242204529</v>
      </c>
      <c r="K34" s="15">
        <v>618.25729082476596</v>
      </c>
      <c r="L34" s="15">
        <v>112</v>
      </c>
      <c r="ZA34" s="9"/>
    </row>
    <row r="35" spans="2:677" x14ac:dyDescent="0.3">
      <c r="B35" s="18"/>
      <c r="C35" s="16" t="s">
        <v>278</v>
      </c>
      <c r="D35" s="14">
        <v>19.974061192481098</v>
      </c>
      <c r="E35" s="14">
        <v>0.189402049243724</v>
      </c>
      <c r="F35" s="14">
        <v>19.602672393926198</v>
      </c>
      <c r="G35" s="14">
        <v>20.345449991035998</v>
      </c>
      <c r="H35" s="14">
        <v>0.94824005703467296</v>
      </c>
      <c r="I35" s="15">
        <v>493</v>
      </c>
      <c r="J35" s="14">
        <v>1.2199843156655299</v>
      </c>
      <c r="K35" s="15">
        <v>404.10355581584503</v>
      </c>
      <c r="L35" s="15">
        <v>65</v>
      </c>
      <c r="ZA35" s="9"/>
    </row>
    <row r="36" spans="2:677" x14ac:dyDescent="0.3">
      <c r="B36" s="18"/>
      <c r="C36" s="16" t="s">
        <v>279</v>
      </c>
      <c r="D36" s="14">
        <v>20.168739401964999</v>
      </c>
      <c r="E36" s="14">
        <v>0.144886998096037</v>
      </c>
      <c r="F36" s="14">
        <v>19.8846378921663</v>
      </c>
      <c r="G36" s="14">
        <v>20.452840911763701</v>
      </c>
      <c r="H36" s="14">
        <v>0.71837408976547301</v>
      </c>
      <c r="I36" s="15">
        <v>1095</v>
      </c>
      <c r="J36" s="14">
        <v>1.3040321160100301</v>
      </c>
      <c r="K36" s="15">
        <v>839.70324546176903</v>
      </c>
      <c r="L36" s="15">
        <v>161</v>
      </c>
      <c r="ZA36" s="9"/>
    </row>
    <row r="37" spans="2:677" x14ac:dyDescent="0.3">
      <c r="B37" s="18"/>
      <c r="C37" s="16" t="s">
        <v>280</v>
      </c>
      <c r="D37" s="14">
        <v>20.068822299861701</v>
      </c>
      <c r="E37" s="14">
        <v>0.200136271310909</v>
      </c>
      <c r="F37" s="14">
        <v>19.676385313851199</v>
      </c>
      <c r="G37" s="14">
        <v>20.461259285872199</v>
      </c>
      <c r="H37" s="14">
        <v>0.99724970564061599</v>
      </c>
      <c r="I37" s="15">
        <v>616</v>
      </c>
      <c r="J37" s="14">
        <v>1.5354316762537501</v>
      </c>
      <c r="K37" s="15">
        <v>401.19010798510902</v>
      </c>
      <c r="L37" s="15">
        <v>80</v>
      </c>
      <c r="ZA37" s="9"/>
    </row>
    <row r="38" spans="2:677" x14ac:dyDescent="0.3">
      <c r="B38" s="18" t="s">
        <v>296</v>
      </c>
      <c r="C38" s="16" t="s">
        <v>281</v>
      </c>
      <c r="D38" s="14">
        <v>20.106285827605699</v>
      </c>
      <c r="E38" s="14">
        <v>6.5481513718334397E-2</v>
      </c>
      <c r="F38" s="14">
        <v>19.9778864739318</v>
      </c>
      <c r="G38" s="14">
        <v>20.234685181279598</v>
      </c>
      <c r="H38" s="14">
        <v>0.32567682703699002</v>
      </c>
      <c r="I38" s="15">
        <v>9619</v>
      </c>
      <c r="J38" s="14">
        <v>2.4447887659110599</v>
      </c>
      <c r="K38" s="15">
        <v>3934.4912469014198</v>
      </c>
      <c r="L38" s="15">
        <v>1297</v>
      </c>
      <c r="ZA38" s="9"/>
    </row>
    <row r="39" spans="2:677" x14ac:dyDescent="0.3">
      <c r="B39" s="18"/>
      <c r="C39" s="16" t="s">
        <v>282</v>
      </c>
      <c r="D39" s="14">
        <v>21.369530830560599</v>
      </c>
      <c r="E39" s="14">
        <v>8.7156133494603702E-2</v>
      </c>
      <c r="F39" s="14">
        <v>21.198630822696401</v>
      </c>
      <c r="G39" s="14">
        <v>21.5404308384248</v>
      </c>
      <c r="H39" s="14">
        <v>0.40785234914919899</v>
      </c>
      <c r="I39" s="15">
        <v>9239</v>
      </c>
      <c r="J39" s="14">
        <v>3.0180076431446201</v>
      </c>
      <c r="K39" s="15">
        <v>3061.2911206458698</v>
      </c>
      <c r="L39" s="15">
        <v>1286</v>
      </c>
      <c r="ZA39" s="9"/>
    </row>
    <row r="40" spans="2:677" x14ac:dyDescent="0.3">
      <c r="B40" s="18" t="s">
        <v>322</v>
      </c>
      <c r="C40" s="16" t="s">
        <v>316</v>
      </c>
      <c r="D40" s="14">
        <v>20.069503727208001</v>
      </c>
      <c r="E40" s="14">
        <v>0.116608355907142</v>
      </c>
      <c r="F40" s="14">
        <v>19.840852361635498</v>
      </c>
      <c r="G40" s="14">
        <v>20.298155092780501</v>
      </c>
      <c r="H40" s="14">
        <v>0.58102261765973695</v>
      </c>
      <c r="I40" s="15">
        <v>2483</v>
      </c>
      <c r="J40" s="14">
        <v>2.2214304572521399</v>
      </c>
      <c r="K40" s="15">
        <v>1117.7482472583999</v>
      </c>
      <c r="L40" s="15">
        <v>747</v>
      </c>
      <c r="ZA40" s="9"/>
    </row>
    <row r="41" spans="2:677" x14ac:dyDescent="0.3">
      <c r="B41" s="18"/>
      <c r="C41" s="16" t="s">
        <v>317</v>
      </c>
      <c r="D41" s="14">
        <v>19.574900141921599</v>
      </c>
      <c r="E41" s="14">
        <v>0.204715590468177</v>
      </c>
      <c r="F41" s="14">
        <v>19.173483803011798</v>
      </c>
      <c r="G41" s="14">
        <v>19.9763164808314</v>
      </c>
      <c r="H41" s="14">
        <v>1.0458065634253699</v>
      </c>
      <c r="I41" s="15">
        <v>833</v>
      </c>
      <c r="J41" s="14">
        <v>2.1192482807622501</v>
      </c>
      <c r="K41" s="15">
        <v>393.06390268741302</v>
      </c>
      <c r="L41" s="15">
        <v>336</v>
      </c>
      <c r="ZA41" s="9"/>
    </row>
    <row r="42" spans="2:677" x14ac:dyDescent="0.3">
      <c r="B42" s="18"/>
      <c r="C42" s="16" t="s">
        <v>318</v>
      </c>
      <c r="D42" s="14">
        <v>20.0512344699846</v>
      </c>
      <c r="E42" s="14">
        <v>0.17264704734415201</v>
      </c>
      <c r="F42" s="14">
        <v>19.712699698353401</v>
      </c>
      <c r="G42" s="14">
        <v>20.389769241615699</v>
      </c>
      <c r="H42" s="14">
        <v>0.86102951717309095</v>
      </c>
      <c r="I42" s="15">
        <v>603</v>
      </c>
      <c r="J42" s="14">
        <v>1.1271934584707799</v>
      </c>
      <c r="K42" s="15">
        <v>534.95697253075605</v>
      </c>
      <c r="L42" s="15">
        <v>257</v>
      </c>
      <c r="ZA42" s="9"/>
    </row>
    <row r="43" spans="2:677" x14ac:dyDescent="0.3">
      <c r="B43" s="18"/>
      <c r="C43" s="16" t="s">
        <v>319</v>
      </c>
      <c r="D43" s="14">
        <v>21.032457930148301</v>
      </c>
      <c r="E43" s="14">
        <v>6.1855764092656397E-2</v>
      </c>
      <c r="F43" s="14">
        <v>20.9111681236135</v>
      </c>
      <c r="G43" s="14">
        <v>21.153747736683101</v>
      </c>
      <c r="H43" s="14">
        <v>0.29409669710543601</v>
      </c>
      <c r="I43" s="15">
        <v>14709</v>
      </c>
      <c r="J43" s="14">
        <v>2.5739934317756101</v>
      </c>
      <c r="K43" s="15">
        <v>5714.4667963870197</v>
      </c>
      <c r="L43" s="15">
        <v>2544</v>
      </c>
      <c r="ZA43" s="9"/>
    </row>
    <row r="44" spans="2:677" x14ac:dyDescent="0.3">
      <c r="B44" s="18"/>
      <c r="C44" s="16" t="s">
        <v>320</v>
      </c>
      <c r="D44" s="14">
        <v>20.750050253662199</v>
      </c>
      <c r="E44" s="14">
        <v>0.42512132977246597</v>
      </c>
      <c r="F44" s="14">
        <v>19.916451564869298</v>
      </c>
      <c r="G44" s="14">
        <v>21.583648942455099</v>
      </c>
      <c r="H44" s="14">
        <v>2.0487725310324798</v>
      </c>
      <c r="I44" s="15">
        <v>230</v>
      </c>
      <c r="J44" s="14">
        <v>2.1085282372732399</v>
      </c>
      <c r="K44" s="15">
        <v>109.080825162407</v>
      </c>
      <c r="L44" s="15">
        <v>125</v>
      </c>
      <c r="ZA44" s="9"/>
    </row>
    <row r="45" spans="2:677" x14ac:dyDescent="0.3">
      <c r="B45" s="18" t="s">
        <v>298</v>
      </c>
      <c r="C45" s="16" t="s">
        <v>283</v>
      </c>
      <c r="D45" s="14">
        <v>19.448686876217899</v>
      </c>
      <c r="E45" s="14">
        <v>9.9816751818402993E-2</v>
      </c>
      <c r="F45" s="14">
        <v>19.252961275970399</v>
      </c>
      <c r="G45" s="14">
        <v>19.644412476465298</v>
      </c>
      <c r="H45" s="14">
        <v>0.51323131712537595</v>
      </c>
      <c r="I45" s="15">
        <v>3525</v>
      </c>
      <c r="J45" s="14">
        <v>2.54697057997971</v>
      </c>
      <c r="K45" s="15">
        <v>1383.9971406454499</v>
      </c>
      <c r="L45" s="15">
        <v>1548</v>
      </c>
      <c r="ZA45" s="9"/>
    </row>
    <row r="46" spans="2:677" x14ac:dyDescent="0.3">
      <c r="B46" s="18"/>
      <c r="C46" s="16" t="s">
        <v>284</v>
      </c>
      <c r="D46" s="14">
        <v>19.5038695880103</v>
      </c>
      <c r="E46" s="14">
        <v>0.11156660490822699</v>
      </c>
      <c r="F46" s="14">
        <v>19.285104297461</v>
      </c>
      <c r="G46" s="14">
        <v>19.7226348785595</v>
      </c>
      <c r="H46" s="14">
        <v>0.57202292296299595</v>
      </c>
      <c r="I46" s="15">
        <v>3211</v>
      </c>
      <c r="J46" s="14">
        <v>2.8927135165133899</v>
      </c>
      <c r="K46" s="15">
        <v>1110.0304201123399</v>
      </c>
      <c r="L46" s="15">
        <v>1668</v>
      </c>
      <c r="ZA46" s="9"/>
    </row>
    <row r="47" spans="2:677" x14ac:dyDescent="0.3">
      <c r="B47" s="18"/>
      <c r="C47" s="16" t="s">
        <v>285</v>
      </c>
      <c r="D47" s="14">
        <v>20.0883553235421</v>
      </c>
      <c r="E47" s="14">
        <v>0.105073370139012</v>
      </c>
      <c r="F47" s="14">
        <v>19.882322287345001</v>
      </c>
      <c r="G47" s="14">
        <v>20.294388359739301</v>
      </c>
      <c r="H47" s="14">
        <v>0.52305611109871797</v>
      </c>
      <c r="I47" s="15">
        <v>3474</v>
      </c>
      <c r="J47" s="14">
        <v>2.2834105605805601</v>
      </c>
      <c r="K47" s="15">
        <v>1521.40839670845</v>
      </c>
      <c r="L47" s="15">
        <v>1815</v>
      </c>
      <c r="ZA47" s="9"/>
    </row>
    <row r="48" spans="2:677" x14ac:dyDescent="0.3">
      <c r="B48" s="18"/>
      <c r="C48" s="16" t="s">
        <v>286</v>
      </c>
      <c r="D48" s="14">
        <v>20.919824342729498</v>
      </c>
      <c r="E48" s="14">
        <v>0.10240114496000299</v>
      </c>
      <c r="F48" s="14">
        <v>20.7190311371984</v>
      </c>
      <c r="G48" s="14">
        <v>21.1206175482607</v>
      </c>
      <c r="H48" s="14">
        <v>0.48949333073913598</v>
      </c>
      <c r="I48" s="15">
        <v>3741</v>
      </c>
      <c r="J48" s="14">
        <v>2.27049072670567</v>
      </c>
      <c r="K48" s="15">
        <v>1647.66143107219</v>
      </c>
      <c r="L48" s="15">
        <v>1864</v>
      </c>
      <c r="ZA48" s="9"/>
    </row>
    <row r="49" spans="2:677" x14ac:dyDescent="0.3">
      <c r="B49" s="18"/>
      <c r="C49" s="16" t="s">
        <v>287</v>
      </c>
      <c r="D49" s="14">
        <v>23.592571410390299</v>
      </c>
      <c r="E49" s="14">
        <v>0.124353405538475</v>
      </c>
      <c r="F49" s="14">
        <v>23.348733131760302</v>
      </c>
      <c r="G49" s="14">
        <v>23.836409689020201</v>
      </c>
      <c r="H49" s="14">
        <v>0.52708712151533199</v>
      </c>
      <c r="I49" s="15">
        <v>4807</v>
      </c>
      <c r="J49" s="14">
        <v>2.6148036962007999</v>
      </c>
      <c r="K49" s="15">
        <v>1838.3789218993199</v>
      </c>
      <c r="L49" s="15">
        <v>1892</v>
      </c>
      <c r="ZA49" s="9"/>
    </row>
    <row r="50" spans="2:677" x14ac:dyDescent="0.3">
      <c r="B50" s="18" t="s">
        <v>297</v>
      </c>
      <c r="C50" s="16" t="s">
        <v>288</v>
      </c>
      <c r="D50" s="14">
        <v>21.442417643356599</v>
      </c>
      <c r="E50" s="14">
        <v>6.7313502294647595E-2</v>
      </c>
      <c r="F50" s="14">
        <v>21.310426014683401</v>
      </c>
      <c r="G50" s="14">
        <v>21.574409272029801</v>
      </c>
      <c r="H50" s="14">
        <v>0.31392683145271599</v>
      </c>
      <c r="I50" s="15">
        <v>12784</v>
      </c>
      <c r="J50" s="14">
        <v>2.5325999393205998</v>
      </c>
      <c r="K50" s="15">
        <v>5047.7771090168499</v>
      </c>
      <c r="L50" s="15">
        <v>2621</v>
      </c>
      <c r="ZA50" s="9"/>
    </row>
    <row r="51" spans="2:677" x14ac:dyDescent="0.3">
      <c r="B51" s="18"/>
      <c r="C51" s="16" t="s">
        <v>289</v>
      </c>
      <c r="D51" s="14">
        <v>19.468500133403602</v>
      </c>
      <c r="E51" s="14">
        <v>8.0166482063394995E-2</v>
      </c>
      <c r="F51" s="14">
        <v>19.311305749337301</v>
      </c>
      <c r="G51" s="14">
        <v>19.6256945174698</v>
      </c>
      <c r="H51" s="14">
        <v>0.41177533715526099</v>
      </c>
      <c r="I51" s="15">
        <v>5974</v>
      </c>
      <c r="J51" s="14">
        <v>2.78587523054986</v>
      </c>
      <c r="K51" s="15">
        <v>2144.38892829414</v>
      </c>
      <c r="L51" s="15">
        <v>2067</v>
      </c>
      <c r="ZA51" s="9"/>
    </row>
    <row r="52" spans="2:677" x14ac:dyDescent="0.3">
      <c r="B52" s="18" t="s">
        <v>291</v>
      </c>
      <c r="C52" s="16" t="s">
        <v>290</v>
      </c>
      <c r="D52" s="14">
        <v>21.617197694033599</v>
      </c>
      <c r="E52" s="14">
        <v>7.0305679967091403E-2</v>
      </c>
      <c r="F52" s="14">
        <v>21.479338879312099</v>
      </c>
      <c r="G52" s="14">
        <v>21.7550565087551</v>
      </c>
      <c r="H52" s="14">
        <v>0.325230314133159</v>
      </c>
      <c r="I52" s="15">
        <v>12544</v>
      </c>
      <c r="J52" s="14">
        <v>2.6588579346176502</v>
      </c>
      <c r="K52" s="15">
        <v>4717.8150576156504</v>
      </c>
      <c r="L52" s="15">
        <v>2450</v>
      </c>
      <c r="ZA52" s="9"/>
    </row>
    <row r="53" spans="2:677" x14ac:dyDescent="0.3">
      <c r="B53" s="18"/>
      <c r="C53" s="16" t="s">
        <v>291</v>
      </c>
      <c r="D53" s="14">
        <v>19.4818980843806</v>
      </c>
      <c r="E53" s="14">
        <v>7.4907245030445796E-2</v>
      </c>
      <c r="F53" s="14">
        <v>19.3350162958995</v>
      </c>
      <c r="G53" s="14">
        <v>19.628779872861799</v>
      </c>
      <c r="H53" s="14">
        <v>0.38449664763671898</v>
      </c>
      <c r="I53" s="15">
        <v>6314</v>
      </c>
      <c r="J53" s="14">
        <v>2.5588142652700498</v>
      </c>
      <c r="K53" s="15">
        <v>2467.5491635707399</v>
      </c>
      <c r="L53" s="15">
        <v>1979</v>
      </c>
      <c r="ZA53" s="9"/>
    </row>
    <row r="55" spans="2:677" x14ac:dyDescent="0.3">
      <c r="B55" s="7"/>
      <c r="C55" s="7"/>
      <c r="D55" s="7"/>
    </row>
    <row r="56" spans="2:677" x14ac:dyDescent="0.3">
      <c r="B56" s="7" t="s">
        <v>301</v>
      </c>
      <c r="C56" s="7"/>
      <c r="D56" s="7"/>
    </row>
    <row r="57" spans="2:677" x14ac:dyDescent="0.3">
      <c r="B57" s="7" t="s">
        <v>343</v>
      </c>
      <c r="C57" s="7"/>
      <c r="D57" s="7"/>
    </row>
    <row r="58" spans="2:677" x14ac:dyDescent="0.3">
      <c r="B58" s="7" t="s">
        <v>344</v>
      </c>
      <c r="C58" s="7"/>
      <c r="D58" s="7"/>
    </row>
    <row r="59" spans="2:677" x14ac:dyDescent="0.3">
      <c r="B59" s="7" t="s">
        <v>345</v>
      </c>
      <c r="C59" s="7"/>
      <c r="D59" s="7"/>
    </row>
    <row r="60" spans="2:677" x14ac:dyDescent="0.3">
      <c r="B60" s="7" t="s">
        <v>308</v>
      </c>
      <c r="C60" s="7"/>
      <c r="D60" s="7"/>
    </row>
    <row r="61" spans="2:677" x14ac:dyDescent="0.3">
      <c r="B61" s="7" t="s">
        <v>309</v>
      </c>
      <c r="C61" s="7"/>
      <c r="D61" s="7"/>
    </row>
    <row r="62" spans="2:677" x14ac:dyDescent="0.3">
      <c r="B62" s="7"/>
      <c r="C62" s="7"/>
      <c r="D62" s="7"/>
    </row>
    <row r="63" spans="2:677" ht="90" customHeight="1" x14ac:dyDescent="0.3">
      <c r="B63" s="19" t="s">
        <v>358</v>
      </c>
      <c r="C63" s="20"/>
      <c r="D63" s="20"/>
      <c r="E63" s="21"/>
      <c r="F63" s="21"/>
      <c r="G63" s="21"/>
      <c r="H63" s="21"/>
      <c r="I63" s="21"/>
    </row>
    <row r="64" spans="2:677"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row r="71" spans="2:4" x14ac:dyDescent="0.3">
      <c r="B71" s="7"/>
      <c r="C71" s="7"/>
      <c r="D71" s="7"/>
    </row>
    <row r="72" spans="2:4" x14ac:dyDescent="0.3">
      <c r="B72" s="7"/>
      <c r="C72" s="7"/>
      <c r="D72" s="7"/>
    </row>
    <row r="73" spans="2:4" x14ac:dyDescent="0.3">
      <c r="B73" s="7"/>
      <c r="C73" s="7"/>
      <c r="D73" s="7"/>
    </row>
    <row r="74" spans="2:4" x14ac:dyDescent="0.3">
      <c r="B74" s="7"/>
      <c r="C74" s="7"/>
      <c r="D74" s="7"/>
    </row>
    <row r="75" spans="2:4" x14ac:dyDescent="0.3">
      <c r="B75" s="7"/>
      <c r="C75" s="7"/>
      <c r="D75" s="7"/>
    </row>
    <row r="145" spans="3:3" x14ac:dyDescent="0.3">
      <c r="C145" s="8" t="str">
        <f>HYPERLINK("https://www.cdc.gov/nchs/data/series/sr_02/sr02_175.pdf", "Link to Vital and Health Statistics")</f>
        <v>Link to Vital and Health Statistics</v>
      </c>
    </row>
  </sheetData>
  <mergeCells count="11">
    <mergeCell ref="B8:C8"/>
    <mergeCell ref="B9:C9"/>
    <mergeCell ref="B10:B11"/>
    <mergeCell ref="B12:B14"/>
    <mergeCell ref="B15:B37"/>
    <mergeCell ref="B63:I63"/>
    <mergeCell ref="B38:B39"/>
    <mergeCell ref="B40:B44"/>
    <mergeCell ref="B50:B51"/>
    <mergeCell ref="B52:B53"/>
    <mergeCell ref="B45:B49"/>
  </mergeCells>
  <conditionalFormatting sqref="D9:D53">
    <cfRule type="expression" dxfId="139" priority="1">
      <formula>ZA9 = 3</formula>
    </cfRule>
    <cfRule type="expression" dxfId="138" priority="46">
      <formula>I9 = J9</formula>
    </cfRule>
    <cfRule type="expression" dxfId="137" priority="91">
      <formula>ZA9 = 2</formula>
    </cfRule>
    <cfRule type="expression" dxfId="136" priority="136">
      <formula>ZA9 = 1</formula>
    </cfRule>
  </conditionalFormatting>
  <pageMargins left="0.7" right="0.7" top="0.75" bottom="0.75" header="0.3" footer="0.3"/>
  <pageSetup paperSize="9" orientation="portrait" horizontalDpi="300" verticalDpi="30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ZA145"/>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171</v>
      </c>
      <c r="L2" s="12" t="str">
        <f>HYPERLINK("#'INDICE'!A1", "Índice")</f>
        <v>Índice</v>
      </c>
    </row>
    <row r="3" spans="2:677" x14ac:dyDescent="0.3">
      <c r="B3" s="10" t="s">
        <v>7</v>
      </c>
      <c r="C3" s="11" t="s">
        <v>170</v>
      </c>
    </row>
    <row r="4" spans="2:677" x14ac:dyDescent="0.3">
      <c r="B4" s="10" t="s">
        <v>8</v>
      </c>
      <c r="C4" s="11" t="s">
        <v>357</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342</v>
      </c>
      <c r="J8" s="13" t="s">
        <v>249</v>
      </c>
      <c r="K8" s="13" t="s">
        <v>250</v>
      </c>
      <c r="L8" s="13" t="s">
        <v>251</v>
      </c>
      <c r="ZA8" s="9" t="s">
        <v>300</v>
      </c>
    </row>
    <row r="9" spans="2:677" x14ac:dyDescent="0.3">
      <c r="B9" s="18" t="s">
        <v>292</v>
      </c>
      <c r="C9" s="18" t="s">
        <v>252</v>
      </c>
      <c r="D9" s="14">
        <v>59.588658819900303</v>
      </c>
      <c r="E9" s="14">
        <v>0.46709934882797499</v>
      </c>
      <c r="F9" s="14">
        <v>58.672747578920102</v>
      </c>
      <c r="G9" s="14">
        <v>60.504570060880397</v>
      </c>
      <c r="H9" s="14">
        <v>0.78387290145215105</v>
      </c>
      <c r="I9" s="15">
        <v>23824</v>
      </c>
      <c r="J9" s="14">
        <v>3.0141851541479601</v>
      </c>
      <c r="K9" s="15">
        <v>7903.9603679338297</v>
      </c>
      <c r="L9" s="15">
        <v>2667</v>
      </c>
      <c r="ZA9" s="9"/>
    </row>
    <row r="10" spans="2:677" x14ac:dyDescent="0.3">
      <c r="B10" s="18" t="s">
        <v>293</v>
      </c>
      <c r="C10" s="16" t="s">
        <v>253</v>
      </c>
      <c r="D10" s="14">
        <v>61.6628739069088</v>
      </c>
      <c r="E10" s="14">
        <v>0.61711552293581196</v>
      </c>
      <c r="F10" s="14">
        <v>60.452803617026298</v>
      </c>
      <c r="G10" s="14">
        <v>62.872944196791401</v>
      </c>
      <c r="H10" s="14">
        <v>1.00078942779647</v>
      </c>
      <c r="I10" s="15">
        <v>13515</v>
      </c>
      <c r="J10" s="14">
        <v>2.8367113322780999</v>
      </c>
      <c r="K10" s="15">
        <v>4764.3198115426103</v>
      </c>
      <c r="L10" s="15">
        <v>1677</v>
      </c>
      <c r="ZA10" s="9"/>
    </row>
    <row r="11" spans="2:677" x14ac:dyDescent="0.3">
      <c r="B11" s="18"/>
      <c r="C11" s="16" t="s">
        <v>254</v>
      </c>
      <c r="D11" s="14">
        <v>56.143565970092098</v>
      </c>
      <c r="E11" s="14">
        <v>0.71106605126952604</v>
      </c>
      <c r="F11" s="14">
        <v>54.749272890747797</v>
      </c>
      <c r="G11" s="14">
        <v>57.537859049436499</v>
      </c>
      <c r="H11" s="14">
        <v>1.2665138720406801</v>
      </c>
      <c r="I11" s="15">
        <v>10309</v>
      </c>
      <c r="J11" s="14">
        <v>3.3491169731328001</v>
      </c>
      <c r="K11" s="15">
        <v>3078.1247960882201</v>
      </c>
      <c r="L11" s="15">
        <v>990</v>
      </c>
      <c r="ZA11" s="9"/>
    </row>
    <row r="12" spans="2:677" x14ac:dyDescent="0.3">
      <c r="B12" s="18" t="s">
        <v>294</v>
      </c>
      <c r="C12" s="16" t="s">
        <v>255</v>
      </c>
      <c r="D12" s="14">
        <v>64.696917661573707</v>
      </c>
      <c r="E12" s="14">
        <v>0.656720306638781</v>
      </c>
      <c r="F12" s="14">
        <v>63.409188375417301</v>
      </c>
      <c r="G12" s="14">
        <v>65.984646947730099</v>
      </c>
      <c r="H12" s="14">
        <v>1.0150720163734099</v>
      </c>
      <c r="I12" s="15">
        <v>11031</v>
      </c>
      <c r="J12" s="14">
        <v>2.43683106091372</v>
      </c>
      <c r="K12" s="15">
        <v>4526.7807756290704</v>
      </c>
      <c r="L12" s="15">
        <v>1363</v>
      </c>
      <c r="ZA12" s="9"/>
    </row>
    <row r="13" spans="2:677" x14ac:dyDescent="0.3">
      <c r="B13" s="18"/>
      <c r="C13" s="16" t="s">
        <v>256</v>
      </c>
      <c r="D13" s="14">
        <v>58.236583660079802</v>
      </c>
      <c r="E13" s="14">
        <v>0.70987948637670595</v>
      </c>
      <c r="F13" s="14">
        <v>56.8446172551918</v>
      </c>
      <c r="G13" s="14">
        <v>59.628550064967897</v>
      </c>
      <c r="H13" s="14">
        <v>1.21895798441782</v>
      </c>
      <c r="I13" s="15">
        <v>6990</v>
      </c>
      <c r="J13" s="14">
        <v>2.1928430524553399</v>
      </c>
      <c r="K13" s="15">
        <v>3187.6426323230298</v>
      </c>
      <c r="L13" s="15">
        <v>791</v>
      </c>
      <c r="ZA13" s="9"/>
    </row>
    <row r="14" spans="2:677" x14ac:dyDescent="0.3">
      <c r="B14" s="18"/>
      <c r="C14" s="16" t="s">
        <v>257</v>
      </c>
      <c r="D14" s="14">
        <v>48.175621556445002</v>
      </c>
      <c r="E14" s="14">
        <v>0.91921157982108603</v>
      </c>
      <c r="F14" s="14">
        <v>46.373186547897603</v>
      </c>
      <c r="G14" s="14">
        <v>49.9780565649924</v>
      </c>
      <c r="H14" s="14">
        <v>1.9080430103929</v>
      </c>
      <c r="I14" s="15">
        <v>5803</v>
      </c>
      <c r="J14" s="14">
        <v>3.7939621182397398</v>
      </c>
      <c r="K14" s="15">
        <v>1529.53556707951</v>
      </c>
      <c r="L14" s="15">
        <v>513</v>
      </c>
      <c r="ZA14" s="9"/>
    </row>
    <row r="15" spans="2:677" x14ac:dyDescent="0.3">
      <c r="B15" s="18" t="s">
        <v>295</v>
      </c>
      <c r="C15" s="16" t="s">
        <v>258</v>
      </c>
      <c r="D15" s="14">
        <v>65.193147887735904</v>
      </c>
      <c r="E15" s="14">
        <v>1.58025573627946</v>
      </c>
      <c r="F15" s="14">
        <v>62.094505176900697</v>
      </c>
      <c r="G15" s="14">
        <v>68.291790598571097</v>
      </c>
      <c r="H15" s="14">
        <v>2.4239598600157999</v>
      </c>
      <c r="I15" s="15">
        <v>939</v>
      </c>
      <c r="J15" s="14">
        <v>1.1349444761301599</v>
      </c>
      <c r="K15" s="15">
        <v>827.35324921067604</v>
      </c>
      <c r="L15" s="15">
        <v>135</v>
      </c>
      <c r="ZA15" s="9"/>
    </row>
    <row r="16" spans="2:677" x14ac:dyDescent="0.3">
      <c r="B16" s="18"/>
      <c r="C16" s="16" t="s">
        <v>259</v>
      </c>
      <c r="D16" s="14">
        <v>60.607296110338503</v>
      </c>
      <c r="E16" s="14">
        <v>2.1018213368621601</v>
      </c>
      <c r="F16" s="14">
        <v>56.485942069074603</v>
      </c>
      <c r="G16" s="14">
        <v>64.728650151602395</v>
      </c>
      <c r="H16" s="14">
        <v>3.4679345091318501</v>
      </c>
      <c r="I16" s="15">
        <v>913</v>
      </c>
      <c r="J16" s="14">
        <v>2.05307552683225</v>
      </c>
      <c r="K16" s="15">
        <v>444.69869133781702</v>
      </c>
      <c r="L16" s="15">
        <v>102</v>
      </c>
      <c r="ZA16" s="9"/>
    </row>
    <row r="17" spans="2:677" x14ac:dyDescent="0.3">
      <c r="B17" s="18"/>
      <c r="C17" s="16" t="s">
        <v>260</v>
      </c>
      <c r="D17" s="14">
        <v>58.373760421826503</v>
      </c>
      <c r="E17" s="14">
        <v>1.85681902058102</v>
      </c>
      <c r="F17" s="14">
        <v>54.732818901177602</v>
      </c>
      <c r="G17" s="14">
        <v>62.014701942475398</v>
      </c>
      <c r="H17" s="14">
        <v>3.1809138338237699</v>
      </c>
      <c r="I17" s="15">
        <v>964</v>
      </c>
      <c r="J17" s="14">
        <v>2.0542358955440401</v>
      </c>
      <c r="K17" s="15">
        <v>469.27424551925401</v>
      </c>
      <c r="L17" s="15">
        <v>102</v>
      </c>
      <c r="ZA17" s="9"/>
    </row>
    <row r="18" spans="2:677" x14ac:dyDescent="0.3">
      <c r="B18" s="18"/>
      <c r="C18" s="16" t="s">
        <v>261</v>
      </c>
      <c r="D18" s="14">
        <v>66.080104576469495</v>
      </c>
      <c r="E18" s="14">
        <v>2.28018722118007</v>
      </c>
      <c r="F18" s="14">
        <v>61.6090019884263</v>
      </c>
      <c r="G18" s="14">
        <v>70.551207164512704</v>
      </c>
      <c r="H18" s="14">
        <v>3.4506410602625102</v>
      </c>
      <c r="I18" s="15">
        <v>602</v>
      </c>
      <c r="J18" s="14">
        <v>1.4713283704004501</v>
      </c>
      <c r="K18" s="15">
        <v>409.15407607898902</v>
      </c>
      <c r="L18" s="15">
        <v>78</v>
      </c>
      <c r="ZA18" s="9"/>
    </row>
    <row r="19" spans="2:677" x14ac:dyDescent="0.3">
      <c r="B19" s="18"/>
      <c r="C19" s="16" t="s">
        <v>262</v>
      </c>
      <c r="D19" s="14">
        <v>62.375076462062303</v>
      </c>
      <c r="E19" s="14">
        <v>4.1624964485621199</v>
      </c>
      <c r="F19" s="14">
        <v>54.213049909586999</v>
      </c>
      <c r="G19" s="14">
        <v>70.537103014537607</v>
      </c>
      <c r="H19" s="14">
        <v>6.6733328192292101</v>
      </c>
      <c r="I19" s="15">
        <v>576</v>
      </c>
      <c r="J19" s="14">
        <v>5.5378145927825804</v>
      </c>
      <c r="K19" s="15">
        <v>104.012149621387</v>
      </c>
      <c r="L19" s="15">
        <v>66</v>
      </c>
      <c r="ZA19" s="9"/>
    </row>
    <row r="20" spans="2:677" x14ac:dyDescent="0.3">
      <c r="B20" s="18"/>
      <c r="C20" s="16" t="s">
        <v>263</v>
      </c>
      <c r="D20" s="14">
        <v>59.713334862609898</v>
      </c>
      <c r="E20" s="14">
        <v>2.20910697195057</v>
      </c>
      <c r="F20" s="14">
        <v>55.381609902568897</v>
      </c>
      <c r="G20" s="14">
        <v>64.045059822650998</v>
      </c>
      <c r="H20" s="14">
        <v>3.6995203450508001</v>
      </c>
      <c r="I20" s="15">
        <v>904</v>
      </c>
      <c r="J20" s="14">
        <v>2.5952067466777202</v>
      </c>
      <c r="K20" s="15">
        <v>348.33448285276899</v>
      </c>
      <c r="L20" s="15">
        <v>101</v>
      </c>
      <c r="ZA20" s="9"/>
    </row>
    <row r="21" spans="2:677" x14ac:dyDescent="0.3">
      <c r="B21" s="18"/>
      <c r="C21" s="16" t="s">
        <v>264</v>
      </c>
      <c r="D21" s="14">
        <v>62.108847604638697</v>
      </c>
      <c r="E21" s="14">
        <v>1.8633448153299299</v>
      </c>
      <c r="F21" s="14">
        <v>58.455109986581697</v>
      </c>
      <c r="G21" s="14">
        <v>65.762585222695705</v>
      </c>
      <c r="H21" s="14">
        <v>3.0001278194554</v>
      </c>
      <c r="I21" s="15">
        <v>1438</v>
      </c>
      <c r="J21" s="14">
        <v>2.6646972948235002</v>
      </c>
      <c r="K21" s="15">
        <v>539.64853823865496</v>
      </c>
      <c r="L21" s="15">
        <v>183</v>
      </c>
      <c r="ZA21" s="9"/>
    </row>
    <row r="22" spans="2:677" x14ac:dyDescent="0.3">
      <c r="B22" s="18"/>
      <c r="C22" s="16" t="s">
        <v>265</v>
      </c>
      <c r="D22" s="14">
        <v>52.329785331197101</v>
      </c>
      <c r="E22" s="14">
        <v>1.0585508660041301</v>
      </c>
      <c r="F22" s="14">
        <v>50.254127037613202</v>
      </c>
      <c r="G22" s="14">
        <v>54.405443624781</v>
      </c>
      <c r="H22" s="14">
        <v>2.0228458024517399</v>
      </c>
      <c r="I22" s="15">
        <v>1417</v>
      </c>
      <c r="J22" s="14">
        <v>1.2423449873999199</v>
      </c>
      <c r="K22" s="15">
        <v>1140.58495375396</v>
      </c>
      <c r="L22" s="15">
        <v>134</v>
      </c>
      <c r="ZA22" s="9"/>
    </row>
    <row r="23" spans="2:677" x14ac:dyDescent="0.3">
      <c r="B23" s="18"/>
      <c r="C23" s="16" t="s">
        <v>266</v>
      </c>
      <c r="D23" s="14">
        <v>58.485457106007999</v>
      </c>
      <c r="E23" s="14">
        <v>1.2640283320552099</v>
      </c>
      <c r="F23" s="14">
        <v>56.006888550621099</v>
      </c>
      <c r="G23" s="14">
        <v>60.964025661394899</v>
      </c>
      <c r="H23" s="14">
        <v>2.1612694755280599</v>
      </c>
      <c r="I23" s="15">
        <v>1252</v>
      </c>
      <c r="J23" s="14">
        <v>1.2244381175279699</v>
      </c>
      <c r="K23" s="15">
        <v>1022.50982069039</v>
      </c>
      <c r="L23" s="15">
        <v>142</v>
      </c>
      <c r="ZA23" s="9"/>
    </row>
    <row r="24" spans="2:677" x14ac:dyDescent="0.3">
      <c r="B24" s="18"/>
      <c r="C24" s="16" t="s">
        <v>267</v>
      </c>
      <c r="D24" s="14">
        <v>65.427955459772207</v>
      </c>
      <c r="E24" s="14">
        <v>1.86911194327979</v>
      </c>
      <c r="F24" s="14">
        <v>61.762909375260001</v>
      </c>
      <c r="G24" s="14">
        <v>69.093001544284306</v>
      </c>
      <c r="H24" s="14">
        <v>2.8567482051750699</v>
      </c>
      <c r="I24" s="15">
        <v>623</v>
      </c>
      <c r="J24" s="14">
        <v>1.3742969554987601</v>
      </c>
      <c r="K24" s="15">
        <v>453.32269529324498</v>
      </c>
      <c r="L24" s="15">
        <v>77</v>
      </c>
      <c r="ZA24" s="9"/>
    </row>
    <row r="25" spans="2:677" x14ac:dyDescent="0.3">
      <c r="B25" s="18"/>
      <c r="C25" s="16" t="s">
        <v>268</v>
      </c>
      <c r="D25" s="14">
        <v>57.476446470410103</v>
      </c>
      <c r="E25" s="14">
        <v>1.5790101739007401</v>
      </c>
      <c r="F25" s="14">
        <v>54.380246119186097</v>
      </c>
      <c r="G25" s="14">
        <v>60.572646821634002</v>
      </c>
      <c r="H25" s="14">
        <v>2.7472299887461702</v>
      </c>
      <c r="I25" s="15">
        <v>877</v>
      </c>
      <c r="J25" s="14">
        <v>1.4008646349684299</v>
      </c>
      <c r="K25" s="15">
        <v>626.04193018247395</v>
      </c>
      <c r="L25" s="15">
        <v>89</v>
      </c>
      <c r="ZA25" s="9"/>
    </row>
    <row r="26" spans="2:677" x14ac:dyDescent="0.3">
      <c r="B26" s="18"/>
      <c r="C26" s="16" t="s">
        <v>269</v>
      </c>
      <c r="D26" s="14">
        <v>56.7760054755311</v>
      </c>
      <c r="E26" s="14">
        <v>1.550399724244</v>
      </c>
      <c r="F26" s="14">
        <v>53.735905892839298</v>
      </c>
      <c r="G26" s="14">
        <v>59.816105058223002</v>
      </c>
      <c r="H26" s="14">
        <v>2.73073054586798</v>
      </c>
      <c r="I26" s="15">
        <v>858</v>
      </c>
      <c r="J26" s="14">
        <v>1.2473992582354201</v>
      </c>
      <c r="K26" s="15">
        <v>687.83109684844203</v>
      </c>
      <c r="L26" s="15">
        <v>102</v>
      </c>
      <c r="ZA26" s="9"/>
    </row>
    <row r="27" spans="2:677" x14ac:dyDescent="0.3">
      <c r="B27" s="18"/>
      <c r="C27" s="16" t="s">
        <v>270</v>
      </c>
      <c r="D27" s="14">
        <v>60.604936542701601</v>
      </c>
      <c r="E27" s="14">
        <v>1.67507284147397</v>
      </c>
      <c r="F27" s="14">
        <v>57.320371816126602</v>
      </c>
      <c r="G27" s="14">
        <v>63.8895012692766</v>
      </c>
      <c r="H27" s="14">
        <v>2.76392145100874</v>
      </c>
      <c r="I27" s="15">
        <v>1178</v>
      </c>
      <c r="J27" s="14">
        <v>2.0781912250183598</v>
      </c>
      <c r="K27" s="15">
        <v>566.83907901189104</v>
      </c>
      <c r="L27" s="15">
        <v>150</v>
      </c>
      <c r="ZA27" s="9"/>
    </row>
    <row r="28" spans="2:677" x14ac:dyDescent="0.3">
      <c r="B28" s="18"/>
      <c r="C28" s="16" t="s">
        <v>271</v>
      </c>
      <c r="D28" s="14">
        <v>43.771813741122102</v>
      </c>
      <c r="E28" s="14">
        <v>2.1418291349823999</v>
      </c>
      <c r="F28" s="14">
        <v>39.572010453210503</v>
      </c>
      <c r="G28" s="14">
        <v>47.971617029033801</v>
      </c>
      <c r="H28" s="14">
        <v>4.8931697179598999</v>
      </c>
      <c r="I28" s="15">
        <v>820</v>
      </c>
      <c r="J28" s="14">
        <v>3.6027710891116298</v>
      </c>
      <c r="K28" s="15">
        <v>227.60258137915599</v>
      </c>
      <c r="L28" s="15">
        <v>66</v>
      </c>
      <c r="ZA28" s="9"/>
    </row>
    <row r="29" spans="2:677" x14ac:dyDescent="0.3">
      <c r="B29" s="18"/>
      <c r="C29" s="16" t="s">
        <v>272</v>
      </c>
      <c r="D29" s="14">
        <v>48.846150093261102</v>
      </c>
      <c r="E29" s="14">
        <v>1.5372461655562599</v>
      </c>
      <c r="F29" s="14">
        <v>45.831842651558603</v>
      </c>
      <c r="G29" s="14">
        <v>51.860457534963601</v>
      </c>
      <c r="H29" s="14">
        <v>3.1471183760055301</v>
      </c>
      <c r="I29" s="15">
        <v>1135</v>
      </c>
      <c r="J29" s="14">
        <v>1.9831399743114899</v>
      </c>
      <c r="K29" s="15">
        <v>572.32470461095397</v>
      </c>
      <c r="L29" s="15">
        <v>92</v>
      </c>
      <c r="ZA29" s="9"/>
    </row>
    <row r="30" spans="2:677" x14ac:dyDescent="0.3">
      <c r="B30" s="18"/>
      <c r="C30" s="16" t="s">
        <v>273</v>
      </c>
      <c r="D30" s="14">
        <v>46.226388981988997</v>
      </c>
      <c r="E30" s="14">
        <v>1.83338881691733</v>
      </c>
      <c r="F30" s="14">
        <v>42.631390550252299</v>
      </c>
      <c r="G30" s="14">
        <v>49.821387413725802</v>
      </c>
      <c r="H30" s="14">
        <v>3.9661086606432998</v>
      </c>
      <c r="I30" s="15">
        <v>917</v>
      </c>
      <c r="J30" s="14">
        <v>2.41920463263759</v>
      </c>
      <c r="K30" s="15">
        <v>379.05020006522602</v>
      </c>
      <c r="L30" s="15">
        <v>77</v>
      </c>
      <c r="ZA30" s="9"/>
    </row>
    <row r="31" spans="2:677" x14ac:dyDescent="0.3">
      <c r="B31" s="18"/>
      <c r="C31" s="16" t="s">
        <v>274</v>
      </c>
      <c r="D31" s="14">
        <v>68.713509871376004</v>
      </c>
      <c r="E31" s="14">
        <v>1.08449220940001</v>
      </c>
      <c r="F31" s="14">
        <v>66.586984523316403</v>
      </c>
      <c r="G31" s="14">
        <v>70.840035219435705</v>
      </c>
      <c r="H31" s="14">
        <v>1.5782809107409299</v>
      </c>
      <c r="I31" s="15">
        <v>1976</v>
      </c>
      <c r="J31" s="14">
        <v>1.0836123512389699</v>
      </c>
      <c r="K31" s="15">
        <v>1823.5303406616799</v>
      </c>
      <c r="L31" s="15">
        <v>291</v>
      </c>
      <c r="ZA31" s="9"/>
    </row>
    <row r="32" spans="2:677" x14ac:dyDescent="0.3">
      <c r="B32" s="18"/>
      <c r="C32" s="16" t="s">
        <v>275</v>
      </c>
      <c r="D32" s="14">
        <v>70.346524460836307</v>
      </c>
      <c r="E32" s="14">
        <v>1.70265184826299</v>
      </c>
      <c r="F32" s="14">
        <v>67.007881469334393</v>
      </c>
      <c r="G32" s="14">
        <v>73.685167452338305</v>
      </c>
      <c r="H32" s="14">
        <v>2.42037806602784</v>
      </c>
      <c r="I32" s="15">
        <v>1257</v>
      </c>
      <c r="J32" s="14">
        <v>1.6033704342386299</v>
      </c>
      <c r="K32" s="15">
        <v>783.97354295540401</v>
      </c>
      <c r="L32" s="15">
        <v>161</v>
      </c>
      <c r="ZA32" s="9"/>
    </row>
    <row r="33" spans="2:677" x14ac:dyDescent="0.3">
      <c r="B33" s="18"/>
      <c r="C33" s="16" t="s">
        <v>276</v>
      </c>
      <c r="D33" s="14">
        <v>54.912506636208697</v>
      </c>
      <c r="E33" s="14">
        <v>1.8450810755790401</v>
      </c>
      <c r="F33" s="14">
        <v>51.294581452020701</v>
      </c>
      <c r="G33" s="14">
        <v>58.530431820396601</v>
      </c>
      <c r="H33" s="14">
        <v>3.36003797423156</v>
      </c>
      <c r="I33" s="15">
        <v>1051</v>
      </c>
      <c r="J33" s="14">
        <v>2.1872097774471699</v>
      </c>
      <c r="K33" s="15">
        <v>480.52089508610601</v>
      </c>
      <c r="L33" s="15">
        <v>101</v>
      </c>
      <c r="ZA33" s="9"/>
    </row>
    <row r="34" spans="2:677" x14ac:dyDescent="0.3">
      <c r="B34" s="18"/>
      <c r="C34" s="16" t="s">
        <v>277</v>
      </c>
      <c r="D34" s="14">
        <v>53.910210552324799</v>
      </c>
      <c r="E34" s="14">
        <v>2.8938585430458699</v>
      </c>
      <c r="F34" s="14">
        <v>48.235791232253703</v>
      </c>
      <c r="G34" s="14">
        <v>59.584629872395801</v>
      </c>
      <c r="H34" s="14">
        <v>5.3679229099599102</v>
      </c>
      <c r="I34" s="15">
        <v>1039</v>
      </c>
      <c r="J34" s="14">
        <v>5.73079516326146</v>
      </c>
      <c r="K34" s="15">
        <v>181.30119301083101</v>
      </c>
      <c r="L34" s="15">
        <v>112</v>
      </c>
      <c r="ZA34" s="9"/>
    </row>
    <row r="35" spans="2:677" x14ac:dyDescent="0.3">
      <c r="B35" s="18"/>
      <c r="C35" s="16" t="s">
        <v>278</v>
      </c>
      <c r="D35" s="14">
        <v>46.5547702395084</v>
      </c>
      <c r="E35" s="14">
        <v>1.8677152551881699</v>
      </c>
      <c r="F35" s="14">
        <v>42.892462849294297</v>
      </c>
      <c r="G35" s="14">
        <v>50.217077629722503</v>
      </c>
      <c r="H35" s="14">
        <v>4.0118665511169196</v>
      </c>
      <c r="I35" s="15">
        <v>841</v>
      </c>
      <c r="J35" s="14">
        <v>2.5358354463100299</v>
      </c>
      <c r="K35" s="15">
        <v>331.64612523409801</v>
      </c>
      <c r="L35" s="15">
        <v>65</v>
      </c>
      <c r="ZA35" s="9"/>
    </row>
    <row r="36" spans="2:677" x14ac:dyDescent="0.3">
      <c r="B36" s="18"/>
      <c r="C36" s="16" t="s">
        <v>279</v>
      </c>
      <c r="D36" s="14">
        <v>60.664141811163802</v>
      </c>
      <c r="E36" s="14">
        <v>1.3576008870898899</v>
      </c>
      <c r="F36" s="14">
        <v>58.002091614839998</v>
      </c>
      <c r="G36" s="14">
        <v>63.326192007487499</v>
      </c>
      <c r="H36" s="14">
        <v>2.2378967979401199</v>
      </c>
      <c r="I36" s="15">
        <v>1400</v>
      </c>
      <c r="J36" s="14">
        <v>1.4746689758407301</v>
      </c>
      <c r="K36" s="15">
        <v>949.36560200016402</v>
      </c>
      <c r="L36" s="15">
        <v>161</v>
      </c>
      <c r="ZA36" s="9"/>
    </row>
    <row r="37" spans="2:677" x14ac:dyDescent="0.3">
      <c r="B37" s="18"/>
      <c r="C37" s="16" t="s">
        <v>280</v>
      </c>
      <c r="D37" s="14">
        <v>58.983128371575503</v>
      </c>
      <c r="E37" s="14">
        <v>1.3420161355849001</v>
      </c>
      <c r="F37" s="14">
        <v>56.351637517984997</v>
      </c>
      <c r="G37" s="14">
        <v>61.614619225166102</v>
      </c>
      <c r="H37" s="14">
        <v>2.2752542508946099</v>
      </c>
      <c r="I37" s="15">
        <v>847</v>
      </c>
      <c r="J37" s="14">
        <v>0.97587030956615906</v>
      </c>
      <c r="K37" s="15">
        <v>847</v>
      </c>
      <c r="L37" s="15">
        <v>80</v>
      </c>
      <c r="ZA37" s="9"/>
    </row>
    <row r="38" spans="2:677" x14ac:dyDescent="0.3">
      <c r="B38" s="18" t="s">
        <v>296</v>
      </c>
      <c r="C38" s="16" t="s">
        <v>281</v>
      </c>
      <c r="D38" s="14">
        <v>56.160727373423697</v>
      </c>
      <c r="E38" s="14">
        <v>0.69213187155172196</v>
      </c>
      <c r="F38" s="14">
        <v>54.803561359415198</v>
      </c>
      <c r="G38" s="14">
        <v>57.517893387432203</v>
      </c>
      <c r="H38" s="14">
        <v>1.23241258424166</v>
      </c>
      <c r="I38" s="15">
        <v>13295</v>
      </c>
      <c r="J38" s="14">
        <v>4.0659595322762696</v>
      </c>
      <c r="K38" s="15">
        <v>3269.8308712770199</v>
      </c>
      <c r="L38" s="15">
        <v>1296</v>
      </c>
      <c r="ZA38" s="9"/>
    </row>
    <row r="39" spans="2:677" x14ac:dyDescent="0.3">
      <c r="B39" s="18"/>
      <c r="C39" s="16" t="s">
        <v>282</v>
      </c>
      <c r="D39" s="14">
        <v>62.911917192913897</v>
      </c>
      <c r="E39" s="14">
        <v>0.60906679991369095</v>
      </c>
      <c r="F39" s="14">
        <v>61.7176292326577</v>
      </c>
      <c r="G39" s="14">
        <v>64.106205153170094</v>
      </c>
      <c r="H39" s="14">
        <v>0.96812627414618502</v>
      </c>
      <c r="I39" s="15">
        <v>10529</v>
      </c>
      <c r="J39" s="14">
        <v>2.1050373495745198</v>
      </c>
      <c r="K39" s="15">
        <v>5001.8114890589304</v>
      </c>
      <c r="L39" s="15">
        <v>1272</v>
      </c>
      <c r="ZA39" s="9"/>
    </row>
    <row r="40" spans="2:677" x14ac:dyDescent="0.3">
      <c r="B40" s="18" t="s">
        <v>322</v>
      </c>
      <c r="C40" s="16" t="s">
        <v>316</v>
      </c>
      <c r="D40" s="14">
        <v>47.785142587760497</v>
      </c>
      <c r="E40" s="14">
        <v>1.08361404498418</v>
      </c>
      <c r="F40" s="14">
        <v>45.660339187423297</v>
      </c>
      <c r="G40" s="14">
        <v>49.909945988097597</v>
      </c>
      <c r="H40" s="14">
        <v>2.2676798400131499</v>
      </c>
      <c r="I40" s="15">
        <v>4524</v>
      </c>
      <c r="J40" s="14">
        <v>4.1973606105999304</v>
      </c>
      <c r="K40" s="15">
        <v>1077.8201874233</v>
      </c>
      <c r="L40" s="15">
        <v>619</v>
      </c>
      <c r="ZA40" s="9"/>
    </row>
    <row r="41" spans="2:677" x14ac:dyDescent="0.3">
      <c r="B41" s="18"/>
      <c r="C41" s="16" t="s">
        <v>317</v>
      </c>
      <c r="D41" s="14">
        <v>54.677699168304898</v>
      </c>
      <c r="E41" s="14">
        <v>1.4121916580225899</v>
      </c>
      <c r="F41" s="14">
        <v>51.908604719240302</v>
      </c>
      <c r="G41" s="14">
        <v>57.446793617369501</v>
      </c>
      <c r="H41" s="14">
        <v>2.5827561867145898</v>
      </c>
      <c r="I41" s="15">
        <v>1245</v>
      </c>
      <c r="J41" s="14">
        <v>1.6634630372580601</v>
      </c>
      <c r="K41" s="15">
        <v>748.43863200722001</v>
      </c>
      <c r="L41" s="15">
        <v>256</v>
      </c>
      <c r="ZA41" s="9"/>
    </row>
    <row r="42" spans="2:677" x14ac:dyDescent="0.3">
      <c r="B42" s="18"/>
      <c r="C42" s="16" t="s">
        <v>318</v>
      </c>
      <c r="D42" s="14">
        <v>60.368653885798402</v>
      </c>
      <c r="E42" s="14">
        <v>2.02487119510777</v>
      </c>
      <c r="F42" s="14">
        <v>56.3981874447949</v>
      </c>
      <c r="G42" s="14">
        <v>64.339120326801904</v>
      </c>
      <c r="H42" s="14">
        <v>3.3541764885768299</v>
      </c>
      <c r="I42" s="15">
        <v>728</v>
      </c>
      <c r="J42" s="14">
        <v>1.8674270667786701</v>
      </c>
      <c r="K42" s="15">
        <v>389.84119538109098</v>
      </c>
      <c r="L42" s="15">
        <v>195</v>
      </c>
      <c r="ZA42" s="9"/>
    </row>
    <row r="43" spans="2:677" x14ac:dyDescent="0.3">
      <c r="B43" s="18"/>
      <c r="C43" s="16" t="s">
        <v>319</v>
      </c>
      <c r="D43" s="14">
        <v>61.945498513421299</v>
      </c>
      <c r="E43" s="14">
        <v>0.52032034583091902</v>
      </c>
      <c r="F43" s="14">
        <v>60.925228939393897</v>
      </c>
      <c r="G43" s="14">
        <v>62.965768087448701</v>
      </c>
      <c r="H43" s="14">
        <v>0.83996474048584002</v>
      </c>
      <c r="I43" s="15">
        <v>17061</v>
      </c>
      <c r="J43" s="14">
        <v>2.5640065051097198</v>
      </c>
      <c r="K43" s="15">
        <v>6654.03928032152</v>
      </c>
      <c r="L43" s="15">
        <v>2475</v>
      </c>
      <c r="ZA43" s="9"/>
    </row>
    <row r="44" spans="2:677" x14ac:dyDescent="0.3">
      <c r="B44" s="18"/>
      <c r="C44" s="16" t="s">
        <v>320</v>
      </c>
      <c r="D44" s="14">
        <v>59.399478523225199</v>
      </c>
      <c r="E44" s="14">
        <v>3.25217006720891</v>
      </c>
      <c r="F44" s="14">
        <v>53.022464447719202</v>
      </c>
      <c r="G44" s="14">
        <v>65.776492598731295</v>
      </c>
      <c r="H44" s="14">
        <v>5.4750818493083298</v>
      </c>
      <c r="I44" s="15">
        <v>266</v>
      </c>
      <c r="J44" s="14">
        <v>1.5466431680525801</v>
      </c>
      <c r="K44" s="15">
        <v>171.985371606385</v>
      </c>
      <c r="L44" s="15">
        <v>67</v>
      </c>
      <c r="ZA44" s="9"/>
    </row>
    <row r="45" spans="2:677" x14ac:dyDescent="0.3">
      <c r="B45" s="18" t="s">
        <v>298</v>
      </c>
      <c r="C45" s="16" t="s">
        <v>283</v>
      </c>
      <c r="D45" s="14">
        <v>50.762313426282198</v>
      </c>
      <c r="E45" s="14">
        <v>0.68880024112289395</v>
      </c>
      <c r="F45" s="14">
        <v>49.411680008660497</v>
      </c>
      <c r="G45" s="14">
        <v>52.112946843903899</v>
      </c>
      <c r="H45" s="14">
        <v>1.3569126279541599</v>
      </c>
      <c r="I45" s="15">
        <v>6616</v>
      </c>
      <c r="J45" s="14">
        <v>2.4331432198602201</v>
      </c>
      <c r="K45" s="15">
        <v>2719.11655096903</v>
      </c>
      <c r="L45" s="15">
        <v>1344</v>
      </c>
      <c r="ZA45" s="9"/>
    </row>
    <row r="46" spans="2:677" x14ac:dyDescent="0.3">
      <c r="B46" s="18"/>
      <c r="C46" s="16" t="s">
        <v>284</v>
      </c>
      <c r="D46" s="14">
        <v>54.337576348156198</v>
      </c>
      <c r="E46" s="14">
        <v>0.96576419450612006</v>
      </c>
      <c r="F46" s="14">
        <v>52.443858377738501</v>
      </c>
      <c r="G46" s="14">
        <v>56.231294318573902</v>
      </c>
      <c r="H46" s="14">
        <v>1.77734131592141</v>
      </c>
      <c r="I46" s="15">
        <v>4969</v>
      </c>
      <c r="J46" s="14">
        <v>3.3921099435932098</v>
      </c>
      <c r="K46" s="15">
        <v>1464.8699725623901</v>
      </c>
      <c r="L46" s="15">
        <v>1394</v>
      </c>
      <c r="ZA46" s="9"/>
    </row>
    <row r="47" spans="2:677" x14ac:dyDescent="0.3">
      <c r="B47" s="18"/>
      <c r="C47" s="16" t="s">
        <v>285</v>
      </c>
      <c r="D47" s="14">
        <v>61.742296859069803</v>
      </c>
      <c r="E47" s="14">
        <v>0.94638288599357001</v>
      </c>
      <c r="F47" s="14">
        <v>59.886582712390002</v>
      </c>
      <c r="G47" s="14">
        <v>63.598011005749498</v>
      </c>
      <c r="H47" s="14">
        <v>1.53279507588411</v>
      </c>
      <c r="I47" s="15">
        <v>4376</v>
      </c>
      <c r="J47" s="14">
        <v>2.2270510192490498</v>
      </c>
      <c r="K47" s="15">
        <v>1964.9302877109501</v>
      </c>
      <c r="L47" s="15">
        <v>1422</v>
      </c>
      <c r="ZA47" s="9"/>
    </row>
    <row r="48" spans="2:677" x14ac:dyDescent="0.3">
      <c r="B48" s="18"/>
      <c r="C48" s="16" t="s">
        <v>286</v>
      </c>
      <c r="D48" s="14">
        <v>65.069788006111693</v>
      </c>
      <c r="E48" s="14">
        <v>1.1019240156922001</v>
      </c>
      <c r="F48" s="14">
        <v>62.909081156114802</v>
      </c>
      <c r="G48" s="14">
        <v>67.230494856108706</v>
      </c>
      <c r="H48" s="14">
        <v>1.6934495246683501</v>
      </c>
      <c r="I48" s="15">
        <v>3660</v>
      </c>
      <c r="J48" s="14">
        <v>2.3339665010485899</v>
      </c>
      <c r="K48" s="15">
        <v>1568.1459002756301</v>
      </c>
      <c r="L48" s="15">
        <v>1358</v>
      </c>
      <c r="ZA48" s="9"/>
    </row>
    <row r="49" spans="2:677" x14ac:dyDescent="0.3">
      <c r="B49" s="18"/>
      <c r="C49" s="16" t="s">
        <v>287</v>
      </c>
      <c r="D49" s="14">
        <v>75.978179785283999</v>
      </c>
      <c r="E49" s="14">
        <v>1.18578541472385</v>
      </c>
      <c r="F49" s="14">
        <v>73.653033376154497</v>
      </c>
      <c r="G49" s="14">
        <v>78.303326194413501</v>
      </c>
      <c r="H49" s="14">
        <v>1.5606920540540801</v>
      </c>
      <c r="I49" s="15">
        <v>4096</v>
      </c>
      <c r="J49" s="14">
        <v>2.4159206052340698</v>
      </c>
      <c r="K49" s="15">
        <v>1695.41995342316</v>
      </c>
      <c r="L49" s="15">
        <v>1452</v>
      </c>
      <c r="ZA49" s="9"/>
    </row>
    <row r="50" spans="2:677" x14ac:dyDescent="0.3">
      <c r="B50" s="18" t="s">
        <v>297</v>
      </c>
      <c r="C50" s="16" t="s">
        <v>288</v>
      </c>
      <c r="D50" s="14">
        <v>65.491910182234705</v>
      </c>
      <c r="E50" s="14">
        <v>0.64019079312006899</v>
      </c>
      <c r="F50" s="14">
        <v>64.236592562960794</v>
      </c>
      <c r="G50" s="14">
        <v>66.7472278015086</v>
      </c>
      <c r="H50" s="14">
        <v>0.97751125496065805</v>
      </c>
      <c r="I50" s="15">
        <v>13252</v>
      </c>
      <c r="J50" s="14">
        <v>2.7549921395346502</v>
      </c>
      <c r="K50" s="15">
        <v>4810.1770636044002</v>
      </c>
      <c r="L50" s="15">
        <v>2451</v>
      </c>
      <c r="ZA50" s="9"/>
    </row>
    <row r="51" spans="2:677" x14ac:dyDescent="0.3">
      <c r="B51" s="18"/>
      <c r="C51" s="16" t="s">
        <v>289</v>
      </c>
      <c r="D51" s="14">
        <v>52.139634727689</v>
      </c>
      <c r="E51" s="14">
        <v>0.60627170182752499</v>
      </c>
      <c r="F51" s="14">
        <v>50.9508273322216</v>
      </c>
      <c r="G51" s="14">
        <v>53.328442123156499</v>
      </c>
      <c r="H51" s="14">
        <v>1.16278471261626</v>
      </c>
      <c r="I51" s="15">
        <v>10465</v>
      </c>
      <c r="J51" s="14">
        <v>2.9390029831887698</v>
      </c>
      <c r="K51" s="15">
        <v>3560.7313295904401</v>
      </c>
      <c r="L51" s="15">
        <v>1880</v>
      </c>
      <c r="ZA51" s="9"/>
    </row>
    <row r="52" spans="2:677" x14ac:dyDescent="0.3">
      <c r="B52" s="18" t="s">
        <v>291</v>
      </c>
      <c r="C52" s="16" t="s">
        <v>290</v>
      </c>
      <c r="D52" s="14">
        <v>67.617280911465897</v>
      </c>
      <c r="E52" s="14">
        <v>0.53720346056740098</v>
      </c>
      <c r="F52" s="14">
        <v>66.563906100600306</v>
      </c>
      <c r="G52" s="14">
        <v>68.670655722331503</v>
      </c>
      <c r="H52" s="14">
        <v>0.79447657954596496</v>
      </c>
      <c r="I52" s="15">
        <v>13343</v>
      </c>
      <c r="J52" s="14">
        <v>1.90368356265542</v>
      </c>
      <c r="K52" s="15">
        <v>7009.0430267665197</v>
      </c>
      <c r="L52" s="15">
        <v>2334</v>
      </c>
      <c r="ZA52" s="9"/>
    </row>
    <row r="53" spans="2:677" x14ac:dyDescent="0.3">
      <c r="B53" s="18"/>
      <c r="C53" s="16" t="s">
        <v>291</v>
      </c>
      <c r="D53" s="14">
        <v>50.870073279692299</v>
      </c>
      <c r="E53" s="14">
        <v>0.63995940090335501</v>
      </c>
      <c r="F53" s="14">
        <v>49.6152095969897</v>
      </c>
      <c r="G53" s="14">
        <v>52.124936962394997</v>
      </c>
      <c r="H53" s="14">
        <v>1.2580272833199</v>
      </c>
      <c r="I53" s="15">
        <v>10481</v>
      </c>
      <c r="J53" s="14">
        <v>3.4209219737494698</v>
      </c>
      <c r="K53" s="15">
        <v>3063.7939363792002</v>
      </c>
      <c r="L53" s="15">
        <v>1848</v>
      </c>
      <c r="ZA53" s="9"/>
    </row>
    <row r="55" spans="2:677" x14ac:dyDescent="0.3">
      <c r="B55" s="7"/>
      <c r="C55" s="7"/>
      <c r="D55" s="7"/>
    </row>
    <row r="56" spans="2:677" x14ac:dyDescent="0.3">
      <c r="B56" s="7" t="s">
        <v>301</v>
      </c>
      <c r="C56" s="7"/>
      <c r="D56" s="7"/>
    </row>
    <row r="57" spans="2:677" x14ac:dyDescent="0.3">
      <c r="B57" s="7" t="s">
        <v>343</v>
      </c>
      <c r="C57" s="7"/>
      <c r="D57" s="7"/>
    </row>
    <row r="58" spans="2:677" x14ac:dyDescent="0.3">
      <c r="B58" s="7" t="s">
        <v>344</v>
      </c>
      <c r="C58" s="7"/>
      <c r="D58" s="7"/>
    </row>
    <row r="59" spans="2:677" x14ac:dyDescent="0.3">
      <c r="B59" s="7" t="s">
        <v>345</v>
      </c>
      <c r="C59" s="7"/>
      <c r="D59" s="7"/>
    </row>
    <row r="60" spans="2:677" x14ac:dyDescent="0.3">
      <c r="B60" s="7" t="s">
        <v>308</v>
      </c>
      <c r="C60" s="7"/>
      <c r="D60" s="7"/>
    </row>
    <row r="61" spans="2:677" x14ac:dyDescent="0.3">
      <c r="B61" s="7" t="s">
        <v>309</v>
      </c>
      <c r="C61" s="7"/>
      <c r="D61" s="7"/>
    </row>
    <row r="62" spans="2:677" x14ac:dyDescent="0.3">
      <c r="B62" s="7"/>
      <c r="C62" s="7"/>
      <c r="D62" s="7"/>
    </row>
    <row r="63" spans="2:677" ht="90" customHeight="1" x14ac:dyDescent="0.3">
      <c r="B63" s="19" t="s">
        <v>359</v>
      </c>
      <c r="C63" s="20"/>
      <c r="D63" s="20"/>
      <c r="E63" s="21"/>
      <c r="F63" s="21"/>
      <c r="G63" s="21"/>
      <c r="H63" s="21"/>
      <c r="I63" s="21"/>
    </row>
    <row r="64" spans="2:677"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row r="71" spans="2:4" x14ac:dyDescent="0.3">
      <c r="B71" s="7"/>
      <c r="C71" s="7"/>
      <c r="D71" s="7"/>
    </row>
    <row r="72" spans="2:4" x14ac:dyDescent="0.3">
      <c r="B72" s="7"/>
      <c r="C72" s="7"/>
      <c r="D72" s="7"/>
    </row>
    <row r="73" spans="2:4" x14ac:dyDescent="0.3">
      <c r="B73" s="7"/>
      <c r="C73" s="7"/>
      <c r="D73" s="7"/>
    </row>
    <row r="74" spans="2:4" x14ac:dyDescent="0.3">
      <c r="B74" s="7"/>
      <c r="C74" s="7"/>
      <c r="D74" s="7"/>
    </row>
    <row r="75" spans="2:4" x14ac:dyDescent="0.3">
      <c r="B75" s="7"/>
      <c r="C75" s="7"/>
      <c r="D75" s="7"/>
    </row>
    <row r="145" spans="3:3" x14ac:dyDescent="0.3">
      <c r="C145" s="8" t="str">
        <f>HYPERLINK("https://www.cdc.gov/nchs/data/series/sr_02/sr02_175.pdf", "Link to Vital and Health Statistics")</f>
        <v>Link to Vital and Health Statistics</v>
      </c>
    </row>
  </sheetData>
  <mergeCells count="11">
    <mergeCell ref="B8:C8"/>
    <mergeCell ref="B9:C9"/>
    <mergeCell ref="B10:B11"/>
    <mergeCell ref="B12:B14"/>
    <mergeCell ref="B15:B37"/>
    <mergeCell ref="B63:I63"/>
    <mergeCell ref="B38:B39"/>
    <mergeCell ref="B40:B44"/>
    <mergeCell ref="B50:B51"/>
    <mergeCell ref="B52:B53"/>
    <mergeCell ref="B45:B49"/>
  </mergeCells>
  <conditionalFormatting sqref="D9:D53">
    <cfRule type="expression" dxfId="135" priority="1">
      <formula>ZA9 = 3</formula>
    </cfRule>
    <cfRule type="expression" dxfId="134" priority="46">
      <formula>I9 = J9</formula>
    </cfRule>
    <cfRule type="expression" dxfId="133" priority="91">
      <formula>ZA9 = 2</formula>
    </cfRule>
    <cfRule type="expression" dxfId="132" priority="136">
      <formula>ZA9 = 1</formula>
    </cfRule>
  </conditionalFormatting>
  <pageMargins left="0.7" right="0.7" top="0.75" bottom="0.75" header="0.3" footer="0.3"/>
  <pageSetup paperSize="9" orientation="portrait" horizontalDpi="300" verticalDpi="30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173</v>
      </c>
      <c r="M2" s="12" t="str">
        <f>HYPERLINK("#'INDICE'!A1", "Índice")</f>
        <v>Índice</v>
      </c>
    </row>
    <row r="3" spans="2:677" x14ac:dyDescent="0.3">
      <c r="B3" s="10" t="s">
        <v>7</v>
      </c>
      <c r="C3" s="11" t="s">
        <v>172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51.697594414142202</v>
      </c>
      <c r="E9" s="14">
        <v>0.59517821638447499</v>
      </c>
      <c r="F9" s="14">
        <v>50.529825924549797</v>
      </c>
      <c r="G9" s="14">
        <v>52.863511720795202</v>
      </c>
      <c r="H9" s="14">
        <v>1.15126868692687</v>
      </c>
      <c r="I9" s="15">
        <v>11321</v>
      </c>
      <c r="J9" s="15">
        <v>21333</v>
      </c>
      <c r="K9" s="14">
        <v>3.0261227104904198</v>
      </c>
      <c r="L9" s="15">
        <v>7049.6149829108299</v>
      </c>
      <c r="M9" s="15">
        <v>2682</v>
      </c>
      <c r="ZA9" s="9"/>
    </row>
    <row r="10" spans="2:677" x14ac:dyDescent="0.3">
      <c r="B10" s="18" t="s">
        <v>293</v>
      </c>
      <c r="C10" s="16" t="s">
        <v>253</v>
      </c>
      <c r="D10" s="14">
        <v>50.693050998236899</v>
      </c>
      <c r="E10" s="14">
        <v>0.74315035292277798</v>
      </c>
      <c r="F10" s="14">
        <v>49.235283095604203</v>
      </c>
      <c r="G10" s="14">
        <v>52.149641391278202</v>
      </c>
      <c r="H10" s="14">
        <v>1.4659807178475499</v>
      </c>
      <c r="I10" s="15">
        <v>6882</v>
      </c>
      <c r="J10" s="15">
        <v>13043</v>
      </c>
      <c r="K10" s="14">
        <v>2.8816485467769302</v>
      </c>
      <c r="L10" s="15">
        <v>4526.2285765515498</v>
      </c>
      <c r="M10" s="15">
        <v>1690</v>
      </c>
      <c r="ZA10" s="9"/>
    </row>
    <row r="11" spans="2:677" x14ac:dyDescent="0.3">
      <c r="B11" s="18"/>
      <c r="C11" s="16" t="s">
        <v>254</v>
      </c>
      <c r="D11" s="14">
        <v>53.539585201934599</v>
      </c>
      <c r="E11" s="14">
        <v>0.98968106970903502</v>
      </c>
      <c r="F11" s="14">
        <v>51.593085816706797</v>
      </c>
      <c r="G11" s="14">
        <v>55.475361159072698</v>
      </c>
      <c r="H11" s="14">
        <v>1.84850343157547</v>
      </c>
      <c r="I11" s="15">
        <v>4439</v>
      </c>
      <c r="J11" s="15">
        <v>8290</v>
      </c>
      <c r="K11" s="14">
        <v>3.2638829922042598</v>
      </c>
      <c r="L11" s="15">
        <v>2539.9194823468101</v>
      </c>
      <c r="M11" s="15">
        <v>992</v>
      </c>
      <c r="ZA11" s="9"/>
    </row>
    <row r="12" spans="2:677" x14ac:dyDescent="0.3">
      <c r="B12" s="18" t="s">
        <v>294</v>
      </c>
      <c r="C12" s="16" t="s">
        <v>255</v>
      </c>
      <c r="D12" s="14">
        <v>56.6669268543749</v>
      </c>
      <c r="E12" s="14">
        <v>0.63683188232482801</v>
      </c>
      <c r="F12" s="14">
        <v>55.413678345316697</v>
      </c>
      <c r="G12" s="14">
        <v>57.911704348264301</v>
      </c>
      <c r="H12" s="14">
        <v>1.12381580875452</v>
      </c>
      <c r="I12" s="15">
        <v>5969</v>
      </c>
      <c r="J12" s="15">
        <v>10667</v>
      </c>
      <c r="K12" s="14">
        <v>1.7615785937594399</v>
      </c>
      <c r="L12" s="15">
        <v>6055.3642271703602</v>
      </c>
      <c r="M12" s="15">
        <v>1374</v>
      </c>
      <c r="ZA12" s="9"/>
    </row>
    <row r="13" spans="2:677" x14ac:dyDescent="0.3">
      <c r="B13" s="18"/>
      <c r="C13" s="16" t="s">
        <v>256</v>
      </c>
      <c r="D13" s="14">
        <v>48.249179968277097</v>
      </c>
      <c r="E13" s="14">
        <v>1.0023433602118901</v>
      </c>
      <c r="F13" s="14">
        <v>46.285349249756898</v>
      </c>
      <c r="G13" s="14">
        <v>50.2184340680733</v>
      </c>
      <c r="H13" s="14">
        <v>2.0774308721327701</v>
      </c>
      <c r="I13" s="15">
        <v>3133</v>
      </c>
      <c r="J13" s="15">
        <v>6382</v>
      </c>
      <c r="K13" s="14">
        <v>2.56752456721612</v>
      </c>
      <c r="L13" s="15">
        <v>2485.6626812805098</v>
      </c>
      <c r="M13" s="15">
        <v>794</v>
      </c>
      <c r="ZA13" s="9"/>
    </row>
    <row r="14" spans="2:677" x14ac:dyDescent="0.3">
      <c r="B14" s="18"/>
      <c r="C14" s="16" t="s">
        <v>257</v>
      </c>
      <c r="D14" s="14">
        <v>50.296457091558302</v>
      </c>
      <c r="E14" s="14">
        <v>1.14802243634803</v>
      </c>
      <c r="F14" s="14">
        <v>48.041989682118299</v>
      </c>
      <c r="G14" s="14">
        <v>52.549719679063202</v>
      </c>
      <c r="H14" s="14">
        <v>2.28251153805566</v>
      </c>
      <c r="I14" s="15">
        <v>2219</v>
      </c>
      <c r="J14" s="15">
        <v>4284</v>
      </c>
      <c r="K14" s="14">
        <v>2.2580007665900799</v>
      </c>
      <c r="L14" s="15">
        <v>1897.2535631462499</v>
      </c>
      <c r="M14" s="15">
        <v>514</v>
      </c>
      <c r="ZA14" s="9"/>
    </row>
    <row r="15" spans="2:677" x14ac:dyDescent="0.3">
      <c r="B15" s="18" t="s">
        <v>295</v>
      </c>
      <c r="C15" s="16" t="s">
        <v>258</v>
      </c>
      <c r="D15" s="14">
        <v>56.075810631048498</v>
      </c>
      <c r="E15" s="14">
        <v>1.45646545194721</v>
      </c>
      <c r="F15" s="14">
        <v>53.178082553025298</v>
      </c>
      <c r="G15" s="14">
        <v>58.932696851846799</v>
      </c>
      <c r="H15" s="14">
        <v>2.59731501971509</v>
      </c>
      <c r="I15" s="15">
        <v>560</v>
      </c>
      <c r="J15" s="15">
        <v>1014</v>
      </c>
      <c r="K15" s="14">
        <v>0.872429826206368</v>
      </c>
      <c r="L15" s="15">
        <v>1014</v>
      </c>
      <c r="M15" s="15">
        <v>135</v>
      </c>
      <c r="ZA15" s="9"/>
    </row>
    <row r="16" spans="2:677" x14ac:dyDescent="0.3">
      <c r="B16" s="18"/>
      <c r="C16" s="16" t="s">
        <v>259</v>
      </c>
      <c r="D16" s="14">
        <v>52.340243964491499</v>
      </c>
      <c r="E16" s="14">
        <v>2.41266794971839</v>
      </c>
      <c r="F16" s="14">
        <v>47.547901767846902</v>
      </c>
      <c r="G16" s="14">
        <v>57.089877934830298</v>
      </c>
      <c r="H16" s="14">
        <v>4.6095848375395096</v>
      </c>
      <c r="I16" s="15">
        <v>433</v>
      </c>
      <c r="J16" s="15">
        <v>814</v>
      </c>
      <c r="K16" s="14">
        <v>1.8971343960065901</v>
      </c>
      <c r="L16" s="15">
        <v>429.06817867697998</v>
      </c>
      <c r="M16" s="15">
        <v>102</v>
      </c>
      <c r="ZA16" s="9"/>
    </row>
    <row r="17" spans="2:677" x14ac:dyDescent="0.3">
      <c r="B17" s="18"/>
      <c r="C17" s="16" t="s">
        <v>260</v>
      </c>
      <c r="D17" s="14">
        <v>54.961559651677099</v>
      </c>
      <c r="E17" s="14">
        <v>2.4982844898835501</v>
      </c>
      <c r="F17" s="14">
        <v>49.973326730090498</v>
      </c>
      <c r="G17" s="14">
        <v>59.852001183729399</v>
      </c>
      <c r="H17" s="14">
        <v>4.5455123648539297</v>
      </c>
      <c r="I17" s="15">
        <v>447</v>
      </c>
      <c r="J17" s="15">
        <v>812</v>
      </c>
      <c r="K17" s="14">
        <v>2.0448537238258102</v>
      </c>
      <c r="L17" s="15">
        <v>397.094418314086</v>
      </c>
      <c r="M17" s="15">
        <v>102</v>
      </c>
      <c r="ZA17" s="9"/>
    </row>
    <row r="18" spans="2:677" x14ac:dyDescent="0.3">
      <c r="B18" s="18"/>
      <c r="C18" s="16" t="s">
        <v>261</v>
      </c>
      <c r="D18" s="14">
        <v>60.723658677291702</v>
      </c>
      <c r="E18" s="14">
        <v>2.1091489122090099</v>
      </c>
      <c r="F18" s="14">
        <v>56.455095983665402</v>
      </c>
      <c r="G18" s="14">
        <v>64.834427986241096</v>
      </c>
      <c r="H18" s="14">
        <v>3.4733561154768702</v>
      </c>
      <c r="I18" s="15">
        <v>404</v>
      </c>
      <c r="J18" s="15">
        <v>655</v>
      </c>
      <c r="K18" s="14">
        <v>1.21984114787133</v>
      </c>
      <c r="L18" s="15">
        <v>536.95516104125602</v>
      </c>
      <c r="M18" s="15">
        <v>78</v>
      </c>
      <c r="ZA18" s="9"/>
    </row>
    <row r="19" spans="2:677" x14ac:dyDescent="0.3">
      <c r="B19" s="18"/>
      <c r="C19" s="16" t="s">
        <v>262</v>
      </c>
      <c r="D19" s="14">
        <v>58.0982572819429</v>
      </c>
      <c r="E19" s="14">
        <v>2.1326084357129802</v>
      </c>
      <c r="F19" s="14">
        <v>53.790325445643397</v>
      </c>
      <c r="G19" s="14">
        <v>62.286158611877497</v>
      </c>
      <c r="H19" s="14">
        <v>3.6706926084955098</v>
      </c>
      <c r="I19" s="15">
        <v>304</v>
      </c>
      <c r="J19" s="15">
        <v>534</v>
      </c>
      <c r="K19" s="14">
        <v>0.99575905223968797</v>
      </c>
      <c r="L19" s="15">
        <v>534</v>
      </c>
      <c r="M19" s="15">
        <v>66</v>
      </c>
      <c r="ZA19" s="9"/>
    </row>
    <row r="20" spans="2:677" x14ac:dyDescent="0.3">
      <c r="B20" s="18"/>
      <c r="C20" s="16" t="s">
        <v>263</v>
      </c>
      <c r="D20" s="14">
        <v>58.601424537946201</v>
      </c>
      <c r="E20" s="14">
        <v>2.3505836649177199</v>
      </c>
      <c r="F20" s="14">
        <v>53.8749001326035</v>
      </c>
      <c r="G20" s="14">
        <v>63.174673166363299</v>
      </c>
      <c r="H20" s="14">
        <v>4.0111374142375098</v>
      </c>
      <c r="I20" s="15">
        <v>474</v>
      </c>
      <c r="J20" s="15">
        <v>795</v>
      </c>
      <c r="K20" s="14">
        <v>1.8083327986195199</v>
      </c>
      <c r="L20" s="15">
        <v>439.63146640203797</v>
      </c>
      <c r="M20" s="15">
        <v>101</v>
      </c>
      <c r="ZA20" s="9"/>
    </row>
    <row r="21" spans="2:677" x14ac:dyDescent="0.3">
      <c r="B21" s="18"/>
      <c r="C21" s="16" t="s">
        <v>264</v>
      </c>
      <c r="D21" s="14">
        <v>53.403961690336601</v>
      </c>
      <c r="E21" s="14">
        <v>2.4472830253986202</v>
      </c>
      <c r="F21" s="14">
        <v>48.558632796622703</v>
      </c>
      <c r="G21" s="14">
        <v>58.185900768139497</v>
      </c>
      <c r="H21" s="14">
        <v>4.5825870364996799</v>
      </c>
      <c r="I21" s="15">
        <v>744</v>
      </c>
      <c r="J21" s="15">
        <v>1442</v>
      </c>
      <c r="K21" s="14">
        <v>3.4682461054609299</v>
      </c>
      <c r="L21" s="15">
        <v>415.77210963475102</v>
      </c>
      <c r="M21" s="15">
        <v>183</v>
      </c>
      <c r="ZA21" s="9"/>
    </row>
    <row r="22" spans="2:677" x14ac:dyDescent="0.3">
      <c r="B22" s="18"/>
      <c r="C22" s="16" t="s">
        <v>265</v>
      </c>
      <c r="D22" s="14">
        <v>51.722788619793903</v>
      </c>
      <c r="E22" s="14">
        <v>1.7656039426272001</v>
      </c>
      <c r="F22" s="14">
        <v>48.228241300106902</v>
      </c>
      <c r="G22" s="14">
        <v>55.200566034937403</v>
      </c>
      <c r="H22" s="14">
        <v>3.4135900049896302</v>
      </c>
      <c r="I22" s="15">
        <v>568</v>
      </c>
      <c r="J22" s="15">
        <v>1110</v>
      </c>
      <c r="K22" s="14">
        <v>1.3845033731457701</v>
      </c>
      <c r="L22" s="15">
        <v>801.73152448010205</v>
      </c>
      <c r="M22" s="15">
        <v>135</v>
      </c>
      <c r="ZA22" s="9"/>
    </row>
    <row r="23" spans="2:677" x14ac:dyDescent="0.3">
      <c r="B23" s="18"/>
      <c r="C23" s="16" t="s">
        <v>266</v>
      </c>
      <c r="D23" s="14">
        <v>47.062421563068497</v>
      </c>
      <c r="E23" s="14">
        <v>1.8285067223743301</v>
      </c>
      <c r="F23" s="14">
        <v>43.469848645907298</v>
      </c>
      <c r="G23" s="14">
        <v>50.6856908723069</v>
      </c>
      <c r="H23" s="14">
        <v>3.8852797234922201</v>
      </c>
      <c r="I23" s="15">
        <v>543</v>
      </c>
      <c r="J23" s="15">
        <v>1133</v>
      </c>
      <c r="K23" s="14">
        <v>1.5191519261769999</v>
      </c>
      <c r="L23" s="15">
        <v>745.81085701628103</v>
      </c>
      <c r="M23" s="15">
        <v>144</v>
      </c>
      <c r="ZA23" s="9"/>
    </row>
    <row r="24" spans="2:677" x14ac:dyDescent="0.3">
      <c r="B24" s="18"/>
      <c r="C24" s="16" t="s">
        <v>267</v>
      </c>
      <c r="D24" s="14">
        <v>64.932568286694405</v>
      </c>
      <c r="E24" s="14">
        <v>2.6145206800355298</v>
      </c>
      <c r="F24" s="14">
        <v>59.567668969649198</v>
      </c>
      <c r="G24" s="14">
        <v>69.944780946902199</v>
      </c>
      <c r="H24" s="14">
        <v>4.0265166603171103</v>
      </c>
      <c r="I24" s="15">
        <v>409</v>
      </c>
      <c r="J24" s="15">
        <v>623</v>
      </c>
      <c r="K24" s="14">
        <v>1.8672738121714301</v>
      </c>
      <c r="L24" s="15">
        <v>333.641480932847</v>
      </c>
      <c r="M24" s="15">
        <v>78</v>
      </c>
      <c r="ZA24" s="9"/>
    </row>
    <row r="25" spans="2:677" x14ac:dyDescent="0.3">
      <c r="B25" s="18"/>
      <c r="C25" s="16" t="s">
        <v>268</v>
      </c>
      <c r="D25" s="14">
        <v>49.417787007814397</v>
      </c>
      <c r="E25" s="14">
        <v>2.6336562551704601</v>
      </c>
      <c r="F25" s="14">
        <v>44.210121376849699</v>
      </c>
      <c r="G25" s="14">
        <v>54.638116664667898</v>
      </c>
      <c r="H25" s="14">
        <v>5.3293690685784902</v>
      </c>
      <c r="I25" s="15">
        <v>346</v>
      </c>
      <c r="J25" s="15">
        <v>714</v>
      </c>
      <c r="K25" s="14">
        <v>1.9784568876877999</v>
      </c>
      <c r="L25" s="15">
        <v>360.887318011991</v>
      </c>
      <c r="M25" s="15">
        <v>89</v>
      </c>
      <c r="ZA25" s="9"/>
    </row>
    <row r="26" spans="2:677" x14ac:dyDescent="0.3">
      <c r="B26" s="18"/>
      <c r="C26" s="16" t="s">
        <v>269</v>
      </c>
      <c r="D26" s="14">
        <v>48.405204769510902</v>
      </c>
      <c r="E26" s="14">
        <v>2.0111246534323102</v>
      </c>
      <c r="F26" s="14">
        <v>44.434700255669703</v>
      </c>
      <c r="G26" s="14">
        <v>52.395945821105897</v>
      </c>
      <c r="H26" s="14">
        <v>4.1547694364864398</v>
      </c>
      <c r="I26" s="15">
        <v>378</v>
      </c>
      <c r="J26" s="15">
        <v>804</v>
      </c>
      <c r="K26" s="14">
        <v>1.3004557227511</v>
      </c>
      <c r="L26" s="15">
        <v>618.24480905751102</v>
      </c>
      <c r="M26" s="15">
        <v>102</v>
      </c>
      <c r="ZA26" s="9"/>
    </row>
    <row r="27" spans="2:677" x14ac:dyDescent="0.3">
      <c r="B27" s="18"/>
      <c r="C27" s="16" t="s">
        <v>270</v>
      </c>
      <c r="D27" s="14">
        <v>46.137719139655097</v>
      </c>
      <c r="E27" s="14">
        <v>1.96831510369583</v>
      </c>
      <c r="F27" s="14">
        <v>42.279706048257999</v>
      </c>
      <c r="G27" s="14">
        <v>50.042559624121502</v>
      </c>
      <c r="H27" s="14">
        <v>4.2661734051869802</v>
      </c>
      <c r="I27" s="15">
        <v>540</v>
      </c>
      <c r="J27" s="15">
        <v>1174</v>
      </c>
      <c r="K27" s="14">
        <v>1.8287165740348399</v>
      </c>
      <c r="L27" s="15">
        <v>641.98029189931503</v>
      </c>
      <c r="M27" s="15">
        <v>150</v>
      </c>
      <c r="ZA27" s="9"/>
    </row>
    <row r="28" spans="2:677" x14ac:dyDescent="0.3">
      <c r="B28" s="18"/>
      <c r="C28" s="16" t="s">
        <v>271</v>
      </c>
      <c r="D28" s="14">
        <v>45.621278057069198</v>
      </c>
      <c r="E28" s="14">
        <v>3.22317578076234</v>
      </c>
      <c r="F28" s="14">
        <v>39.293319225651899</v>
      </c>
      <c r="G28" s="14">
        <v>52.093820637131202</v>
      </c>
      <c r="H28" s="14">
        <v>7.0650712080673603</v>
      </c>
      <c r="I28" s="15">
        <v>242</v>
      </c>
      <c r="J28" s="15">
        <v>519</v>
      </c>
      <c r="K28" s="14">
        <v>2.16920850244732</v>
      </c>
      <c r="L28" s="15">
        <v>239.25777508914399</v>
      </c>
      <c r="M28" s="15">
        <v>66</v>
      </c>
      <c r="ZA28" s="9"/>
    </row>
    <row r="29" spans="2:677" x14ac:dyDescent="0.3">
      <c r="B29" s="18"/>
      <c r="C29" s="16" t="s">
        <v>272</v>
      </c>
      <c r="D29" s="14">
        <v>52.284765938703799</v>
      </c>
      <c r="E29" s="14">
        <v>2.8415469970526899</v>
      </c>
      <c r="F29" s="14">
        <v>46.636081099488401</v>
      </c>
      <c r="G29" s="14">
        <v>57.875606034331902</v>
      </c>
      <c r="H29" s="14">
        <v>5.4347513009506203</v>
      </c>
      <c r="I29" s="15">
        <v>412</v>
      </c>
      <c r="J29" s="15">
        <v>773</v>
      </c>
      <c r="K29" s="14">
        <v>2.4985886354779998</v>
      </c>
      <c r="L29" s="15">
        <v>309.37465616548701</v>
      </c>
      <c r="M29" s="15">
        <v>92</v>
      </c>
      <c r="ZA29" s="9"/>
    </row>
    <row r="30" spans="2:677" x14ac:dyDescent="0.3">
      <c r="B30" s="18"/>
      <c r="C30" s="16" t="s">
        <v>273</v>
      </c>
      <c r="D30" s="14">
        <v>56.816877096258402</v>
      </c>
      <c r="E30" s="14">
        <v>2.16116597993702</v>
      </c>
      <c r="F30" s="14">
        <v>52.472634914967898</v>
      </c>
      <c r="G30" s="14">
        <v>61.058720973839797</v>
      </c>
      <c r="H30" s="14">
        <v>3.8037394703612399</v>
      </c>
      <c r="I30" s="15">
        <v>390</v>
      </c>
      <c r="J30" s="15">
        <v>685</v>
      </c>
      <c r="K30" s="14">
        <v>1.30208981249859</v>
      </c>
      <c r="L30" s="15">
        <v>526.07738223951696</v>
      </c>
      <c r="M30" s="15">
        <v>77</v>
      </c>
      <c r="ZA30" s="9"/>
    </row>
    <row r="31" spans="2:677" x14ac:dyDescent="0.3">
      <c r="B31" s="18"/>
      <c r="C31" s="16" t="s">
        <v>274</v>
      </c>
      <c r="D31" s="14">
        <v>58.866018384438398</v>
      </c>
      <c r="E31" s="14">
        <v>1.23886771494998</v>
      </c>
      <c r="F31" s="14">
        <v>56.408148917910403</v>
      </c>
      <c r="G31" s="14">
        <v>61.280430482447201</v>
      </c>
      <c r="H31" s="14">
        <v>2.1045549689793202</v>
      </c>
      <c r="I31" s="15">
        <v>1268</v>
      </c>
      <c r="J31" s="15">
        <v>2151</v>
      </c>
      <c r="K31" s="14">
        <v>1.36277111319132</v>
      </c>
      <c r="L31" s="15">
        <v>1578.40152258791</v>
      </c>
      <c r="M31" s="15">
        <v>299</v>
      </c>
      <c r="ZA31" s="9"/>
    </row>
    <row r="32" spans="2:677" x14ac:dyDescent="0.3">
      <c r="B32" s="18"/>
      <c r="C32" s="16" t="s">
        <v>275</v>
      </c>
      <c r="D32" s="14">
        <v>56.061702699678598</v>
      </c>
      <c r="E32" s="14">
        <v>1.7960674469835201</v>
      </c>
      <c r="F32" s="14">
        <v>52.490140398951603</v>
      </c>
      <c r="G32" s="14">
        <v>59.571568034795298</v>
      </c>
      <c r="H32" s="14">
        <v>3.2037333161374302</v>
      </c>
      <c r="I32" s="15">
        <v>746</v>
      </c>
      <c r="J32" s="15">
        <v>1305</v>
      </c>
      <c r="K32" s="14">
        <v>1.70770703436593</v>
      </c>
      <c r="L32" s="15">
        <v>764.18259908646996</v>
      </c>
      <c r="M32" s="15">
        <v>163</v>
      </c>
      <c r="ZA32" s="9"/>
    </row>
    <row r="33" spans="2:677" x14ac:dyDescent="0.3">
      <c r="B33" s="18"/>
      <c r="C33" s="16" t="s">
        <v>276</v>
      </c>
      <c r="D33" s="14">
        <v>48.5443130281893</v>
      </c>
      <c r="E33" s="14">
        <v>1.97712134681323</v>
      </c>
      <c r="F33" s="14">
        <v>44.6396428841513</v>
      </c>
      <c r="G33" s="14">
        <v>52.466834723291903</v>
      </c>
      <c r="H33" s="14">
        <v>4.07281764532362</v>
      </c>
      <c r="I33" s="15">
        <v>413</v>
      </c>
      <c r="J33" s="15">
        <v>834</v>
      </c>
      <c r="K33" s="14">
        <v>1.3035866717015001</v>
      </c>
      <c r="L33" s="15">
        <v>639.77334081778099</v>
      </c>
      <c r="M33" s="15">
        <v>102</v>
      </c>
      <c r="ZA33" s="9"/>
    </row>
    <row r="34" spans="2:677" x14ac:dyDescent="0.3">
      <c r="B34" s="18"/>
      <c r="C34" s="16" t="s">
        <v>277</v>
      </c>
      <c r="D34" s="14">
        <v>55.250524848306199</v>
      </c>
      <c r="E34" s="14">
        <v>2.0412193576748199</v>
      </c>
      <c r="F34" s="14">
        <v>51.180223452748997</v>
      </c>
      <c r="G34" s="14">
        <v>59.251656249081002</v>
      </c>
      <c r="H34" s="14">
        <v>3.69447957875354</v>
      </c>
      <c r="I34" s="15">
        <v>486</v>
      </c>
      <c r="J34" s="15">
        <v>897</v>
      </c>
      <c r="K34" s="14">
        <v>1.5099515500088201</v>
      </c>
      <c r="L34" s="15">
        <v>594.05879612147805</v>
      </c>
      <c r="M34" s="15">
        <v>112</v>
      </c>
      <c r="ZA34" s="9"/>
    </row>
    <row r="35" spans="2:677" x14ac:dyDescent="0.3">
      <c r="B35" s="18"/>
      <c r="C35" s="16" t="s">
        <v>278</v>
      </c>
      <c r="D35" s="14">
        <v>46.149345291372804</v>
      </c>
      <c r="E35" s="14">
        <v>2.7955531462952798</v>
      </c>
      <c r="F35" s="14">
        <v>40.637089713028999</v>
      </c>
      <c r="G35" s="14">
        <v>51.7573973208155</v>
      </c>
      <c r="H35" s="14">
        <v>6.0576225483698902</v>
      </c>
      <c r="I35" s="15">
        <v>276</v>
      </c>
      <c r="J35" s="15">
        <v>576</v>
      </c>
      <c r="K35" s="14">
        <v>1.8082014736587499</v>
      </c>
      <c r="L35" s="15">
        <v>318.54857348086801</v>
      </c>
      <c r="M35" s="15">
        <v>65</v>
      </c>
      <c r="ZA35" s="9"/>
    </row>
    <row r="36" spans="2:677" x14ac:dyDescent="0.3">
      <c r="B36" s="18"/>
      <c r="C36" s="16" t="s">
        <v>279</v>
      </c>
      <c r="D36" s="14">
        <v>43.892661124256001</v>
      </c>
      <c r="E36" s="14">
        <v>1.77743540215197</v>
      </c>
      <c r="F36" s="14">
        <v>40.418686711451301</v>
      </c>
      <c r="G36" s="14">
        <v>47.427543205817202</v>
      </c>
      <c r="H36" s="14">
        <v>4.0495047614457098</v>
      </c>
      <c r="I36" s="15">
        <v>578</v>
      </c>
      <c r="J36" s="15">
        <v>1250</v>
      </c>
      <c r="K36" s="14">
        <v>1.60228035284676</v>
      </c>
      <c r="L36" s="15">
        <v>780.138131119896</v>
      </c>
      <c r="M36" s="15">
        <v>161</v>
      </c>
      <c r="ZA36" s="9"/>
    </row>
    <row r="37" spans="2:677" x14ac:dyDescent="0.3">
      <c r="B37" s="18"/>
      <c r="C37" s="16" t="s">
        <v>280</v>
      </c>
      <c r="D37" s="14">
        <v>51.624444853029502</v>
      </c>
      <c r="E37" s="14">
        <v>2.4554174241865101</v>
      </c>
      <c r="F37" s="14">
        <v>46.738056725303103</v>
      </c>
      <c r="G37" s="14">
        <v>56.479967181488398</v>
      </c>
      <c r="H37" s="14">
        <v>4.7563076584685398</v>
      </c>
      <c r="I37" s="15">
        <v>360</v>
      </c>
      <c r="J37" s="15">
        <v>719</v>
      </c>
      <c r="K37" s="14">
        <v>1.7333798933553</v>
      </c>
      <c r="L37" s="15">
        <v>414.79655022894798</v>
      </c>
      <c r="M37" s="15">
        <v>80</v>
      </c>
      <c r="ZA37" s="9"/>
    </row>
    <row r="38" spans="2:677" x14ac:dyDescent="0.3">
      <c r="B38" s="18" t="s">
        <v>296</v>
      </c>
      <c r="C38" s="16" t="s">
        <v>281</v>
      </c>
      <c r="D38" s="14">
        <v>50.911050427631999</v>
      </c>
      <c r="E38" s="14">
        <v>0.88254091265215695</v>
      </c>
      <c r="F38" s="14">
        <v>49.179285886938104</v>
      </c>
      <c r="G38" s="14">
        <v>52.640631201284599</v>
      </c>
      <c r="H38" s="14">
        <v>1.7334957838017</v>
      </c>
      <c r="I38" s="15">
        <v>5658</v>
      </c>
      <c r="J38" s="15">
        <v>10960</v>
      </c>
      <c r="K38" s="14">
        <v>3.4154255671233602</v>
      </c>
      <c r="L38" s="15">
        <v>3208.97053225231</v>
      </c>
      <c r="M38" s="15">
        <v>1297</v>
      </c>
      <c r="ZA38" s="9"/>
    </row>
    <row r="39" spans="2:677" x14ac:dyDescent="0.3">
      <c r="B39" s="18"/>
      <c r="C39" s="16" t="s">
        <v>282</v>
      </c>
      <c r="D39" s="14">
        <v>52.350190085990199</v>
      </c>
      <c r="E39" s="14">
        <v>0.81930395020812896</v>
      </c>
      <c r="F39" s="14">
        <v>50.740990931907099</v>
      </c>
      <c r="G39" s="14">
        <v>53.9545245155822</v>
      </c>
      <c r="H39" s="14">
        <v>1.56504484293628</v>
      </c>
      <c r="I39" s="15">
        <v>5663</v>
      </c>
      <c r="J39" s="15">
        <v>10373</v>
      </c>
      <c r="K39" s="14">
        <v>2.7910856908063302</v>
      </c>
      <c r="L39" s="15">
        <v>3716.4749309446202</v>
      </c>
      <c r="M39" s="15">
        <v>1286</v>
      </c>
      <c r="ZA39" s="9"/>
    </row>
    <row r="40" spans="2:677" x14ac:dyDescent="0.3">
      <c r="B40" s="18" t="s">
        <v>321</v>
      </c>
      <c r="C40" s="16" t="s">
        <v>314</v>
      </c>
      <c r="D40" s="14">
        <v>51.313922525581702</v>
      </c>
      <c r="E40" s="14">
        <v>0.80666140883328696</v>
      </c>
      <c r="F40" s="14">
        <v>49.731385429681602</v>
      </c>
      <c r="G40" s="14">
        <v>52.893829685239403</v>
      </c>
      <c r="H40" s="14">
        <v>1.5720127581966501</v>
      </c>
      <c r="I40" s="15">
        <v>5731</v>
      </c>
      <c r="J40" s="15">
        <v>10784</v>
      </c>
      <c r="K40" s="14">
        <v>2.8085500410346702</v>
      </c>
      <c r="L40" s="15">
        <v>3839.7037056271201</v>
      </c>
      <c r="M40" s="15">
        <v>2652</v>
      </c>
      <c r="ZA40" s="9"/>
    </row>
    <row r="41" spans="2:677" x14ac:dyDescent="0.3">
      <c r="B41" s="18"/>
      <c r="C41" s="16" t="s">
        <v>315</v>
      </c>
      <c r="D41" s="14">
        <v>52.085011477940199</v>
      </c>
      <c r="E41" s="14">
        <v>0.78005231753308601</v>
      </c>
      <c r="F41" s="14">
        <v>50.553956617158804</v>
      </c>
      <c r="G41" s="14">
        <v>53.6121594937525</v>
      </c>
      <c r="H41" s="14">
        <v>1.49765219474602</v>
      </c>
      <c r="I41" s="15">
        <v>5590</v>
      </c>
      <c r="J41" s="15">
        <v>10549</v>
      </c>
      <c r="K41" s="14">
        <v>2.57177773085954</v>
      </c>
      <c r="L41" s="15">
        <v>4101.8319248274602</v>
      </c>
      <c r="M41" s="15">
        <v>2633</v>
      </c>
      <c r="ZA41" s="9"/>
    </row>
    <row r="42" spans="2:677" x14ac:dyDescent="0.3">
      <c r="B42" s="18" t="s">
        <v>322</v>
      </c>
      <c r="C42" s="16" t="s">
        <v>316</v>
      </c>
      <c r="D42" s="14">
        <v>53.603127029258303</v>
      </c>
      <c r="E42" s="14">
        <v>1.4807301785029701</v>
      </c>
      <c r="F42" s="14">
        <v>50.686485382303601</v>
      </c>
      <c r="G42" s="14">
        <v>56.495326378524297</v>
      </c>
      <c r="H42" s="14">
        <v>2.7623951447734401</v>
      </c>
      <c r="I42" s="15">
        <v>1331</v>
      </c>
      <c r="J42" s="15">
        <v>2519</v>
      </c>
      <c r="K42" s="14">
        <v>2.2198761454160301</v>
      </c>
      <c r="L42" s="15">
        <v>1134.7479926759199</v>
      </c>
      <c r="M42" s="15">
        <v>640</v>
      </c>
      <c r="ZA42" s="9"/>
    </row>
    <row r="43" spans="2:677" x14ac:dyDescent="0.3">
      <c r="B43" s="18"/>
      <c r="C43" s="16" t="s">
        <v>317</v>
      </c>
      <c r="D43" s="14">
        <v>51.364985701397799</v>
      </c>
      <c r="E43" s="14">
        <v>2.5395533348525201</v>
      </c>
      <c r="F43" s="14">
        <v>46.3705321304002</v>
      </c>
      <c r="G43" s="14">
        <v>56.3323277487845</v>
      </c>
      <c r="H43" s="14">
        <v>4.9441332459738403</v>
      </c>
      <c r="I43" s="15">
        <v>432</v>
      </c>
      <c r="J43" s="15">
        <v>841</v>
      </c>
      <c r="K43" s="14">
        <v>2.1685914588963802</v>
      </c>
      <c r="L43" s="15">
        <v>387.80932966875901</v>
      </c>
      <c r="M43" s="15">
        <v>302</v>
      </c>
      <c r="ZA43" s="9"/>
    </row>
    <row r="44" spans="2:677" x14ac:dyDescent="0.3">
      <c r="B44" s="18"/>
      <c r="C44" s="16" t="s">
        <v>318</v>
      </c>
      <c r="D44" s="14">
        <v>54.956928874533098</v>
      </c>
      <c r="E44" s="14">
        <v>3.0501445548646302</v>
      </c>
      <c r="F44" s="14">
        <v>48.903277369847501</v>
      </c>
      <c r="G44" s="14">
        <v>60.867287862652297</v>
      </c>
      <c r="H44" s="14">
        <v>5.5500636904731797</v>
      </c>
      <c r="I44" s="15">
        <v>323</v>
      </c>
      <c r="J44" s="15">
        <v>618</v>
      </c>
      <c r="K44" s="14">
        <v>2.3188655007457499</v>
      </c>
      <c r="L44" s="15">
        <v>266.50963576854701</v>
      </c>
      <c r="M44" s="15">
        <v>225</v>
      </c>
      <c r="ZA44" s="9"/>
    </row>
    <row r="45" spans="2:677" x14ac:dyDescent="0.3">
      <c r="B45" s="18"/>
      <c r="C45" s="16" t="s">
        <v>319</v>
      </c>
      <c r="D45" s="14">
        <v>51.205374009249297</v>
      </c>
      <c r="E45" s="14">
        <v>0.64824964603302004</v>
      </c>
      <c r="F45" s="14">
        <v>49.933723145584203</v>
      </c>
      <c r="G45" s="14">
        <v>52.475466513869698</v>
      </c>
      <c r="H45" s="14">
        <v>1.26597971126219</v>
      </c>
      <c r="I45" s="15">
        <v>9040</v>
      </c>
      <c r="J45" s="15">
        <v>17001</v>
      </c>
      <c r="K45" s="14">
        <v>2.8592093928005302</v>
      </c>
      <c r="L45" s="15">
        <v>5946.0492969869201</v>
      </c>
      <c r="M45" s="15">
        <v>2567</v>
      </c>
      <c r="ZA45" s="9"/>
    </row>
    <row r="46" spans="2:677" x14ac:dyDescent="0.3">
      <c r="B46" s="18"/>
      <c r="C46" s="16" t="s">
        <v>320</v>
      </c>
      <c r="D46" s="14">
        <v>54.183186012362498</v>
      </c>
      <c r="E46" s="14">
        <v>4.4820767423509604</v>
      </c>
      <c r="F46" s="14">
        <v>45.307410396634197</v>
      </c>
      <c r="G46" s="14">
        <v>62.801175223888698</v>
      </c>
      <c r="H46" s="14">
        <v>8.2720804592928996</v>
      </c>
      <c r="I46" s="15">
        <v>195</v>
      </c>
      <c r="J46" s="15">
        <v>354</v>
      </c>
      <c r="K46" s="14">
        <v>2.8565633361045499</v>
      </c>
      <c r="L46" s="15">
        <v>123.92513602822601</v>
      </c>
      <c r="M46" s="15">
        <v>204</v>
      </c>
      <c r="ZA46" s="9"/>
    </row>
    <row r="47" spans="2:677" x14ac:dyDescent="0.3">
      <c r="B47" s="18" t="s">
        <v>298</v>
      </c>
      <c r="C47" s="16" t="s">
        <v>283</v>
      </c>
      <c r="D47" s="14">
        <v>46.933781731308102</v>
      </c>
      <c r="E47" s="14">
        <v>1.2166112713682999</v>
      </c>
      <c r="F47" s="14">
        <v>44.556208982032402</v>
      </c>
      <c r="G47" s="14">
        <v>49.325355088558403</v>
      </c>
      <c r="H47" s="14">
        <v>2.5921867501180502</v>
      </c>
      <c r="I47" s="15">
        <v>2020</v>
      </c>
      <c r="J47" s="15">
        <v>4246</v>
      </c>
      <c r="K47" s="14">
        <v>2.5227701151216499</v>
      </c>
      <c r="L47" s="15">
        <v>1683.07051623499</v>
      </c>
      <c r="M47" s="15">
        <v>1551</v>
      </c>
      <c r="ZA47" s="9"/>
    </row>
    <row r="48" spans="2:677" x14ac:dyDescent="0.3">
      <c r="B48" s="18"/>
      <c r="C48" s="16" t="s">
        <v>284</v>
      </c>
      <c r="D48" s="14">
        <v>44.654787395430503</v>
      </c>
      <c r="E48" s="14">
        <v>1.3360342929129501</v>
      </c>
      <c r="F48" s="14">
        <v>42.051507504644199</v>
      </c>
      <c r="G48" s="14">
        <v>47.287716067820398</v>
      </c>
      <c r="H48" s="14">
        <v>2.9919172631637401</v>
      </c>
      <c r="I48" s="15">
        <v>1712</v>
      </c>
      <c r="J48" s="15">
        <v>3707</v>
      </c>
      <c r="K48" s="14">
        <v>2.6766558784763901</v>
      </c>
      <c r="L48" s="15">
        <v>1384.93708877889</v>
      </c>
      <c r="M48" s="15">
        <v>1675</v>
      </c>
      <c r="ZA48" s="9"/>
    </row>
    <row r="49" spans="2:677" x14ac:dyDescent="0.3">
      <c r="B49" s="18"/>
      <c r="C49" s="16" t="s">
        <v>285</v>
      </c>
      <c r="D49" s="14">
        <v>48.115206306326797</v>
      </c>
      <c r="E49" s="14">
        <v>1.3701664348931899</v>
      </c>
      <c r="F49" s="14">
        <v>45.4359656719854</v>
      </c>
      <c r="G49" s="14">
        <v>50.805330109279197</v>
      </c>
      <c r="H49" s="14">
        <v>2.84767860324652</v>
      </c>
      <c r="I49" s="15">
        <v>1938</v>
      </c>
      <c r="J49" s="15">
        <v>3927</v>
      </c>
      <c r="K49" s="14">
        <v>2.9523952469083699</v>
      </c>
      <c r="L49" s="15">
        <v>1330.1064632563</v>
      </c>
      <c r="M49" s="15">
        <v>1821</v>
      </c>
      <c r="ZA49" s="9"/>
    </row>
    <row r="50" spans="2:677" x14ac:dyDescent="0.3">
      <c r="B50" s="18"/>
      <c r="C50" s="16" t="s">
        <v>286</v>
      </c>
      <c r="D50" s="14">
        <v>53.886930184029197</v>
      </c>
      <c r="E50" s="14">
        <v>1.2680589385318699</v>
      </c>
      <c r="F50" s="14">
        <v>51.392348255469798</v>
      </c>
      <c r="G50" s="14">
        <v>56.362194713702003</v>
      </c>
      <c r="H50" s="14">
        <v>2.3531845926300199</v>
      </c>
      <c r="I50" s="15">
        <v>2222</v>
      </c>
      <c r="J50" s="15">
        <v>4120</v>
      </c>
      <c r="K50" s="14">
        <v>2.66540490822715</v>
      </c>
      <c r="L50" s="15">
        <v>1545.73137735398</v>
      </c>
      <c r="M50" s="15">
        <v>1870</v>
      </c>
      <c r="ZA50" s="9"/>
    </row>
    <row r="51" spans="2:677" x14ac:dyDescent="0.3">
      <c r="B51" s="18"/>
      <c r="C51" s="16" t="s">
        <v>287</v>
      </c>
      <c r="D51" s="14">
        <v>63.599240397014597</v>
      </c>
      <c r="E51" s="14">
        <v>1.0489065556663999</v>
      </c>
      <c r="F51" s="14">
        <v>61.518331928728202</v>
      </c>
      <c r="G51" s="14">
        <v>65.630489804590496</v>
      </c>
      <c r="H51" s="14">
        <v>1.64924384177965</v>
      </c>
      <c r="I51" s="15">
        <v>3350</v>
      </c>
      <c r="J51" s="15">
        <v>5219</v>
      </c>
      <c r="K51" s="14">
        <v>2.47979225429106</v>
      </c>
      <c r="L51" s="15">
        <v>2104.6117838980199</v>
      </c>
      <c r="M51" s="15">
        <v>1897</v>
      </c>
      <c r="ZA51" s="9"/>
    </row>
    <row r="52" spans="2:677" x14ac:dyDescent="0.3">
      <c r="B52" s="18" t="s">
        <v>297</v>
      </c>
      <c r="C52" s="16" t="s">
        <v>288</v>
      </c>
      <c r="D52" s="14">
        <v>54.588628752370802</v>
      </c>
      <c r="E52" s="14">
        <v>0.72333378510735402</v>
      </c>
      <c r="F52" s="14">
        <v>53.166920810188003</v>
      </c>
      <c r="G52" s="14">
        <v>56.0028930251517</v>
      </c>
      <c r="H52" s="14">
        <v>1.3250631159624799</v>
      </c>
      <c r="I52" s="15">
        <v>7924</v>
      </c>
      <c r="J52" s="15">
        <v>14150</v>
      </c>
      <c r="K52" s="14">
        <v>2.9863207101721501</v>
      </c>
      <c r="L52" s="15">
        <v>4738.2720656229603</v>
      </c>
      <c r="M52" s="15">
        <v>2621</v>
      </c>
      <c r="ZA52" s="9"/>
    </row>
    <row r="53" spans="2:677" x14ac:dyDescent="0.3">
      <c r="B53" s="18"/>
      <c r="C53" s="16" t="s">
        <v>289</v>
      </c>
      <c r="D53" s="14">
        <v>45.869585223348402</v>
      </c>
      <c r="E53" s="14">
        <v>0.99088330491982202</v>
      </c>
      <c r="F53" s="14">
        <v>43.933601386870599</v>
      </c>
      <c r="G53" s="14">
        <v>47.818119741780102</v>
      </c>
      <c r="H53" s="14">
        <v>2.1602185851365499</v>
      </c>
      <c r="I53" s="15">
        <v>3318</v>
      </c>
      <c r="J53" s="15">
        <v>7069</v>
      </c>
      <c r="K53" s="14">
        <v>2.7949587025226101</v>
      </c>
      <c r="L53" s="15">
        <v>2529.1965829834298</v>
      </c>
      <c r="M53" s="15">
        <v>2073</v>
      </c>
      <c r="ZA53" s="9"/>
    </row>
    <row r="54" spans="2:677" x14ac:dyDescent="0.3">
      <c r="B54" s="18" t="s">
        <v>291</v>
      </c>
      <c r="C54" s="16" t="s">
        <v>290</v>
      </c>
      <c r="D54" s="14">
        <v>54.675490969555099</v>
      </c>
      <c r="E54" s="14">
        <v>0.76977973270466804</v>
      </c>
      <c r="F54" s="14">
        <v>53.162162709079901</v>
      </c>
      <c r="G54" s="14">
        <v>56.1802266265125</v>
      </c>
      <c r="H54" s="14">
        <v>1.40790639289056</v>
      </c>
      <c r="I54" s="15">
        <v>7692</v>
      </c>
      <c r="J54" s="15">
        <v>13762</v>
      </c>
      <c r="K54" s="14">
        <v>3.2904639715465298</v>
      </c>
      <c r="L54" s="15">
        <v>4182.3889029034999</v>
      </c>
      <c r="M54" s="15">
        <v>2450</v>
      </c>
      <c r="ZA54" s="9"/>
    </row>
    <row r="55" spans="2:677" x14ac:dyDescent="0.3">
      <c r="B55" s="18"/>
      <c r="C55" s="16" t="s">
        <v>291</v>
      </c>
      <c r="D55" s="14">
        <v>47.269353596847203</v>
      </c>
      <c r="E55" s="14">
        <v>0.91558508504124003</v>
      </c>
      <c r="F55" s="14">
        <v>45.478042208532102</v>
      </c>
      <c r="G55" s="14">
        <v>49.067723328412299</v>
      </c>
      <c r="H55" s="14">
        <v>1.93695283597512</v>
      </c>
      <c r="I55" s="15">
        <v>3629</v>
      </c>
      <c r="J55" s="15">
        <v>7571</v>
      </c>
      <c r="K55" s="14">
        <v>2.5459539238542699</v>
      </c>
      <c r="L55" s="15">
        <v>2973.7380276460099</v>
      </c>
      <c r="M55" s="15">
        <v>1983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360</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31" priority="1">
      <formula>ZA9 = 3</formula>
    </cfRule>
    <cfRule type="expression" dxfId="130" priority="48">
      <formula>I9 = J9</formula>
    </cfRule>
    <cfRule type="expression" dxfId="129" priority="95">
      <formula>ZA9 = 2</formula>
    </cfRule>
    <cfRule type="expression" dxfId="128" priority="142">
      <formula>ZA9 = 1</formula>
    </cfRule>
  </conditionalFormatting>
  <pageMargins left="0.7" right="0.7" top="0.75" bottom="0.75" header="0.3" footer="0.3"/>
  <pageSetup paperSize="9" orientation="portrait" horizontalDpi="300" verticalDpi="30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175</v>
      </c>
      <c r="M2" s="12" t="str">
        <f>HYPERLINK("#'INDICE'!A1", "Índice")</f>
        <v>Índice</v>
      </c>
    </row>
    <row r="3" spans="2:677" x14ac:dyDescent="0.3">
      <c r="B3" s="10" t="s">
        <v>7</v>
      </c>
      <c r="C3" s="11" t="s">
        <v>174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29.923888827403498</v>
      </c>
      <c r="E9" s="14">
        <v>0.52867066399930795</v>
      </c>
      <c r="F9" s="14">
        <v>28.897639832407801</v>
      </c>
      <c r="G9" s="14">
        <v>30.970708383313202</v>
      </c>
      <c r="H9" s="14">
        <v>1.7667177787238799</v>
      </c>
      <c r="I9" s="15">
        <v>6094</v>
      </c>
      <c r="J9" s="15">
        <v>21333</v>
      </c>
      <c r="K9" s="14">
        <v>2.8432429668628298</v>
      </c>
      <c r="L9" s="15">
        <v>7503.0520601404596</v>
      </c>
      <c r="M9" s="15">
        <v>2682</v>
      </c>
      <c r="ZA9" s="9"/>
    </row>
    <row r="10" spans="2:677" x14ac:dyDescent="0.3">
      <c r="B10" s="18" t="s">
        <v>293</v>
      </c>
      <c r="C10" s="16" t="s">
        <v>253</v>
      </c>
      <c r="D10" s="14">
        <v>30.8497894196773</v>
      </c>
      <c r="E10" s="14">
        <v>0.65580106048385201</v>
      </c>
      <c r="F10" s="14">
        <v>29.5785851206149</v>
      </c>
      <c r="G10" s="14">
        <v>32.150684068861601</v>
      </c>
      <c r="H10" s="14">
        <v>2.1257878021869199</v>
      </c>
      <c r="I10" s="15">
        <v>3811</v>
      </c>
      <c r="J10" s="15">
        <v>13043</v>
      </c>
      <c r="K10" s="14">
        <v>2.6293155765187799</v>
      </c>
      <c r="L10" s="15">
        <v>4960.6065230362901</v>
      </c>
      <c r="M10" s="15">
        <v>1690</v>
      </c>
      <c r="ZA10" s="9"/>
    </row>
    <row r="11" spans="2:677" x14ac:dyDescent="0.3">
      <c r="B11" s="18"/>
      <c r="C11" s="16" t="s">
        <v>254</v>
      </c>
      <c r="D11" s="14">
        <v>28.226102214513901</v>
      </c>
      <c r="E11" s="14">
        <v>0.88885491812787198</v>
      </c>
      <c r="F11" s="14">
        <v>26.5149853348973</v>
      </c>
      <c r="G11" s="14">
        <v>30.0025597110013</v>
      </c>
      <c r="H11" s="14">
        <v>3.1490529984364</v>
      </c>
      <c r="I11" s="15">
        <v>2283</v>
      </c>
      <c r="J11" s="15">
        <v>8290</v>
      </c>
      <c r="K11" s="14">
        <v>3.2325589786496698</v>
      </c>
      <c r="L11" s="15">
        <v>2564.5317083937498</v>
      </c>
      <c r="M11" s="15">
        <v>992</v>
      </c>
      <c r="ZA11" s="9"/>
    </row>
    <row r="12" spans="2:677" x14ac:dyDescent="0.3">
      <c r="B12" s="18" t="s">
        <v>294</v>
      </c>
      <c r="C12" s="16" t="s">
        <v>255</v>
      </c>
      <c r="D12" s="14">
        <v>25.101751174358299</v>
      </c>
      <c r="E12" s="14">
        <v>0.52693163858373604</v>
      </c>
      <c r="F12" s="14">
        <v>24.082286044384301</v>
      </c>
      <c r="G12" s="14">
        <v>26.149507799894899</v>
      </c>
      <c r="H12" s="14">
        <v>2.0991827818052902</v>
      </c>
      <c r="I12" s="15">
        <v>2797</v>
      </c>
      <c r="J12" s="15">
        <v>10667</v>
      </c>
      <c r="K12" s="14">
        <v>1.57519544344942</v>
      </c>
      <c r="L12" s="15">
        <v>6771.8580855217597</v>
      </c>
      <c r="M12" s="15">
        <v>1374</v>
      </c>
      <c r="ZA12" s="9"/>
    </row>
    <row r="13" spans="2:677" x14ac:dyDescent="0.3">
      <c r="B13" s="18"/>
      <c r="C13" s="16" t="s">
        <v>256</v>
      </c>
      <c r="D13" s="14">
        <v>33.908361905958103</v>
      </c>
      <c r="E13" s="14">
        <v>0.88902447360157599</v>
      </c>
      <c r="F13" s="14">
        <v>32.185702116821801</v>
      </c>
      <c r="G13" s="14">
        <v>35.674719030707301</v>
      </c>
      <c r="H13" s="14">
        <v>2.6218443582359101</v>
      </c>
      <c r="I13" s="15">
        <v>2129</v>
      </c>
      <c r="J13" s="15">
        <v>6382</v>
      </c>
      <c r="K13" s="14">
        <v>2.25041623412443</v>
      </c>
      <c r="L13" s="15">
        <v>2835.9198192875901</v>
      </c>
      <c r="M13" s="15">
        <v>794</v>
      </c>
      <c r="ZA13" s="9"/>
    </row>
    <row r="14" spans="2:677" x14ac:dyDescent="0.3">
      <c r="B14" s="18"/>
      <c r="C14" s="16" t="s">
        <v>257</v>
      </c>
      <c r="D14" s="14">
        <v>26.668563340773801</v>
      </c>
      <c r="E14" s="14">
        <v>0.95295989071134901</v>
      </c>
      <c r="F14" s="14">
        <v>24.838657290515499</v>
      </c>
      <c r="G14" s="14">
        <v>28.582015869474599</v>
      </c>
      <c r="H14" s="14">
        <v>3.5733454349764702</v>
      </c>
      <c r="I14" s="15">
        <v>1168</v>
      </c>
      <c r="J14" s="15">
        <v>4284</v>
      </c>
      <c r="K14" s="14">
        <v>1.9888750711913901</v>
      </c>
      <c r="L14" s="15">
        <v>2153.981445116</v>
      </c>
      <c r="M14" s="15">
        <v>514</v>
      </c>
      <c r="ZA14" s="9"/>
    </row>
    <row r="15" spans="2:677" x14ac:dyDescent="0.3">
      <c r="B15" s="18" t="s">
        <v>295</v>
      </c>
      <c r="C15" s="16" t="s">
        <v>258</v>
      </c>
      <c r="D15" s="14">
        <v>30.255116579955398</v>
      </c>
      <c r="E15" s="14">
        <v>1.3805850498346599</v>
      </c>
      <c r="F15" s="14">
        <v>27.596379382301901</v>
      </c>
      <c r="G15" s="14">
        <v>33.0530698086977</v>
      </c>
      <c r="H15" s="14">
        <v>4.5631456953278597</v>
      </c>
      <c r="I15" s="15">
        <v>315</v>
      </c>
      <c r="J15" s="15">
        <v>1014</v>
      </c>
      <c r="K15" s="14">
        <v>0.91500737455004499</v>
      </c>
      <c r="L15" s="15">
        <v>1014</v>
      </c>
      <c r="M15" s="15">
        <v>135</v>
      </c>
      <c r="ZA15" s="9"/>
    </row>
    <row r="16" spans="2:677" x14ac:dyDescent="0.3">
      <c r="B16" s="18"/>
      <c r="C16" s="16" t="s">
        <v>259</v>
      </c>
      <c r="D16" s="14">
        <v>26.871831399267599</v>
      </c>
      <c r="E16" s="14">
        <v>1.71851155052662</v>
      </c>
      <c r="F16" s="14">
        <v>23.602524366015999</v>
      </c>
      <c r="G16" s="14">
        <v>30.413708711961199</v>
      </c>
      <c r="H16" s="14">
        <v>6.3952155883705704</v>
      </c>
      <c r="I16" s="15">
        <v>216</v>
      </c>
      <c r="J16" s="15">
        <v>814</v>
      </c>
      <c r="K16" s="14">
        <v>1.2218376216051701</v>
      </c>
      <c r="L16" s="15">
        <v>666.20963834017402</v>
      </c>
      <c r="M16" s="15">
        <v>102</v>
      </c>
      <c r="ZA16" s="9"/>
    </row>
    <row r="17" spans="2:677" x14ac:dyDescent="0.3">
      <c r="B17" s="18"/>
      <c r="C17" s="16" t="s">
        <v>260</v>
      </c>
      <c r="D17" s="14">
        <v>30.313137975397701</v>
      </c>
      <c r="E17" s="14">
        <v>2.25375680538566</v>
      </c>
      <c r="F17" s="14">
        <v>26.036921390330502</v>
      </c>
      <c r="G17" s="14">
        <v>34.959708450092997</v>
      </c>
      <c r="H17" s="14">
        <v>7.4349175173313302</v>
      </c>
      <c r="I17" s="15">
        <v>248</v>
      </c>
      <c r="J17" s="15">
        <v>812</v>
      </c>
      <c r="K17" s="14">
        <v>1.95008324702942</v>
      </c>
      <c r="L17" s="15">
        <v>416.39248028868798</v>
      </c>
      <c r="M17" s="15">
        <v>102</v>
      </c>
      <c r="ZA17" s="9"/>
    </row>
    <row r="18" spans="2:677" x14ac:dyDescent="0.3">
      <c r="B18" s="18"/>
      <c r="C18" s="16" t="s">
        <v>261</v>
      </c>
      <c r="D18" s="14">
        <v>20.209917253376702</v>
      </c>
      <c r="E18" s="14">
        <v>1.83318834684595</v>
      </c>
      <c r="F18" s="14">
        <v>16.804448072917801</v>
      </c>
      <c r="G18" s="14">
        <v>24.105552826816901</v>
      </c>
      <c r="H18" s="14">
        <v>9.0707365293129207</v>
      </c>
      <c r="I18" s="15">
        <v>132</v>
      </c>
      <c r="J18" s="15">
        <v>655</v>
      </c>
      <c r="K18" s="14">
        <v>1.3629454471683</v>
      </c>
      <c r="L18" s="15">
        <v>480.57682819283002</v>
      </c>
      <c r="M18" s="15">
        <v>78</v>
      </c>
      <c r="ZA18" s="9"/>
    </row>
    <row r="19" spans="2:677" x14ac:dyDescent="0.3">
      <c r="B19" s="18"/>
      <c r="C19" s="16" t="s">
        <v>262</v>
      </c>
      <c r="D19" s="14">
        <v>25.188684047444699</v>
      </c>
      <c r="E19" s="14">
        <v>2.3972553988746301</v>
      </c>
      <c r="F19" s="14">
        <v>20.708788381981101</v>
      </c>
      <c r="G19" s="14">
        <v>30.267763303533599</v>
      </c>
      <c r="H19" s="14">
        <v>9.5171919039487101</v>
      </c>
      <c r="I19" s="15">
        <v>135</v>
      </c>
      <c r="J19" s="15">
        <v>534</v>
      </c>
      <c r="K19" s="14">
        <v>1.6254853014462101</v>
      </c>
      <c r="L19" s="15">
        <v>328.517273902689</v>
      </c>
      <c r="M19" s="15">
        <v>66</v>
      </c>
      <c r="ZA19" s="9"/>
    </row>
    <row r="20" spans="2:677" x14ac:dyDescent="0.3">
      <c r="B20" s="18"/>
      <c r="C20" s="16" t="s">
        <v>263</v>
      </c>
      <c r="D20" s="14">
        <v>23.167853424121802</v>
      </c>
      <c r="E20" s="14">
        <v>1.8867569684187599</v>
      </c>
      <c r="F20" s="14">
        <v>19.6372279174645</v>
      </c>
      <c r="G20" s="14">
        <v>27.1190473406796</v>
      </c>
      <c r="H20" s="14">
        <v>8.1438574989183508</v>
      </c>
      <c r="I20" s="15">
        <v>180</v>
      </c>
      <c r="J20" s="15">
        <v>795</v>
      </c>
      <c r="K20" s="14">
        <v>1.58790188398265</v>
      </c>
      <c r="L20" s="15">
        <v>500.66065669375399</v>
      </c>
      <c r="M20" s="15">
        <v>101</v>
      </c>
      <c r="ZA20" s="9"/>
    </row>
    <row r="21" spans="2:677" x14ac:dyDescent="0.3">
      <c r="B21" s="18"/>
      <c r="C21" s="16" t="s">
        <v>264</v>
      </c>
      <c r="D21" s="14">
        <v>31.243582154744999</v>
      </c>
      <c r="E21" s="14">
        <v>2.0717507972699898</v>
      </c>
      <c r="F21" s="14">
        <v>27.308308317372401</v>
      </c>
      <c r="G21" s="14">
        <v>35.469241740207899</v>
      </c>
      <c r="H21" s="14">
        <v>6.63096435936475</v>
      </c>
      <c r="I21" s="15">
        <v>475</v>
      </c>
      <c r="J21" s="15">
        <v>1442</v>
      </c>
      <c r="K21" s="14">
        <v>2.8791543439094198</v>
      </c>
      <c r="L21" s="15">
        <v>500.84150683009199</v>
      </c>
      <c r="M21" s="15">
        <v>183</v>
      </c>
      <c r="ZA21" s="9"/>
    </row>
    <row r="22" spans="2:677" x14ac:dyDescent="0.3">
      <c r="B22" s="18"/>
      <c r="C22" s="16" t="s">
        <v>265</v>
      </c>
      <c r="D22" s="14">
        <v>23.566653025605699</v>
      </c>
      <c r="E22" s="14">
        <v>1.5595030189085799</v>
      </c>
      <c r="F22" s="14">
        <v>20.622861074835399</v>
      </c>
      <c r="G22" s="14">
        <v>26.7888384215996</v>
      </c>
      <c r="H22" s="14">
        <v>6.61741409445857</v>
      </c>
      <c r="I22" s="15">
        <v>282</v>
      </c>
      <c r="J22" s="15">
        <v>1110</v>
      </c>
      <c r="K22" s="14">
        <v>1.49734956427293</v>
      </c>
      <c r="L22" s="15">
        <v>741.309862763399</v>
      </c>
      <c r="M22" s="15">
        <v>135</v>
      </c>
      <c r="ZA22" s="9"/>
    </row>
    <row r="23" spans="2:677" x14ac:dyDescent="0.3">
      <c r="B23" s="18"/>
      <c r="C23" s="16" t="s">
        <v>266</v>
      </c>
      <c r="D23" s="14">
        <v>34.5625373406343</v>
      </c>
      <c r="E23" s="14">
        <v>1.56208659104014</v>
      </c>
      <c r="F23" s="14">
        <v>31.543273810513401</v>
      </c>
      <c r="G23" s="14">
        <v>37.711595134453802</v>
      </c>
      <c r="H23" s="14">
        <v>4.5195946572002104</v>
      </c>
      <c r="I23" s="15">
        <v>373</v>
      </c>
      <c r="J23" s="15">
        <v>1133</v>
      </c>
      <c r="K23" s="14">
        <v>1.2213062135978601</v>
      </c>
      <c r="L23" s="15">
        <v>927.695271984481</v>
      </c>
      <c r="M23" s="15">
        <v>144</v>
      </c>
      <c r="ZA23" s="9"/>
    </row>
    <row r="24" spans="2:677" x14ac:dyDescent="0.3">
      <c r="B24" s="18"/>
      <c r="C24" s="16" t="s">
        <v>267</v>
      </c>
      <c r="D24" s="14">
        <v>19.458418919122401</v>
      </c>
      <c r="E24" s="14">
        <v>1.8642122541197299</v>
      </c>
      <c r="F24" s="14">
        <v>16.012386228064099</v>
      </c>
      <c r="G24" s="14">
        <v>23.439103308206398</v>
      </c>
      <c r="H24" s="14">
        <v>9.5804919293196509</v>
      </c>
      <c r="I24" s="15">
        <v>119</v>
      </c>
      <c r="J24" s="15">
        <v>623</v>
      </c>
      <c r="K24" s="14">
        <v>1.37928305777432</v>
      </c>
      <c r="L24" s="15">
        <v>451.68393571462099</v>
      </c>
      <c r="M24" s="15">
        <v>78</v>
      </c>
      <c r="ZA24" s="9"/>
    </row>
    <row r="25" spans="2:677" x14ac:dyDescent="0.3">
      <c r="B25" s="18"/>
      <c r="C25" s="16" t="s">
        <v>268</v>
      </c>
      <c r="D25" s="14">
        <v>33.260441022010397</v>
      </c>
      <c r="E25" s="14">
        <v>1.876539419005</v>
      </c>
      <c r="F25" s="14">
        <v>29.642042832067599</v>
      </c>
      <c r="G25" s="14">
        <v>37.08770507018</v>
      </c>
      <c r="H25" s="14">
        <v>5.6419559132219099</v>
      </c>
      <c r="I25" s="15">
        <v>245</v>
      </c>
      <c r="J25" s="15">
        <v>714</v>
      </c>
      <c r="K25" s="14">
        <v>1.13108066195551</v>
      </c>
      <c r="L25" s="15">
        <v>631.25471420011104</v>
      </c>
      <c r="M25" s="15">
        <v>89</v>
      </c>
      <c r="ZA25" s="9"/>
    </row>
    <row r="26" spans="2:677" x14ac:dyDescent="0.3">
      <c r="B26" s="18"/>
      <c r="C26" s="16" t="s">
        <v>269</v>
      </c>
      <c r="D26" s="14">
        <v>34.781927343844202</v>
      </c>
      <c r="E26" s="14">
        <v>2.08335630036717</v>
      </c>
      <c r="F26" s="14">
        <v>30.7718528953353</v>
      </c>
      <c r="G26" s="14">
        <v>39.020031875092499</v>
      </c>
      <c r="H26" s="14">
        <v>5.98976669628368</v>
      </c>
      <c r="I26" s="15">
        <v>290</v>
      </c>
      <c r="J26" s="15">
        <v>804</v>
      </c>
      <c r="K26" s="14">
        <v>1.53645923499297</v>
      </c>
      <c r="L26" s="15">
        <v>523.28104884844595</v>
      </c>
      <c r="M26" s="15">
        <v>102</v>
      </c>
      <c r="ZA26" s="9"/>
    </row>
    <row r="27" spans="2:677" x14ac:dyDescent="0.3">
      <c r="B27" s="18"/>
      <c r="C27" s="16" t="s">
        <v>270</v>
      </c>
      <c r="D27" s="14">
        <v>37.637125782371299</v>
      </c>
      <c r="E27" s="14">
        <v>1.8706486341402599</v>
      </c>
      <c r="F27" s="14">
        <v>34.018819022330199</v>
      </c>
      <c r="G27" s="14">
        <v>41.398814707821899</v>
      </c>
      <c r="H27" s="14">
        <v>4.9702218095953699</v>
      </c>
      <c r="I27" s="15">
        <v>443</v>
      </c>
      <c r="J27" s="15">
        <v>1174</v>
      </c>
      <c r="K27" s="14">
        <v>1.7487989386228899</v>
      </c>
      <c r="L27" s="15">
        <v>671.31788227437903</v>
      </c>
      <c r="M27" s="15">
        <v>150</v>
      </c>
      <c r="ZA27" s="9"/>
    </row>
    <row r="28" spans="2:677" x14ac:dyDescent="0.3">
      <c r="B28" s="18"/>
      <c r="C28" s="16" t="s">
        <v>271</v>
      </c>
      <c r="D28" s="14">
        <v>30.1869350471381</v>
      </c>
      <c r="E28" s="14">
        <v>2.4003643349908899</v>
      </c>
      <c r="F28" s="14">
        <v>25.619892292487702</v>
      </c>
      <c r="G28" s="14">
        <v>35.183010075276002</v>
      </c>
      <c r="H28" s="14">
        <v>7.9516662796094497</v>
      </c>
      <c r="I28" s="15">
        <v>164</v>
      </c>
      <c r="J28" s="15">
        <v>519</v>
      </c>
      <c r="K28" s="14">
        <v>1.4162123103901101</v>
      </c>
      <c r="L28" s="15">
        <v>366.47047634901298</v>
      </c>
      <c r="M28" s="15">
        <v>66</v>
      </c>
      <c r="ZA28" s="9"/>
    </row>
    <row r="29" spans="2:677" x14ac:dyDescent="0.3">
      <c r="B29" s="18"/>
      <c r="C29" s="16" t="s">
        <v>272</v>
      </c>
      <c r="D29" s="14">
        <v>25.9354517703079</v>
      </c>
      <c r="E29" s="14">
        <v>2.3006653019499899</v>
      </c>
      <c r="F29" s="14">
        <v>21.6327053606209</v>
      </c>
      <c r="G29" s="14">
        <v>30.758118129381099</v>
      </c>
      <c r="H29" s="14">
        <v>8.8707354023572602</v>
      </c>
      <c r="I29" s="15">
        <v>199</v>
      </c>
      <c r="J29" s="15">
        <v>773</v>
      </c>
      <c r="K29" s="14">
        <v>2.1272571403079699</v>
      </c>
      <c r="L29" s="15">
        <v>363.37873092676102</v>
      </c>
      <c r="M29" s="15">
        <v>92</v>
      </c>
      <c r="ZA29" s="9"/>
    </row>
    <row r="30" spans="2:677" x14ac:dyDescent="0.3">
      <c r="B30" s="18"/>
      <c r="C30" s="16" t="s">
        <v>273</v>
      </c>
      <c r="D30" s="14">
        <v>22.4037552283407</v>
      </c>
      <c r="E30" s="14">
        <v>1.87160690746378</v>
      </c>
      <c r="F30" s="14">
        <v>18.897743340526102</v>
      </c>
      <c r="G30" s="14">
        <v>26.3488986685805</v>
      </c>
      <c r="H30" s="14">
        <v>8.3539874828492895</v>
      </c>
      <c r="I30" s="15">
        <v>167</v>
      </c>
      <c r="J30" s="15">
        <v>685</v>
      </c>
      <c r="K30" s="14">
        <v>1.3782368483278999</v>
      </c>
      <c r="L30" s="15">
        <v>497.01181682310499</v>
      </c>
      <c r="M30" s="15">
        <v>77</v>
      </c>
      <c r="ZA30" s="9"/>
    </row>
    <row r="31" spans="2:677" x14ac:dyDescent="0.3">
      <c r="B31" s="18"/>
      <c r="C31" s="16" t="s">
        <v>274</v>
      </c>
      <c r="D31" s="14">
        <v>21.617884702278602</v>
      </c>
      <c r="E31" s="14">
        <v>0.95934325854553104</v>
      </c>
      <c r="F31" s="14">
        <v>19.789668547597401</v>
      </c>
      <c r="G31" s="14">
        <v>23.565375327599199</v>
      </c>
      <c r="H31" s="14">
        <v>4.4377295547533997</v>
      </c>
      <c r="I31" s="15">
        <v>472</v>
      </c>
      <c r="J31" s="15">
        <v>2151</v>
      </c>
      <c r="K31" s="14">
        <v>1.1677673814056699</v>
      </c>
      <c r="L31" s="15">
        <v>1841.9764366177001</v>
      </c>
      <c r="M31" s="15">
        <v>299</v>
      </c>
      <c r="ZA31" s="9"/>
    </row>
    <row r="32" spans="2:677" x14ac:dyDescent="0.3">
      <c r="B32" s="18"/>
      <c r="C32" s="16" t="s">
        <v>275</v>
      </c>
      <c r="D32" s="14">
        <v>26.330524325826399</v>
      </c>
      <c r="E32" s="14">
        <v>1.55982263037949</v>
      </c>
      <c r="F32" s="14">
        <v>23.3680241867219</v>
      </c>
      <c r="G32" s="14">
        <v>29.523901159887998</v>
      </c>
      <c r="H32" s="14">
        <v>5.92400899836821</v>
      </c>
      <c r="I32" s="15">
        <v>332</v>
      </c>
      <c r="J32" s="15">
        <v>1305</v>
      </c>
      <c r="K32" s="14">
        <v>1.6356144509957899</v>
      </c>
      <c r="L32" s="15">
        <v>797.86529105651698</v>
      </c>
      <c r="M32" s="15">
        <v>163</v>
      </c>
      <c r="ZA32" s="9"/>
    </row>
    <row r="33" spans="2:677" x14ac:dyDescent="0.3">
      <c r="B33" s="18"/>
      <c r="C33" s="16" t="s">
        <v>276</v>
      </c>
      <c r="D33" s="14">
        <v>32.5945750170102</v>
      </c>
      <c r="E33" s="14">
        <v>1.5960515620592799</v>
      </c>
      <c r="F33" s="14">
        <v>29.511470212897901</v>
      </c>
      <c r="G33" s="14">
        <v>35.836023934722903</v>
      </c>
      <c r="H33" s="14">
        <v>4.8966785461272204</v>
      </c>
      <c r="I33" s="15">
        <v>269</v>
      </c>
      <c r="J33" s="15">
        <v>834</v>
      </c>
      <c r="K33" s="14">
        <v>0.96582548855754102</v>
      </c>
      <c r="L33" s="15">
        <v>834</v>
      </c>
      <c r="M33" s="15">
        <v>102</v>
      </c>
      <c r="ZA33" s="9"/>
    </row>
    <row r="34" spans="2:677" x14ac:dyDescent="0.3">
      <c r="B34" s="18"/>
      <c r="C34" s="16" t="s">
        <v>277</v>
      </c>
      <c r="D34" s="14">
        <v>22.674420652486798</v>
      </c>
      <c r="E34" s="14">
        <v>1.6053519487669801</v>
      </c>
      <c r="F34" s="14">
        <v>19.651750362246499</v>
      </c>
      <c r="G34" s="14">
        <v>26.011501801887501</v>
      </c>
      <c r="H34" s="14">
        <v>7.0800130833372297</v>
      </c>
      <c r="I34" s="15">
        <v>214</v>
      </c>
      <c r="J34" s="15">
        <v>897</v>
      </c>
      <c r="K34" s="14">
        <v>1.31701022550756</v>
      </c>
      <c r="L34" s="15">
        <v>681.08810594413399</v>
      </c>
      <c r="M34" s="15">
        <v>112</v>
      </c>
      <c r="ZA34" s="9"/>
    </row>
    <row r="35" spans="2:677" x14ac:dyDescent="0.3">
      <c r="B35" s="18"/>
      <c r="C35" s="16" t="s">
        <v>278</v>
      </c>
      <c r="D35" s="14">
        <v>26.866392102514901</v>
      </c>
      <c r="E35" s="14">
        <v>2.6883789789698</v>
      </c>
      <c r="F35" s="14">
        <v>21.845896890376601</v>
      </c>
      <c r="G35" s="14">
        <v>32.559988320800798</v>
      </c>
      <c r="H35" s="14">
        <v>10.006475632126801</v>
      </c>
      <c r="I35" s="15">
        <v>155</v>
      </c>
      <c r="J35" s="15">
        <v>576</v>
      </c>
      <c r="K35" s="14">
        <v>2.1150589615370898</v>
      </c>
      <c r="L35" s="15">
        <v>272.332833492926</v>
      </c>
      <c r="M35" s="15">
        <v>65</v>
      </c>
      <c r="ZA35" s="9"/>
    </row>
    <row r="36" spans="2:677" x14ac:dyDescent="0.3">
      <c r="B36" s="18"/>
      <c r="C36" s="16" t="s">
        <v>279</v>
      </c>
      <c r="D36" s="14">
        <v>32.180057825029699</v>
      </c>
      <c r="E36" s="14">
        <v>1.7939148898416399</v>
      </c>
      <c r="F36" s="14">
        <v>28.744342456344299</v>
      </c>
      <c r="G36" s="14">
        <v>35.819995499743399</v>
      </c>
      <c r="H36" s="14">
        <v>5.5746167380915201</v>
      </c>
      <c r="I36" s="15">
        <v>403</v>
      </c>
      <c r="J36" s="15">
        <v>1250</v>
      </c>
      <c r="K36" s="14">
        <v>1.8417126550085601</v>
      </c>
      <c r="L36" s="15">
        <v>678.71608342409604</v>
      </c>
      <c r="M36" s="15">
        <v>161</v>
      </c>
      <c r="ZA36" s="9"/>
    </row>
    <row r="37" spans="2:677" x14ac:dyDescent="0.3">
      <c r="B37" s="18"/>
      <c r="C37" s="16" t="s">
        <v>280</v>
      </c>
      <c r="D37" s="14">
        <v>35.9896408238601</v>
      </c>
      <c r="E37" s="14">
        <v>2.5479085135431099</v>
      </c>
      <c r="F37" s="14">
        <v>31.089995868415901</v>
      </c>
      <c r="G37" s="14">
        <v>41.199789049102101</v>
      </c>
      <c r="H37" s="14">
        <v>7.0795608269975396</v>
      </c>
      <c r="I37" s="15">
        <v>266</v>
      </c>
      <c r="J37" s="15">
        <v>719</v>
      </c>
      <c r="K37" s="14">
        <v>2.0233188500157002</v>
      </c>
      <c r="L37" s="15">
        <v>355.35674468431898</v>
      </c>
      <c r="M37" s="15">
        <v>80</v>
      </c>
      <c r="ZA37" s="9"/>
    </row>
    <row r="38" spans="2:677" x14ac:dyDescent="0.3">
      <c r="B38" s="18" t="s">
        <v>296</v>
      </c>
      <c r="C38" s="16" t="s">
        <v>281</v>
      </c>
      <c r="D38" s="14">
        <v>30.2635806393669</v>
      </c>
      <c r="E38" s="14">
        <v>0.74412175748021003</v>
      </c>
      <c r="F38" s="14">
        <v>28.8239932220011</v>
      </c>
      <c r="G38" s="14">
        <v>31.743001531700902</v>
      </c>
      <c r="H38" s="14">
        <v>2.4588027647735</v>
      </c>
      <c r="I38" s="15">
        <v>3202</v>
      </c>
      <c r="J38" s="15">
        <v>10960</v>
      </c>
      <c r="K38" s="14">
        <v>2.8752722854166599</v>
      </c>
      <c r="L38" s="15">
        <v>3811.8129039774699</v>
      </c>
      <c r="M38" s="15">
        <v>1297</v>
      </c>
      <c r="ZA38" s="9"/>
    </row>
    <row r="39" spans="2:677" x14ac:dyDescent="0.3">
      <c r="B39" s="18"/>
      <c r="C39" s="16" t="s">
        <v>282</v>
      </c>
      <c r="D39" s="14">
        <v>29.642046472753101</v>
      </c>
      <c r="E39" s="14">
        <v>0.76104661768707005</v>
      </c>
      <c r="F39" s="14">
        <v>28.1710834140119</v>
      </c>
      <c r="G39" s="14">
        <v>31.1565006560031</v>
      </c>
      <c r="H39" s="14">
        <v>2.5674563947081799</v>
      </c>
      <c r="I39" s="15">
        <v>2892</v>
      </c>
      <c r="J39" s="15">
        <v>10373</v>
      </c>
      <c r="K39" s="14">
        <v>2.8804719194725199</v>
      </c>
      <c r="L39" s="15">
        <v>3601.1460239818998</v>
      </c>
      <c r="M39" s="15">
        <v>1286</v>
      </c>
      <c r="ZA39" s="9"/>
    </row>
    <row r="40" spans="2:677" x14ac:dyDescent="0.3">
      <c r="B40" s="18" t="s">
        <v>321</v>
      </c>
      <c r="C40" s="16" t="s">
        <v>314</v>
      </c>
      <c r="D40" s="14">
        <v>30.1780655576196</v>
      </c>
      <c r="E40" s="14">
        <v>0.70395463142594805</v>
      </c>
      <c r="F40" s="14">
        <v>28.815885361433299</v>
      </c>
      <c r="G40" s="14">
        <v>31.576074979011899</v>
      </c>
      <c r="H40" s="14">
        <v>2.3326698329350299</v>
      </c>
      <c r="I40" s="15">
        <v>3047</v>
      </c>
      <c r="J40" s="15">
        <v>10784</v>
      </c>
      <c r="K40" s="14">
        <v>2.5359791103073701</v>
      </c>
      <c r="L40" s="15">
        <v>4252.4009587338096</v>
      </c>
      <c r="M40" s="15">
        <v>2652</v>
      </c>
      <c r="ZA40" s="9"/>
    </row>
    <row r="41" spans="2:677" x14ac:dyDescent="0.3">
      <c r="B41" s="18"/>
      <c r="C41" s="16" t="s">
        <v>315</v>
      </c>
      <c r="D41" s="14">
        <v>29.667230976657901</v>
      </c>
      <c r="E41" s="14">
        <v>0.72085893195607198</v>
      </c>
      <c r="F41" s="14">
        <v>28.2734545021057</v>
      </c>
      <c r="G41" s="14">
        <v>31.099924345483601</v>
      </c>
      <c r="H41" s="14">
        <v>2.4298153492088401</v>
      </c>
      <c r="I41" s="15">
        <v>3047</v>
      </c>
      <c r="J41" s="15">
        <v>10549</v>
      </c>
      <c r="K41" s="14">
        <v>2.6268541502632101</v>
      </c>
      <c r="L41" s="15">
        <v>4015.8301133479399</v>
      </c>
      <c r="M41" s="15">
        <v>2633</v>
      </c>
      <c r="ZA41" s="9"/>
    </row>
    <row r="42" spans="2:677" x14ac:dyDescent="0.3">
      <c r="B42" s="18" t="s">
        <v>322</v>
      </c>
      <c r="C42" s="16" t="s">
        <v>316</v>
      </c>
      <c r="D42" s="14">
        <v>23.591573800300299</v>
      </c>
      <c r="E42" s="14">
        <v>1.13989763021938</v>
      </c>
      <c r="F42" s="14">
        <v>21.4269476389271</v>
      </c>
      <c r="G42" s="14">
        <v>25.902787608882001</v>
      </c>
      <c r="H42" s="14">
        <v>4.83179986154577</v>
      </c>
      <c r="I42" s="15">
        <v>600</v>
      </c>
      <c r="J42" s="15">
        <v>2519</v>
      </c>
      <c r="K42" s="14">
        <v>1.81505278274333</v>
      </c>
      <c r="L42" s="15">
        <v>1387.83842759256</v>
      </c>
      <c r="M42" s="15">
        <v>640</v>
      </c>
      <c r="ZA42" s="9"/>
    </row>
    <row r="43" spans="2:677" x14ac:dyDescent="0.3">
      <c r="B43" s="18"/>
      <c r="C43" s="16" t="s">
        <v>317</v>
      </c>
      <c r="D43" s="14">
        <v>26.1553414136283</v>
      </c>
      <c r="E43" s="14">
        <v>2.5982865801005302</v>
      </c>
      <c r="F43" s="14">
        <v>21.372136631720601</v>
      </c>
      <c r="G43" s="14">
        <v>31.579108921168199</v>
      </c>
      <c r="H43" s="14">
        <v>9.9340572122935296</v>
      </c>
      <c r="I43" s="15">
        <v>194</v>
      </c>
      <c r="J43" s="15">
        <v>841</v>
      </c>
      <c r="K43" s="14">
        <v>2.93612070999579</v>
      </c>
      <c r="L43" s="15">
        <v>286.43236537819502</v>
      </c>
      <c r="M43" s="15">
        <v>302</v>
      </c>
      <c r="ZA43" s="9"/>
    </row>
    <row r="44" spans="2:677" x14ac:dyDescent="0.3">
      <c r="B44" s="18"/>
      <c r="C44" s="16" t="s">
        <v>318</v>
      </c>
      <c r="D44" s="14">
        <v>32.562124954929303</v>
      </c>
      <c r="E44" s="14">
        <v>2.4474530178396399</v>
      </c>
      <c r="F44" s="14">
        <v>27.935057894618801</v>
      </c>
      <c r="G44" s="14">
        <v>37.556192964198303</v>
      </c>
      <c r="H44" s="14">
        <v>7.5162570662303896</v>
      </c>
      <c r="I44" s="15">
        <v>216</v>
      </c>
      <c r="J44" s="15">
        <v>618</v>
      </c>
      <c r="K44" s="14">
        <v>1.68305099750707</v>
      </c>
      <c r="L44" s="15">
        <v>367.19029959007798</v>
      </c>
      <c r="M44" s="15">
        <v>225</v>
      </c>
      <c r="ZA44" s="9"/>
    </row>
    <row r="45" spans="2:677" x14ac:dyDescent="0.3">
      <c r="B45" s="18"/>
      <c r="C45" s="16" t="s">
        <v>319</v>
      </c>
      <c r="D45" s="14">
        <v>30.593749993112802</v>
      </c>
      <c r="E45" s="14">
        <v>0.62297727937016001</v>
      </c>
      <c r="F45" s="14">
        <v>29.385978120842299</v>
      </c>
      <c r="G45" s="14">
        <v>31.828786843354901</v>
      </c>
      <c r="H45" s="14">
        <v>2.0362893712290999</v>
      </c>
      <c r="I45" s="15">
        <v>4988</v>
      </c>
      <c r="J45" s="15">
        <v>17001</v>
      </c>
      <c r="K45" s="14">
        <v>3.1071487382199301</v>
      </c>
      <c r="L45" s="15">
        <v>5471.5758505142503</v>
      </c>
      <c r="M45" s="15">
        <v>2567</v>
      </c>
      <c r="ZA45" s="9"/>
    </row>
    <row r="46" spans="2:677" x14ac:dyDescent="0.3">
      <c r="B46" s="18"/>
      <c r="C46" s="16" t="s">
        <v>320</v>
      </c>
      <c r="D46" s="14">
        <v>29.664497744175002</v>
      </c>
      <c r="E46" s="14">
        <v>4.4100276078713101</v>
      </c>
      <c r="F46" s="14">
        <v>21.753956875732801</v>
      </c>
      <c r="G46" s="14">
        <v>39.017210718759998</v>
      </c>
      <c r="H46" s="14">
        <v>14.866348474540599</v>
      </c>
      <c r="I46" s="15">
        <v>96</v>
      </c>
      <c r="J46" s="15">
        <v>354</v>
      </c>
      <c r="K46" s="14">
        <v>3.2903775213940598</v>
      </c>
      <c r="L46" s="15">
        <v>107.586438850341</v>
      </c>
      <c r="M46" s="15">
        <v>204</v>
      </c>
      <c r="ZA46" s="9"/>
    </row>
    <row r="47" spans="2:677" x14ac:dyDescent="0.3">
      <c r="B47" s="18" t="s">
        <v>298</v>
      </c>
      <c r="C47" s="16" t="s">
        <v>283</v>
      </c>
      <c r="D47" s="14">
        <v>28.785274303977999</v>
      </c>
      <c r="E47" s="14">
        <v>1.20872726446696</v>
      </c>
      <c r="F47" s="14">
        <v>26.473657467326099</v>
      </c>
      <c r="G47" s="14">
        <v>31.213049805594601</v>
      </c>
      <c r="H47" s="14">
        <v>4.1991167139926002</v>
      </c>
      <c r="I47" s="15">
        <v>1134</v>
      </c>
      <c r="J47" s="15">
        <v>4246</v>
      </c>
      <c r="K47" s="14">
        <v>3.0254790719503402</v>
      </c>
      <c r="L47" s="15">
        <v>1403.41410369197</v>
      </c>
      <c r="M47" s="15">
        <v>1551</v>
      </c>
      <c r="ZA47" s="9"/>
    </row>
    <row r="48" spans="2:677" x14ac:dyDescent="0.3">
      <c r="B48" s="18"/>
      <c r="C48" s="16" t="s">
        <v>284</v>
      </c>
      <c r="D48" s="14">
        <v>32.000157908371001</v>
      </c>
      <c r="E48" s="14">
        <v>1.2343395337101699</v>
      </c>
      <c r="F48" s="14">
        <v>29.629077332195301</v>
      </c>
      <c r="G48" s="14">
        <v>34.468046316978104</v>
      </c>
      <c r="H48" s="14">
        <v>3.8572920085099902</v>
      </c>
      <c r="I48" s="15">
        <v>1164</v>
      </c>
      <c r="J48" s="15">
        <v>3707</v>
      </c>
      <c r="K48" s="14">
        <v>2.5948643962033202</v>
      </c>
      <c r="L48" s="15">
        <v>1428.59102981408</v>
      </c>
      <c r="M48" s="15">
        <v>1675</v>
      </c>
      <c r="ZA48" s="9"/>
    </row>
    <row r="49" spans="2:677" x14ac:dyDescent="0.3">
      <c r="B49" s="18"/>
      <c r="C49" s="16" t="s">
        <v>285</v>
      </c>
      <c r="D49" s="14">
        <v>33.1991004007998</v>
      </c>
      <c r="E49" s="14">
        <v>1.4051753531109401</v>
      </c>
      <c r="F49" s="14">
        <v>30.502935137791098</v>
      </c>
      <c r="G49" s="14">
        <v>36.010097087160602</v>
      </c>
      <c r="H49" s="14">
        <v>4.2325705701263203</v>
      </c>
      <c r="I49" s="15">
        <v>1239</v>
      </c>
      <c r="J49" s="15">
        <v>3927</v>
      </c>
      <c r="K49" s="14">
        <v>3.4954469532031101</v>
      </c>
      <c r="L49" s="15">
        <v>1123.46147790955</v>
      </c>
      <c r="M49" s="15">
        <v>1821</v>
      </c>
      <c r="ZA49" s="9"/>
    </row>
    <row r="50" spans="2:677" x14ac:dyDescent="0.3">
      <c r="B50" s="18"/>
      <c r="C50" s="16" t="s">
        <v>286</v>
      </c>
      <c r="D50" s="14">
        <v>31.184593789965898</v>
      </c>
      <c r="E50" s="14">
        <v>1.15334582102032</v>
      </c>
      <c r="F50" s="14">
        <v>28.968613120442601</v>
      </c>
      <c r="G50" s="14">
        <v>33.490165037918203</v>
      </c>
      <c r="H50" s="14">
        <v>3.6984474730962198</v>
      </c>
      <c r="I50" s="15">
        <v>1254</v>
      </c>
      <c r="J50" s="15">
        <v>4120</v>
      </c>
      <c r="K50" s="14">
        <v>2.5532016449361898</v>
      </c>
      <c r="L50" s="15">
        <v>1613.66024817165</v>
      </c>
      <c r="M50" s="15">
        <v>1870</v>
      </c>
      <c r="ZA50" s="9"/>
    </row>
    <row r="51" spans="2:677" x14ac:dyDescent="0.3">
      <c r="B51" s="18"/>
      <c r="C51" s="16" t="s">
        <v>287</v>
      </c>
      <c r="D51" s="14">
        <v>24.975471831196899</v>
      </c>
      <c r="E51" s="14">
        <v>0.97666902332183403</v>
      </c>
      <c r="F51" s="14">
        <v>23.109375412509198</v>
      </c>
      <c r="G51" s="14">
        <v>26.939461369459899</v>
      </c>
      <c r="H51" s="14">
        <v>3.9105128020119002</v>
      </c>
      <c r="I51" s="15">
        <v>1283</v>
      </c>
      <c r="J51" s="15">
        <v>5219</v>
      </c>
      <c r="K51" s="14">
        <v>2.65632939116092</v>
      </c>
      <c r="L51" s="15">
        <v>1964.7412769540199</v>
      </c>
      <c r="M51" s="15">
        <v>1897</v>
      </c>
      <c r="ZA51" s="9"/>
    </row>
    <row r="52" spans="2:677" x14ac:dyDescent="0.3">
      <c r="B52" s="18" t="s">
        <v>297</v>
      </c>
      <c r="C52" s="16" t="s">
        <v>288</v>
      </c>
      <c r="D52" s="14">
        <v>29.753094373023199</v>
      </c>
      <c r="E52" s="14">
        <v>0.71486204580708901</v>
      </c>
      <c r="F52" s="14">
        <v>28.3706338880177</v>
      </c>
      <c r="G52" s="14">
        <v>31.173602321697601</v>
      </c>
      <c r="H52" s="14">
        <v>2.4026477274755198</v>
      </c>
      <c r="I52" s="15">
        <v>4048</v>
      </c>
      <c r="J52" s="15">
        <v>14150</v>
      </c>
      <c r="K52" s="14">
        <v>3.45948050673005</v>
      </c>
      <c r="L52" s="15">
        <v>4090.2094902609501</v>
      </c>
      <c r="M52" s="15">
        <v>2621</v>
      </c>
      <c r="ZA52" s="9"/>
    </row>
    <row r="53" spans="2:677" x14ac:dyDescent="0.3">
      <c r="B53" s="18"/>
      <c r="C53" s="16" t="s">
        <v>289</v>
      </c>
      <c r="D53" s="14">
        <v>30.424473974433599</v>
      </c>
      <c r="E53" s="14">
        <v>0.92725793273731005</v>
      </c>
      <c r="F53" s="14">
        <v>28.637175262297099</v>
      </c>
      <c r="G53" s="14">
        <v>32.272874934470799</v>
      </c>
      <c r="H53" s="14">
        <v>3.0477369420306299</v>
      </c>
      <c r="I53" s="15">
        <v>2026</v>
      </c>
      <c r="J53" s="15">
        <v>7069</v>
      </c>
      <c r="K53" s="14">
        <v>2.8709000906211202</v>
      </c>
      <c r="L53" s="15">
        <v>2462.2939764060602</v>
      </c>
      <c r="M53" s="15">
        <v>2073</v>
      </c>
      <c r="ZA53" s="9"/>
    </row>
    <row r="54" spans="2:677" x14ac:dyDescent="0.3">
      <c r="B54" s="18" t="s">
        <v>291</v>
      </c>
      <c r="C54" s="16" t="s">
        <v>290</v>
      </c>
      <c r="D54" s="14">
        <v>28.297458225890999</v>
      </c>
      <c r="E54" s="14">
        <v>0.67324859345370303</v>
      </c>
      <c r="F54" s="14">
        <v>26.996098668359998</v>
      </c>
      <c r="G54" s="14">
        <v>29.6360839826092</v>
      </c>
      <c r="H54" s="14">
        <v>2.3791839821065901</v>
      </c>
      <c r="I54" s="15">
        <v>3790</v>
      </c>
      <c r="J54" s="15">
        <v>13762</v>
      </c>
      <c r="K54" s="14">
        <v>3.0741066170238298</v>
      </c>
      <c r="L54" s="15">
        <v>4476.7477887034202</v>
      </c>
      <c r="M54" s="15">
        <v>2450</v>
      </c>
      <c r="ZA54" s="9"/>
    </row>
    <row r="55" spans="2:677" x14ac:dyDescent="0.3">
      <c r="B55" s="18"/>
      <c r="C55" s="16" t="s">
        <v>291</v>
      </c>
      <c r="D55" s="14">
        <v>32.342450467971297</v>
      </c>
      <c r="E55" s="14">
        <v>0.93616935719268302</v>
      </c>
      <c r="F55" s="14">
        <v>30.534320134759898</v>
      </c>
      <c r="G55" s="14">
        <v>34.204929914575096</v>
      </c>
      <c r="H55" s="14">
        <v>2.8945529594913402</v>
      </c>
      <c r="I55" s="15">
        <v>2304</v>
      </c>
      <c r="J55" s="15">
        <v>7571</v>
      </c>
      <c r="K55" s="14">
        <v>3.0319046348718501</v>
      </c>
      <c r="L55" s="15">
        <v>2497.1102035734102</v>
      </c>
      <c r="M55" s="15">
        <v>1983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361</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27" priority="1">
      <formula>ZA9 = 3</formula>
    </cfRule>
    <cfRule type="expression" dxfId="126" priority="48">
      <formula>I9 = J9</formula>
    </cfRule>
    <cfRule type="expression" dxfId="125" priority="95">
      <formula>ZA9 = 2</formula>
    </cfRule>
    <cfRule type="expression" dxfId="124" priority="142">
      <formula>ZA9 = 1</formula>
    </cfRule>
  </conditionalFormatting>
  <pageMargins left="0.7" right="0.7" top="0.75" bottom="0.75" header="0.3" footer="0.3"/>
  <pageSetup paperSize="9" orientation="portrait" horizontalDpi="300" verticalDpi="30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177</v>
      </c>
      <c r="M2" s="12" t="str">
        <f>HYPERLINK("#'INDICE'!A1", "Índice")</f>
        <v>Índice</v>
      </c>
    </row>
    <row r="3" spans="2:677" x14ac:dyDescent="0.3">
      <c r="B3" s="10" t="s">
        <v>7</v>
      </c>
      <c r="C3" s="11" t="s">
        <v>176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18.378516760782301</v>
      </c>
      <c r="E9" s="14">
        <v>0.44456963362768998</v>
      </c>
      <c r="F9" s="14">
        <v>17.522749295878601</v>
      </c>
      <c r="G9" s="14">
        <v>19.266314992698799</v>
      </c>
      <c r="H9" s="14">
        <v>2.4189636161300698</v>
      </c>
      <c r="I9" s="15">
        <v>3918</v>
      </c>
      <c r="J9" s="15">
        <v>21333</v>
      </c>
      <c r="K9" s="14">
        <v>2.8105817597942702</v>
      </c>
      <c r="L9" s="15">
        <v>7590.2435236616302</v>
      </c>
      <c r="M9" s="15">
        <v>2682</v>
      </c>
      <c r="ZA9" s="9"/>
    </row>
    <row r="10" spans="2:677" x14ac:dyDescent="0.3">
      <c r="B10" s="18" t="s">
        <v>293</v>
      </c>
      <c r="C10" s="16" t="s">
        <v>253</v>
      </c>
      <c r="D10" s="14">
        <v>18.457159585548698</v>
      </c>
      <c r="E10" s="14">
        <v>0.59584410873211502</v>
      </c>
      <c r="F10" s="14">
        <v>17.316988649073501</v>
      </c>
      <c r="G10" s="14">
        <v>19.654555803880498</v>
      </c>
      <c r="H10" s="14">
        <v>3.2282546291610199</v>
      </c>
      <c r="I10" s="15">
        <v>2350</v>
      </c>
      <c r="J10" s="15">
        <v>13043</v>
      </c>
      <c r="K10" s="14">
        <v>3.0765132703806102</v>
      </c>
      <c r="L10" s="15">
        <v>4239.5396521030998</v>
      </c>
      <c r="M10" s="15">
        <v>1690</v>
      </c>
      <c r="ZA10" s="9"/>
    </row>
    <row r="11" spans="2:677" x14ac:dyDescent="0.3">
      <c r="B11" s="18"/>
      <c r="C11" s="16" t="s">
        <v>254</v>
      </c>
      <c r="D11" s="14">
        <v>18.234312582246499</v>
      </c>
      <c r="E11" s="14">
        <v>0.62716335828856795</v>
      </c>
      <c r="F11" s="14">
        <v>17.035703191278099</v>
      </c>
      <c r="G11" s="14">
        <v>19.497435542679099</v>
      </c>
      <c r="H11" s="14">
        <v>3.4394680658221999</v>
      </c>
      <c r="I11" s="15">
        <v>1568</v>
      </c>
      <c r="J11" s="15">
        <v>8290</v>
      </c>
      <c r="K11" s="14">
        <v>2.1867694896189902</v>
      </c>
      <c r="L11" s="15">
        <v>3790.9802744890098</v>
      </c>
      <c r="M11" s="15">
        <v>992</v>
      </c>
      <c r="ZA11" s="9"/>
    </row>
    <row r="12" spans="2:677" x14ac:dyDescent="0.3">
      <c r="B12" s="18" t="s">
        <v>294</v>
      </c>
      <c r="C12" s="16" t="s">
        <v>255</v>
      </c>
      <c r="D12" s="14">
        <v>18.2313219719525</v>
      </c>
      <c r="E12" s="14">
        <v>0.53050552649056504</v>
      </c>
      <c r="F12" s="14">
        <v>17.213617047321598</v>
      </c>
      <c r="G12" s="14">
        <v>19.295172073661998</v>
      </c>
      <c r="H12" s="14">
        <v>2.9098577015243601</v>
      </c>
      <c r="I12" s="15">
        <v>1901</v>
      </c>
      <c r="J12" s="15">
        <v>10667</v>
      </c>
      <c r="K12" s="14">
        <v>2.01361420791403</v>
      </c>
      <c r="L12" s="15">
        <v>5297.4397767337396</v>
      </c>
      <c r="M12" s="15">
        <v>1374</v>
      </c>
      <c r="ZA12" s="9"/>
    </row>
    <row r="13" spans="2:677" x14ac:dyDescent="0.3">
      <c r="B13" s="18"/>
      <c r="C13" s="16" t="s">
        <v>256</v>
      </c>
      <c r="D13" s="14">
        <v>17.8424581261249</v>
      </c>
      <c r="E13" s="14">
        <v>0.71865978678530495</v>
      </c>
      <c r="F13" s="14">
        <v>16.4751298491868</v>
      </c>
      <c r="G13" s="14">
        <v>19.2970481956005</v>
      </c>
      <c r="H13" s="14">
        <v>4.0278070527347598</v>
      </c>
      <c r="I13" s="15">
        <v>1120</v>
      </c>
      <c r="J13" s="15">
        <v>6382</v>
      </c>
      <c r="K13" s="14">
        <v>2.2481915442195199</v>
      </c>
      <c r="L13" s="15">
        <v>2838.7260936058601</v>
      </c>
      <c r="M13" s="15">
        <v>794</v>
      </c>
      <c r="ZA13" s="9"/>
    </row>
    <row r="14" spans="2:677" x14ac:dyDescent="0.3">
      <c r="B14" s="18"/>
      <c r="C14" s="16" t="s">
        <v>257</v>
      </c>
      <c r="D14" s="14">
        <v>23.0349795708538</v>
      </c>
      <c r="E14" s="14">
        <v>1.00101273411068</v>
      </c>
      <c r="F14" s="14">
        <v>21.127412766406302</v>
      </c>
      <c r="G14" s="14">
        <v>25.060055214283199</v>
      </c>
      <c r="H14" s="14">
        <v>4.3456202382626001</v>
      </c>
      <c r="I14" s="15">
        <v>897</v>
      </c>
      <c r="J14" s="15">
        <v>4284</v>
      </c>
      <c r="K14" s="14">
        <v>2.4207283621262401</v>
      </c>
      <c r="L14" s="15">
        <v>1769.7152919037801</v>
      </c>
      <c r="M14" s="15">
        <v>514</v>
      </c>
      <c r="ZA14" s="9"/>
    </row>
    <row r="15" spans="2:677" x14ac:dyDescent="0.3">
      <c r="B15" s="18" t="s">
        <v>295</v>
      </c>
      <c r="C15" s="16" t="s">
        <v>258</v>
      </c>
      <c r="D15" s="14">
        <v>13.669072737224599</v>
      </c>
      <c r="E15" s="14">
        <v>1.20798246596229</v>
      </c>
      <c r="F15" s="14">
        <v>11.4507843988959</v>
      </c>
      <c r="G15" s="14">
        <v>16.238290636462601</v>
      </c>
      <c r="H15" s="14">
        <v>8.8373402438090896</v>
      </c>
      <c r="I15" s="15">
        <v>139</v>
      </c>
      <c r="J15" s="15">
        <v>1014</v>
      </c>
      <c r="K15" s="14">
        <v>1.25263703054311</v>
      </c>
      <c r="L15" s="15">
        <v>809.49227531646204</v>
      </c>
      <c r="M15" s="15">
        <v>135</v>
      </c>
      <c r="ZA15" s="9"/>
    </row>
    <row r="16" spans="2:677" x14ac:dyDescent="0.3">
      <c r="B16" s="18"/>
      <c r="C16" s="16" t="s">
        <v>259</v>
      </c>
      <c r="D16" s="14">
        <v>20.787924636156198</v>
      </c>
      <c r="E16" s="14">
        <v>2.02325396974619</v>
      </c>
      <c r="F16" s="14">
        <v>17.058744067654601</v>
      </c>
      <c r="G16" s="14">
        <v>25.0857665858505</v>
      </c>
      <c r="H16" s="14">
        <v>9.7328329073656903</v>
      </c>
      <c r="I16" s="15">
        <v>165</v>
      </c>
      <c r="J16" s="15">
        <v>814</v>
      </c>
      <c r="K16" s="14">
        <v>2.0211047477923199</v>
      </c>
      <c r="L16" s="15">
        <v>402.75003108529899</v>
      </c>
      <c r="M16" s="15">
        <v>102</v>
      </c>
      <c r="ZA16" s="9"/>
    </row>
    <row r="17" spans="2:677" x14ac:dyDescent="0.3">
      <c r="B17" s="18"/>
      <c r="C17" s="16" t="s">
        <v>260</v>
      </c>
      <c r="D17" s="14">
        <v>14.7253024166362</v>
      </c>
      <c r="E17" s="14">
        <v>1.6291879692656299</v>
      </c>
      <c r="F17" s="14">
        <v>11.777648303010499</v>
      </c>
      <c r="G17" s="14">
        <v>18.2580060221926</v>
      </c>
      <c r="H17" s="14">
        <v>11.063867642032401</v>
      </c>
      <c r="I17" s="15">
        <v>117</v>
      </c>
      <c r="J17" s="15">
        <v>812</v>
      </c>
      <c r="K17" s="14">
        <v>1.7142684567730899</v>
      </c>
      <c r="L17" s="15">
        <v>473.67143506128201</v>
      </c>
      <c r="M17" s="15">
        <v>102</v>
      </c>
      <c r="ZA17" s="9"/>
    </row>
    <row r="18" spans="2:677" x14ac:dyDescent="0.3">
      <c r="B18" s="18"/>
      <c r="C18" s="16" t="s">
        <v>261</v>
      </c>
      <c r="D18" s="14">
        <v>19.066424069366199</v>
      </c>
      <c r="E18" s="14">
        <v>1.37921261472481</v>
      </c>
      <c r="F18" s="14">
        <v>16.470363523048601</v>
      </c>
      <c r="G18" s="14">
        <v>21.964079292749201</v>
      </c>
      <c r="H18" s="14">
        <v>7.2337246339798504</v>
      </c>
      <c r="I18" s="15">
        <v>119</v>
      </c>
      <c r="J18" s="15">
        <v>655</v>
      </c>
      <c r="K18" s="14">
        <v>0.80619891996033199</v>
      </c>
      <c r="L18" s="15">
        <v>655</v>
      </c>
      <c r="M18" s="15">
        <v>78</v>
      </c>
      <c r="ZA18" s="9"/>
    </row>
    <row r="19" spans="2:677" x14ac:dyDescent="0.3">
      <c r="B19" s="18"/>
      <c r="C19" s="16" t="s">
        <v>262</v>
      </c>
      <c r="D19" s="14">
        <v>16.713058670931499</v>
      </c>
      <c r="E19" s="14">
        <v>2.2655095958888301</v>
      </c>
      <c r="F19" s="14">
        <v>12.6634264871835</v>
      </c>
      <c r="G19" s="14">
        <v>21.735427334607401</v>
      </c>
      <c r="H19" s="14">
        <v>13.555326050695699</v>
      </c>
      <c r="I19" s="15">
        <v>95</v>
      </c>
      <c r="J19" s="15">
        <v>534</v>
      </c>
      <c r="K19" s="14">
        <v>1.9652878544289101</v>
      </c>
      <c r="L19" s="15">
        <v>271.71592130719898</v>
      </c>
      <c r="M19" s="15">
        <v>66</v>
      </c>
      <c r="ZA19" s="9"/>
    </row>
    <row r="20" spans="2:677" x14ac:dyDescent="0.3">
      <c r="B20" s="18"/>
      <c r="C20" s="16" t="s">
        <v>263</v>
      </c>
      <c r="D20" s="14">
        <v>18.230722039127802</v>
      </c>
      <c r="E20" s="14">
        <v>1.4367105635105599</v>
      </c>
      <c r="F20" s="14">
        <v>15.551559418296501</v>
      </c>
      <c r="G20" s="14">
        <v>21.255269065257401</v>
      </c>
      <c r="H20" s="14">
        <v>7.8807112544802598</v>
      </c>
      <c r="I20" s="15">
        <v>141</v>
      </c>
      <c r="J20" s="15">
        <v>795</v>
      </c>
      <c r="K20" s="14">
        <v>1.0994235614385399</v>
      </c>
      <c r="L20" s="15">
        <v>723.10620572819096</v>
      </c>
      <c r="M20" s="15">
        <v>101</v>
      </c>
      <c r="ZA20" s="9"/>
    </row>
    <row r="21" spans="2:677" x14ac:dyDescent="0.3">
      <c r="B21" s="18"/>
      <c r="C21" s="16" t="s">
        <v>264</v>
      </c>
      <c r="D21" s="14">
        <v>15.3524561546778</v>
      </c>
      <c r="E21" s="14">
        <v>1.1617809476132701</v>
      </c>
      <c r="F21" s="14">
        <v>13.197526928987701</v>
      </c>
      <c r="G21" s="14">
        <v>17.787146215642402</v>
      </c>
      <c r="H21" s="14">
        <v>7.5673946625099804</v>
      </c>
      <c r="I21" s="15">
        <v>223</v>
      </c>
      <c r="J21" s="15">
        <v>1442</v>
      </c>
      <c r="K21" s="14">
        <v>1.4966500144157899</v>
      </c>
      <c r="L21" s="15">
        <v>963.48510748044203</v>
      </c>
      <c r="M21" s="15">
        <v>183</v>
      </c>
      <c r="ZA21" s="9"/>
    </row>
    <row r="22" spans="2:677" x14ac:dyDescent="0.3">
      <c r="B22" s="18"/>
      <c r="C22" s="16" t="s">
        <v>265</v>
      </c>
      <c r="D22" s="14">
        <v>24.7105583552075</v>
      </c>
      <c r="E22" s="14">
        <v>1.4238877653940401</v>
      </c>
      <c r="F22" s="14">
        <v>22.003341901866701</v>
      </c>
      <c r="G22" s="14">
        <v>27.632854715201798</v>
      </c>
      <c r="H22" s="14">
        <v>5.7622646357320102</v>
      </c>
      <c r="I22" s="15">
        <v>260</v>
      </c>
      <c r="J22" s="15">
        <v>1110</v>
      </c>
      <c r="K22" s="14">
        <v>1.20855502335269</v>
      </c>
      <c r="L22" s="15">
        <v>918.45218343531701</v>
      </c>
      <c r="M22" s="15">
        <v>135</v>
      </c>
      <c r="ZA22" s="9"/>
    </row>
    <row r="23" spans="2:677" x14ac:dyDescent="0.3">
      <c r="B23" s="18"/>
      <c r="C23" s="16" t="s">
        <v>266</v>
      </c>
      <c r="D23" s="14">
        <v>18.375041097005798</v>
      </c>
      <c r="E23" s="14">
        <v>1.3327360230722201</v>
      </c>
      <c r="F23" s="14">
        <v>15.885465338091601</v>
      </c>
      <c r="G23" s="14">
        <v>21.156648452983401</v>
      </c>
      <c r="H23" s="14">
        <v>7.2529689377913096</v>
      </c>
      <c r="I23" s="15">
        <v>217</v>
      </c>
      <c r="J23" s="15">
        <v>1133</v>
      </c>
      <c r="K23" s="14">
        <v>1.34055119876621</v>
      </c>
      <c r="L23" s="15">
        <v>845.17473188847396</v>
      </c>
      <c r="M23" s="15">
        <v>144</v>
      </c>
      <c r="ZA23" s="9"/>
    </row>
    <row r="24" spans="2:677" x14ac:dyDescent="0.3">
      <c r="B24" s="18"/>
      <c r="C24" s="16" t="s">
        <v>267</v>
      </c>
      <c r="D24" s="14">
        <v>15.609013009299201</v>
      </c>
      <c r="E24" s="14">
        <v>1.99538188548814</v>
      </c>
      <c r="F24" s="14">
        <v>12.0343104311525</v>
      </c>
      <c r="G24" s="14">
        <v>20.004084010896499</v>
      </c>
      <c r="H24" s="14">
        <v>12.7835237519462</v>
      </c>
      <c r="I24" s="15">
        <v>95</v>
      </c>
      <c r="J24" s="15">
        <v>623</v>
      </c>
      <c r="K24" s="14">
        <v>1.8800566314409699</v>
      </c>
      <c r="L24" s="15">
        <v>331.37299673920103</v>
      </c>
      <c r="M24" s="15">
        <v>78</v>
      </c>
      <c r="ZA24" s="9"/>
    </row>
    <row r="25" spans="2:677" x14ac:dyDescent="0.3">
      <c r="B25" s="18"/>
      <c r="C25" s="16" t="s">
        <v>268</v>
      </c>
      <c r="D25" s="14">
        <v>17.321771970190198</v>
      </c>
      <c r="E25" s="14">
        <v>1.99851384049425</v>
      </c>
      <c r="F25" s="14">
        <v>13.7019239925291</v>
      </c>
      <c r="G25" s="14">
        <v>21.657928824450899</v>
      </c>
      <c r="H25" s="14">
        <v>11.5375831291024</v>
      </c>
      <c r="I25" s="15">
        <v>123</v>
      </c>
      <c r="J25" s="15">
        <v>714</v>
      </c>
      <c r="K25" s="14">
        <v>1.9884760891379001</v>
      </c>
      <c r="L25" s="15">
        <v>359.06893922448501</v>
      </c>
      <c r="M25" s="15">
        <v>89</v>
      </c>
      <c r="ZA25" s="9"/>
    </row>
    <row r="26" spans="2:677" x14ac:dyDescent="0.3">
      <c r="B26" s="18"/>
      <c r="C26" s="16" t="s">
        <v>269</v>
      </c>
      <c r="D26" s="14">
        <v>16.812867886760699</v>
      </c>
      <c r="E26" s="14">
        <v>1.60862121287663</v>
      </c>
      <c r="F26" s="14">
        <v>13.858642972621301</v>
      </c>
      <c r="G26" s="14">
        <v>20.248808722398302</v>
      </c>
      <c r="H26" s="14">
        <v>9.56779785406715</v>
      </c>
      <c r="I26" s="15">
        <v>136</v>
      </c>
      <c r="J26" s="15">
        <v>804</v>
      </c>
      <c r="K26" s="14">
        <v>1.4856796531699601</v>
      </c>
      <c r="L26" s="15">
        <v>541.16646094231896</v>
      </c>
      <c r="M26" s="15">
        <v>102</v>
      </c>
      <c r="ZA26" s="9"/>
    </row>
    <row r="27" spans="2:677" x14ac:dyDescent="0.3">
      <c r="B27" s="18"/>
      <c r="C27" s="16" t="s">
        <v>270</v>
      </c>
      <c r="D27" s="14">
        <v>16.225155357665599</v>
      </c>
      <c r="E27" s="14">
        <v>1.3462012308897</v>
      </c>
      <c r="F27" s="14">
        <v>13.737541047592201</v>
      </c>
      <c r="G27" s="14">
        <v>19.063680387338302</v>
      </c>
      <c r="H27" s="14">
        <v>8.2970005600204395</v>
      </c>
      <c r="I27" s="15">
        <v>191</v>
      </c>
      <c r="J27" s="15">
        <v>1174</v>
      </c>
      <c r="K27" s="14">
        <v>1.5639234426981401</v>
      </c>
      <c r="L27" s="15">
        <v>750.676131546806</v>
      </c>
      <c r="M27" s="15">
        <v>150</v>
      </c>
      <c r="ZA27" s="9"/>
    </row>
    <row r="28" spans="2:677" x14ac:dyDescent="0.3">
      <c r="B28" s="18"/>
      <c r="C28" s="16" t="s">
        <v>271</v>
      </c>
      <c r="D28" s="14">
        <v>24.191786900859299</v>
      </c>
      <c r="E28" s="14">
        <v>2.81787269440933</v>
      </c>
      <c r="F28" s="14">
        <v>19.0160316787013</v>
      </c>
      <c r="G28" s="14">
        <v>30.250066631199701</v>
      </c>
      <c r="H28" s="14">
        <v>11.648055209635</v>
      </c>
      <c r="I28" s="15">
        <v>113</v>
      </c>
      <c r="J28" s="15">
        <v>519</v>
      </c>
      <c r="K28" s="14">
        <v>2.2427883372508002</v>
      </c>
      <c r="L28" s="15">
        <v>231.40837295247701</v>
      </c>
      <c r="M28" s="15">
        <v>66</v>
      </c>
      <c r="ZA28" s="9"/>
    </row>
    <row r="29" spans="2:677" x14ac:dyDescent="0.3">
      <c r="B29" s="18"/>
      <c r="C29" s="16" t="s">
        <v>272</v>
      </c>
      <c r="D29" s="14">
        <v>21.779782291245802</v>
      </c>
      <c r="E29" s="14">
        <v>1.92235051795532</v>
      </c>
      <c r="F29" s="14">
        <v>18.202995785963001</v>
      </c>
      <c r="G29" s="14">
        <v>25.837386564978701</v>
      </c>
      <c r="H29" s="14">
        <v>8.8263073167999</v>
      </c>
      <c r="I29" s="15">
        <v>162</v>
      </c>
      <c r="J29" s="15">
        <v>773</v>
      </c>
      <c r="K29" s="14">
        <v>1.6745954379930099</v>
      </c>
      <c r="L29" s="15">
        <v>461.60402832963399</v>
      </c>
      <c r="M29" s="15">
        <v>92</v>
      </c>
      <c r="ZA29" s="9"/>
    </row>
    <row r="30" spans="2:677" x14ac:dyDescent="0.3">
      <c r="B30" s="18"/>
      <c r="C30" s="16" t="s">
        <v>273</v>
      </c>
      <c r="D30" s="14">
        <v>20.779367677700002</v>
      </c>
      <c r="E30" s="14">
        <v>2.0722953934129902</v>
      </c>
      <c r="F30" s="14">
        <v>16.953176820671501</v>
      </c>
      <c r="G30" s="14">
        <v>25.206990040882101</v>
      </c>
      <c r="H30" s="14">
        <v>9.9728510778359105</v>
      </c>
      <c r="I30" s="15">
        <v>128</v>
      </c>
      <c r="J30" s="15">
        <v>685</v>
      </c>
      <c r="K30" s="14">
        <v>1.7843859404576401</v>
      </c>
      <c r="L30" s="15">
        <v>383.885562236787</v>
      </c>
      <c r="M30" s="15">
        <v>77</v>
      </c>
      <c r="ZA30" s="9"/>
    </row>
    <row r="31" spans="2:677" x14ac:dyDescent="0.3">
      <c r="B31" s="18"/>
      <c r="C31" s="16" t="s">
        <v>274</v>
      </c>
      <c r="D31" s="14">
        <v>19.516096913643899</v>
      </c>
      <c r="E31" s="14">
        <v>1.0655865451486599</v>
      </c>
      <c r="F31" s="14">
        <v>17.503973469569601</v>
      </c>
      <c r="G31" s="14">
        <v>21.698681024479001</v>
      </c>
      <c r="H31" s="14">
        <v>5.4600392171843497</v>
      </c>
      <c r="I31" s="15">
        <v>411</v>
      </c>
      <c r="J31" s="15">
        <v>2151</v>
      </c>
      <c r="K31" s="14">
        <v>1.5542251084822101</v>
      </c>
      <c r="L31" s="15">
        <v>1383.96940588649</v>
      </c>
      <c r="M31" s="15">
        <v>299</v>
      </c>
      <c r="ZA31" s="9"/>
    </row>
    <row r="32" spans="2:677" x14ac:dyDescent="0.3">
      <c r="B32" s="18"/>
      <c r="C32" s="16" t="s">
        <v>275</v>
      </c>
      <c r="D32" s="14">
        <v>17.6077729748717</v>
      </c>
      <c r="E32" s="14">
        <v>1.1843666349600499</v>
      </c>
      <c r="F32" s="14">
        <v>15.3897173957199</v>
      </c>
      <c r="G32" s="14">
        <v>20.069679294619</v>
      </c>
      <c r="H32" s="14">
        <v>6.7263851973232596</v>
      </c>
      <c r="I32" s="15">
        <v>227</v>
      </c>
      <c r="J32" s="15">
        <v>1305</v>
      </c>
      <c r="K32" s="14">
        <v>1.26083788021893</v>
      </c>
      <c r="L32" s="15">
        <v>1035.0260096669999</v>
      </c>
      <c r="M32" s="15">
        <v>163</v>
      </c>
      <c r="ZA32" s="9"/>
    </row>
    <row r="33" spans="2:677" x14ac:dyDescent="0.3">
      <c r="B33" s="18"/>
      <c r="C33" s="16" t="s">
        <v>276</v>
      </c>
      <c r="D33" s="14">
        <v>18.861111954848099</v>
      </c>
      <c r="E33" s="14">
        <v>1.47409904272723</v>
      </c>
      <c r="F33" s="14">
        <v>16.109320841538</v>
      </c>
      <c r="G33" s="14">
        <v>21.959916602434902</v>
      </c>
      <c r="H33" s="14">
        <v>7.8155468577679903</v>
      </c>
      <c r="I33" s="15">
        <v>152</v>
      </c>
      <c r="J33" s="15">
        <v>834</v>
      </c>
      <c r="K33" s="14">
        <v>1.1827745879971501</v>
      </c>
      <c r="L33" s="15">
        <v>705.12167615323597</v>
      </c>
      <c r="M33" s="15">
        <v>102</v>
      </c>
      <c r="ZA33" s="9"/>
    </row>
    <row r="34" spans="2:677" x14ac:dyDescent="0.3">
      <c r="B34" s="18"/>
      <c r="C34" s="16" t="s">
        <v>277</v>
      </c>
      <c r="D34" s="14">
        <v>22.075054490738399</v>
      </c>
      <c r="E34" s="14">
        <v>2.22794352372614</v>
      </c>
      <c r="F34" s="14">
        <v>17.976820312679301</v>
      </c>
      <c r="G34" s="14">
        <v>26.802284126165201</v>
      </c>
      <c r="H34" s="14">
        <v>10.0925844810978</v>
      </c>
      <c r="I34" s="15">
        <v>197</v>
      </c>
      <c r="J34" s="15">
        <v>897</v>
      </c>
      <c r="K34" s="14">
        <v>2.58546149049167</v>
      </c>
      <c r="L34" s="15">
        <v>346.93999632128299</v>
      </c>
      <c r="M34" s="15">
        <v>112</v>
      </c>
      <c r="ZA34" s="9"/>
    </row>
    <row r="35" spans="2:677" x14ac:dyDescent="0.3">
      <c r="B35" s="18"/>
      <c r="C35" s="16" t="s">
        <v>278</v>
      </c>
      <c r="D35" s="14">
        <v>26.9842626076389</v>
      </c>
      <c r="E35" s="14">
        <v>2.4221832651687798</v>
      </c>
      <c r="F35" s="14">
        <v>22.427209115062301</v>
      </c>
      <c r="G35" s="14">
        <v>32.084297752140401</v>
      </c>
      <c r="H35" s="14">
        <v>8.9762811027605807</v>
      </c>
      <c r="I35" s="15">
        <v>145</v>
      </c>
      <c r="J35" s="15">
        <v>576</v>
      </c>
      <c r="K35" s="14">
        <v>1.7122012626652501</v>
      </c>
      <c r="L35" s="15">
        <v>336.40904989369398</v>
      </c>
      <c r="M35" s="15">
        <v>65</v>
      </c>
      <c r="ZA35" s="9"/>
    </row>
    <row r="36" spans="2:677" x14ac:dyDescent="0.3">
      <c r="B36" s="18"/>
      <c r="C36" s="16" t="s">
        <v>279</v>
      </c>
      <c r="D36" s="14">
        <v>23.927281075429899</v>
      </c>
      <c r="E36" s="14">
        <v>1.60273617729915</v>
      </c>
      <c r="F36" s="14">
        <v>20.906733715871599</v>
      </c>
      <c r="G36" s="14">
        <v>27.233964280688401</v>
      </c>
      <c r="H36" s="14">
        <v>6.6983631455934303</v>
      </c>
      <c r="I36" s="15">
        <v>269</v>
      </c>
      <c r="J36" s="15">
        <v>1250</v>
      </c>
      <c r="K36" s="14">
        <v>1.7626424635561899</v>
      </c>
      <c r="L36" s="15">
        <v>709.16253627413698</v>
      </c>
      <c r="M36" s="15">
        <v>161</v>
      </c>
      <c r="ZA36" s="9"/>
    </row>
    <row r="37" spans="2:677" x14ac:dyDescent="0.3">
      <c r="B37" s="18"/>
      <c r="C37" s="16" t="s">
        <v>280</v>
      </c>
      <c r="D37" s="14">
        <v>12.3859143232064</v>
      </c>
      <c r="E37" s="14">
        <v>1.3638268485486</v>
      </c>
      <c r="F37" s="14">
        <v>9.9169383092942809</v>
      </c>
      <c r="G37" s="14">
        <v>15.364737625371699</v>
      </c>
      <c r="H37" s="14">
        <v>11.0111115979005</v>
      </c>
      <c r="I37" s="15">
        <v>93</v>
      </c>
      <c r="J37" s="15">
        <v>719</v>
      </c>
      <c r="K37" s="14">
        <v>1.2306680085537001</v>
      </c>
      <c r="L37" s="15">
        <v>584.23554931356296</v>
      </c>
      <c r="M37" s="15">
        <v>80</v>
      </c>
      <c r="ZA37" s="9"/>
    </row>
    <row r="38" spans="2:677" x14ac:dyDescent="0.3">
      <c r="B38" s="18" t="s">
        <v>296</v>
      </c>
      <c r="C38" s="16" t="s">
        <v>281</v>
      </c>
      <c r="D38" s="14">
        <v>18.825368934515801</v>
      </c>
      <c r="E38" s="14">
        <v>0.62734171815849604</v>
      </c>
      <c r="F38" s="14">
        <v>17.6254287127203</v>
      </c>
      <c r="G38" s="14">
        <v>20.087080521718701</v>
      </c>
      <c r="H38" s="14">
        <v>3.3324272174463601</v>
      </c>
      <c r="I38" s="15">
        <v>2100</v>
      </c>
      <c r="J38" s="15">
        <v>10960</v>
      </c>
      <c r="K38" s="14">
        <v>2.8223797365057202</v>
      </c>
      <c r="L38" s="15">
        <v>3883.2478345274599</v>
      </c>
      <c r="M38" s="15">
        <v>1297</v>
      </c>
      <c r="ZA38" s="9"/>
    </row>
    <row r="39" spans="2:677" x14ac:dyDescent="0.3">
      <c r="B39" s="18"/>
      <c r="C39" s="16" t="s">
        <v>282</v>
      </c>
      <c r="D39" s="14">
        <v>18.0077634335636</v>
      </c>
      <c r="E39" s="14">
        <v>0.62582787484906</v>
      </c>
      <c r="F39" s="14">
        <v>16.812493730458399</v>
      </c>
      <c r="G39" s="14">
        <v>19.2683270609805</v>
      </c>
      <c r="H39" s="14">
        <v>3.4753226138156399</v>
      </c>
      <c r="I39" s="15">
        <v>1818</v>
      </c>
      <c r="J39" s="15">
        <v>10373</v>
      </c>
      <c r="K39" s="14">
        <v>2.75131175881303</v>
      </c>
      <c r="L39" s="15">
        <v>3770.2016017534602</v>
      </c>
      <c r="M39" s="15">
        <v>1286</v>
      </c>
      <c r="ZA39" s="9"/>
    </row>
    <row r="40" spans="2:677" x14ac:dyDescent="0.3">
      <c r="B40" s="18" t="s">
        <v>321</v>
      </c>
      <c r="C40" s="16" t="s">
        <v>314</v>
      </c>
      <c r="D40" s="14">
        <v>18.508011920480101</v>
      </c>
      <c r="E40" s="14">
        <v>0.58542831733686995</v>
      </c>
      <c r="F40" s="14">
        <v>17.387468494126399</v>
      </c>
      <c r="G40" s="14">
        <v>19.683563328289299</v>
      </c>
      <c r="H40" s="14">
        <v>3.1631075225808698</v>
      </c>
      <c r="I40" s="15">
        <v>2006</v>
      </c>
      <c r="J40" s="15">
        <v>10784</v>
      </c>
      <c r="K40" s="14">
        <v>2.4502611424053402</v>
      </c>
      <c r="L40" s="15">
        <v>4401.1635385988802</v>
      </c>
      <c r="M40" s="15">
        <v>2652</v>
      </c>
      <c r="ZA40" s="9"/>
    </row>
    <row r="41" spans="2:677" x14ac:dyDescent="0.3">
      <c r="B41" s="18"/>
      <c r="C41" s="16" t="s">
        <v>315</v>
      </c>
      <c r="D41" s="14">
        <v>18.247757546932799</v>
      </c>
      <c r="E41" s="14">
        <v>0.62141874256395202</v>
      </c>
      <c r="F41" s="14">
        <v>17.060686453661699</v>
      </c>
      <c r="G41" s="14">
        <v>19.498007042531</v>
      </c>
      <c r="H41" s="14">
        <v>3.4054526478975702</v>
      </c>
      <c r="I41" s="15">
        <v>1912</v>
      </c>
      <c r="J41" s="15">
        <v>10549</v>
      </c>
      <c r="K41" s="14">
        <v>2.73042115862776</v>
      </c>
      <c r="L41" s="15">
        <v>3863.5065387867298</v>
      </c>
      <c r="M41" s="15">
        <v>2633</v>
      </c>
      <c r="ZA41" s="9"/>
    </row>
    <row r="42" spans="2:677" x14ac:dyDescent="0.3">
      <c r="B42" s="18" t="s">
        <v>322</v>
      </c>
      <c r="C42" s="16" t="s">
        <v>316</v>
      </c>
      <c r="D42" s="14">
        <v>22.805299171427901</v>
      </c>
      <c r="E42" s="14">
        <v>1.2753124738499599</v>
      </c>
      <c r="F42" s="14">
        <v>20.398175257904999</v>
      </c>
      <c r="G42" s="14">
        <v>25.405820125346199</v>
      </c>
      <c r="H42" s="14">
        <v>5.5921760300683303</v>
      </c>
      <c r="I42" s="15">
        <v>588</v>
      </c>
      <c r="J42" s="15">
        <v>2519</v>
      </c>
      <c r="K42" s="14">
        <v>2.32629977429219</v>
      </c>
      <c r="L42" s="15">
        <v>1082.83550892165</v>
      </c>
      <c r="M42" s="15">
        <v>640</v>
      </c>
      <c r="ZA42" s="9"/>
    </row>
    <row r="43" spans="2:677" x14ac:dyDescent="0.3">
      <c r="B43" s="18"/>
      <c r="C43" s="16" t="s">
        <v>317</v>
      </c>
      <c r="D43" s="14">
        <v>22.479672895546202</v>
      </c>
      <c r="E43" s="14">
        <v>1.8987381531201599</v>
      </c>
      <c r="F43" s="14">
        <v>18.9641403733083</v>
      </c>
      <c r="G43" s="14">
        <v>26.4343188610768</v>
      </c>
      <c r="H43" s="14">
        <v>8.4464670012896192</v>
      </c>
      <c r="I43" s="15">
        <v>215</v>
      </c>
      <c r="J43" s="15">
        <v>841</v>
      </c>
      <c r="K43" s="14">
        <v>1.7378162596715301</v>
      </c>
      <c r="L43" s="15">
        <v>483.94069011585799</v>
      </c>
      <c r="M43" s="15">
        <v>302</v>
      </c>
      <c r="ZA43" s="9"/>
    </row>
    <row r="44" spans="2:677" x14ac:dyDescent="0.3">
      <c r="B44" s="18"/>
      <c r="C44" s="16" t="s">
        <v>318</v>
      </c>
      <c r="D44" s="14">
        <v>12.480946170541699</v>
      </c>
      <c r="E44" s="14">
        <v>1.75836506978361</v>
      </c>
      <c r="F44" s="14">
        <v>9.4074917523986095</v>
      </c>
      <c r="G44" s="14">
        <v>16.376988187292699</v>
      </c>
      <c r="H44" s="14">
        <v>14.088395589220699</v>
      </c>
      <c r="I44" s="15">
        <v>79</v>
      </c>
      <c r="J44" s="15">
        <v>618</v>
      </c>
      <c r="K44" s="14">
        <v>1.7464378524475399</v>
      </c>
      <c r="L44" s="15">
        <v>353.863150145254</v>
      </c>
      <c r="M44" s="15">
        <v>225</v>
      </c>
      <c r="ZA44" s="9"/>
    </row>
    <row r="45" spans="2:677" x14ac:dyDescent="0.3">
      <c r="B45" s="18"/>
      <c r="C45" s="16" t="s">
        <v>319</v>
      </c>
      <c r="D45" s="14">
        <v>18.200876000095999</v>
      </c>
      <c r="E45" s="14">
        <v>0.50387152963896598</v>
      </c>
      <c r="F45" s="14">
        <v>17.233607456573498</v>
      </c>
      <c r="G45" s="14">
        <v>19.209833812620001</v>
      </c>
      <c r="H45" s="14">
        <v>2.7683916402502202</v>
      </c>
      <c r="I45" s="15">
        <v>2973</v>
      </c>
      <c r="J45" s="15">
        <v>17001</v>
      </c>
      <c r="K45" s="14">
        <v>2.8989960110368398</v>
      </c>
      <c r="L45" s="15">
        <v>5864.4440817700597</v>
      </c>
      <c r="M45" s="15">
        <v>2567</v>
      </c>
      <c r="ZA45" s="9"/>
    </row>
    <row r="46" spans="2:677" x14ac:dyDescent="0.3">
      <c r="B46" s="18"/>
      <c r="C46" s="16" t="s">
        <v>320</v>
      </c>
      <c r="D46" s="14">
        <v>16.152316278754402</v>
      </c>
      <c r="E46" s="14">
        <v>2.9451947360933901</v>
      </c>
      <c r="F46" s="14">
        <v>11.1480746389283</v>
      </c>
      <c r="G46" s="14">
        <v>22.8258236970096</v>
      </c>
      <c r="H46" s="14">
        <v>18.233884758480698</v>
      </c>
      <c r="I46" s="15">
        <v>63</v>
      </c>
      <c r="J46" s="15">
        <v>354</v>
      </c>
      <c r="K46" s="14">
        <v>2.2608765890884799</v>
      </c>
      <c r="L46" s="15">
        <v>156.57643663899501</v>
      </c>
      <c r="M46" s="15">
        <v>204</v>
      </c>
      <c r="ZA46" s="9"/>
    </row>
    <row r="47" spans="2:677" x14ac:dyDescent="0.3">
      <c r="B47" s="18" t="s">
        <v>298</v>
      </c>
      <c r="C47" s="16" t="s">
        <v>283</v>
      </c>
      <c r="D47" s="14">
        <v>24.2809439759024</v>
      </c>
      <c r="E47" s="14">
        <v>1.17281581055989</v>
      </c>
      <c r="F47" s="14">
        <v>22.055008543413098</v>
      </c>
      <c r="G47" s="14">
        <v>26.654710152227601</v>
      </c>
      <c r="H47" s="14">
        <v>4.8301903407208897</v>
      </c>
      <c r="I47" s="15">
        <v>1092</v>
      </c>
      <c r="J47" s="15">
        <v>4246</v>
      </c>
      <c r="K47" s="14">
        <v>3.17589810850578</v>
      </c>
      <c r="L47" s="15">
        <v>1336.9446546878301</v>
      </c>
      <c r="M47" s="15">
        <v>1551</v>
      </c>
      <c r="ZA47" s="9"/>
    </row>
    <row r="48" spans="2:677" x14ac:dyDescent="0.3">
      <c r="B48" s="18"/>
      <c r="C48" s="16" t="s">
        <v>284</v>
      </c>
      <c r="D48" s="14">
        <v>23.3450547197749</v>
      </c>
      <c r="E48" s="14">
        <v>1.18577157072399</v>
      </c>
      <c r="F48" s="14">
        <v>21.100229212280102</v>
      </c>
      <c r="G48" s="14">
        <v>25.750758524256302</v>
      </c>
      <c r="H48" s="14">
        <v>5.0793265852555702</v>
      </c>
      <c r="I48" s="15">
        <v>831</v>
      </c>
      <c r="J48" s="15">
        <v>3707</v>
      </c>
      <c r="K48" s="14">
        <v>2.9118728589002698</v>
      </c>
      <c r="L48" s="15">
        <v>1273.0638251149601</v>
      </c>
      <c r="M48" s="15">
        <v>1675</v>
      </c>
      <c r="ZA48" s="9"/>
    </row>
    <row r="49" spans="2:677" x14ac:dyDescent="0.3">
      <c r="B49" s="18"/>
      <c r="C49" s="16" t="s">
        <v>285</v>
      </c>
      <c r="D49" s="14">
        <v>18.685693294147399</v>
      </c>
      <c r="E49" s="14">
        <v>1.00736289274445</v>
      </c>
      <c r="F49" s="14">
        <v>16.789851054495202</v>
      </c>
      <c r="G49" s="14">
        <v>20.742243790387001</v>
      </c>
      <c r="H49" s="14">
        <v>5.3910918738025702</v>
      </c>
      <c r="I49" s="15">
        <v>750</v>
      </c>
      <c r="J49" s="15">
        <v>3927</v>
      </c>
      <c r="K49" s="14">
        <v>2.6220804588153301</v>
      </c>
      <c r="L49" s="15">
        <v>1497.6657130400299</v>
      </c>
      <c r="M49" s="15">
        <v>1821</v>
      </c>
      <c r="ZA49" s="9"/>
    </row>
    <row r="50" spans="2:677" x14ac:dyDescent="0.3">
      <c r="B50" s="18"/>
      <c r="C50" s="16" t="s">
        <v>286</v>
      </c>
      <c r="D50" s="14">
        <v>14.9284759945107</v>
      </c>
      <c r="E50" s="14">
        <v>0.86292800387176205</v>
      </c>
      <c r="F50" s="14">
        <v>13.3139205510965</v>
      </c>
      <c r="G50" s="14">
        <v>16.701103609913201</v>
      </c>
      <c r="H50" s="14">
        <v>5.7804159258391001</v>
      </c>
      <c r="I50" s="15">
        <v>644</v>
      </c>
      <c r="J50" s="15">
        <v>4120</v>
      </c>
      <c r="K50" s="14">
        <v>2.41513399416809</v>
      </c>
      <c r="L50" s="15">
        <v>1705.9094898869801</v>
      </c>
      <c r="M50" s="15">
        <v>1870</v>
      </c>
      <c r="ZA50" s="9"/>
    </row>
    <row r="51" spans="2:677" x14ac:dyDescent="0.3">
      <c r="B51" s="18"/>
      <c r="C51" s="16" t="s">
        <v>287</v>
      </c>
      <c r="D51" s="14">
        <v>11.425287778141699</v>
      </c>
      <c r="E51" s="14">
        <v>0.72766561991505296</v>
      </c>
      <c r="F51" s="14">
        <v>10.073928802572601</v>
      </c>
      <c r="G51" s="14">
        <v>12.931855097885499</v>
      </c>
      <c r="H51" s="14">
        <v>6.3689040840370801</v>
      </c>
      <c r="I51" s="15">
        <v>586</v>
      </c>
      <c r="J51" s="15">
        <v>5219</v>
      </c>
      <c r="K51" s="14">
        <v>2.73017753930452</v>
      </c>
      <c r="L51" s="15">
        <v>1911.5972953647099</v>
      </c>
      <c r="M51" s="15">
        <v>1897</v>
      </c>
      <c r="ZA51" s="9"/>
    </row>
    <row r="52" spans="2:677" x14ac:dyDescent="0.3">
      <c r="B52" s="18" t="s">
        <v>297</v>
      </c>
      <c r="C52" s="16" t="s">
        <v>288</v>
      </c>
      <c r="D52" s="14">
        <v>15.6582768772445</v>
      </c>
      <c r="E52" s="14">
        <v>0.48143611988030999</v>
      </c>
      <c r="F52" s="14">
        <v>14.737245468019699</v>
      </c>
      <c r="G52" s="14">
        <v>16.625645742480099</v>
      </c>
      <c r="H52" s="14">
        <v>3.0746430380213798</v>
      </c>
      <c r="I52" s="15">
        <v>2178</v>
      </c>
      <c r="J52" s="15">
        <v>14150</v>
      </c>
      <c r="K52" s="14">
        <v>2.4832283017113901</v>
      </c>
      <c r="L52" s="15">
        <v>5698.2275815107796</v>
      </c>
      <c r="M52" s="15">
        <v>2621</v>
      </c>
      <c r="ZA52" s="9"/>
    </row>
    <row r="53" spans="2:677" x14ac:dyDescent="0.3">
      <c r="B53" s="18"/>
      <c r="C53" s="16" t="s">
        <v>289</v>
      </c>
      <c r="D53" s="14">
        <v>23.705940807472398</v>
      </c>
      <c r="E53" s="14">
        <v>0.91395916560885104</v>
      </c>
      <c r="F53" s="14">
        <v>21.960478514355799</v>
      </c>
      <c r="G53" s="14">
        <v>25.544724406377</v>
      </c>
      <c r="H53" s="14">
        <v>3.8554013655545898</v>
      </c>
      <c r="I53" s="15">
        <v>1725</v>
      </c>
      <c r="J53" s="15">
        <v>7069</v>
      </c>
      <c r="K53" s="14">
        <v>3.26439127378198</v>
      </c>
      <c r="L53" s="15">
        <v>2165.4879599681599</v>
      </c>
      <c r="M53" s="15">
        <v>2073</v>
      </c>
      <c r="ZA53" s="9"/>
    </row>
    <row r="54" spans="2:677" x14ac:dyDescent="0.3">
      <c r="B54" s="18" t="s">
        <v>291</v>
      </c>
      <c r="C54" s="16" t="s">
        <v>290</v>
      </c>
      <c r="D54" s="14">
        <v>17.027050808253399</v>
      </c>
      <c r="E54" s="14">
        <v>0.54046936447393701</v>
      </c>
      <c r="F54" s="14">
        <v>15.9932819812679</v>
      </c>
      <c r="G54" s="14">
        <v>18.113232480032298</v>
      </c>
      <c r="H54" s="14">
        <v>3.1741807231347399</v>
      </c>
      <c r="I54" s="15">
        <v>2280</v>
      </c>
      <c r="J54" s="15">
        <v>13762</v>
      </c>
      <c r="K54" s="14">
        <v>2.8452222714379598</v>
      </c>
      <c r="L54" s="15">
        <v>4836.8804568104097</v>
      </c>
      <c r="M54" s="15">
        <v>2450</v>
      </c>
      <c r="ZA54" s="9"/>
    </row>
    <row r="55" spans="2:677" x14ac:dyDescent="0.3">
      <c r="B55" s="18"/>
      <c r="C55" s="16" t="s">
        <v>291</v>
      </c>
      <c r="D55" s="14">
        <v>20.388195937050401</v>
      </c>
      <c r="E55" s="14">
        <v>0.770813436199142</v>
      </c>
      <c r="F55" s="14">
        <v>18.918111895986598</v>
      </c>
      <c r="G55" s="14">
        <v>21.941603207777799</v>
      </c>
      <c r="H55" s="14">
        <v>3.7806848559777801</v>
      </c>
      <c r="I55" s="15">
        <v>1638</v>
      </c>
      <c r="J55" s="15">
        <v>7571</v>
      </c>
      <c r="K55" s="14">
        <v>2.77101047840313</v>
      </c>
      <c r="L55" s="15">
        <v>2732.2163012400401</v>
      </c>
      <c r="M55" s="15">
        <v>1983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362</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23" priority="1">
      <formula>ZA9 = 3</formula>
    </cfRule>
    <cfRule type="expression" dxfId="122" priority="48">
      <formula>I9 = J9</formula>
    </cfRule>
    <cfRule type="expression" dxfId="121" priority="95">
      <formula>ZA9 = 2</formula>
    </cfRule>
    <cfRule type="expression" dxfId="120" priority="142">
      <formula>ZA9 = 1</formula>
    </cfRule>
  </conditionalFormatting>
  <pageMargins left="0.7" right="0.7" top="0.75" bottom="0.75" header="0.3" footer="0.3"/>
  <pageSetup paperSize="9" orientation="portrait" horizontalDpi="300" verticalDpi="30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179</v>
      </c>
      <c r="M2" s="12" t="str">
        <f>HYPERLINK("#'INDICE'!A1", "Índice")</f>
        <v>Índice</v>
      </c>
    </row>
    <row r="3" spans="2:677" x14ac:dyDescent="0.3">
      <c r="B3" s="10" t="s">
        <v>7</v>
      </c>
      <c r="C3" s="11" t="s">
        <v>178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95.412903791315202</v>
      </c>
      <c r="E9" s="14">
        <v>0.27064690888563803</v>
      </c>
      <c r="F9" s="14">
        <v>94.852006967079404</v>
      </c>
      <c r="G9" s="14">
        <v>95.915320121400697</v>
      </c>
      <c r="H9" s="14">
        <v>0.28365860185703101</v>
      </c>
      <c r="I9" s="15">
        <v>20020</v>
      </c>
      <c r="J9" s="15">
        <v>21333</v>
      </c>
      <c r="K9" s="14">
        <v>3.5702017333451601</v>
      </c>
      <c r="L9" s="15">
        <v>5975.2926006261396</v>
      </c>
      <c r="M9" s="15">
        <v>2682</v>
      </c>
      <c r="ZA9" s="9"/>
    </row>
    <row r="10" spans="2:677" x14ac:dyDescent="0.3">
      <c r="B10" s="18" t="s">
        <v>293</v>
      </c>
      <c r="C10" s="16" t="s">
        <v>253</v>
      </c>
      <c r="D10" s="14">
        <v>97.292399778850694</v>
      </c>
      <c r="E10" s="14">
        <v>0.310764879198345</v>
      </c>
      <c r="F10" s="14">
        <v>96.611391029805702</v>
      </c>
      <c r="G10" s="14">
        <v>97.839606670795007</v>
      </c>
      <c r="H10" s="14">
        <v>0.31941331481670199</v>
      </c>
      <c r="I10" s="15">
        <v>12652</v>
      </c>
      <c r="J10" s="15">
        <v>13043</v>
      </c>
      <c r="K10" s="14">
        <v>4.78128467745465</v>
      </c>
      <c r="L10" s="15">
        <v>2727.9279272999802</v>
      </c>
      <c r="M10" s="15">
        <v>1690</v>
      </c>
      <c r="ZA10" s="9"/>
    </row>
    <row r="11" spans="2:677" x14ac:dyDescent="0.3">
      <c r="B11" s="18"/>
      <c r="C11" s="16" t="s">
        <v>254</v>
      </c>
      <c r="D11" s="14">
        <v>91.966547763148</v>
      </c>
      <c r="E11" s="14">
        <v>0.52229402220253995</v>
      </c>
      <c r="F11" s="14">
        <v>90.880110345001796</v>
      </c>
      <c r="G11" s="14">
        <v>92.933623153827796</v>
      </c>
      <c r="H11" s="14">
        <v>0.56791739486368797</v>
      </c>
      <c r="I11" s="15">
        <v>7368</v>
      </c>
      <c r="J11" s="15">
        <v>8290</v>
      </c>
      <c r="K11" s="14">
        <v>3.0605547287954802</v>
      </c>
      <c r="L11" s="15">
        <v>2708.6592904230301</v>
      </c>
      <c r="M11" s="15">
        <v>992</v>
      </c>
      <c r="ZA11" s="9"/>
    </row>
    <row r="12" spans="2:677" x14ac:dyDescent="0.3">
      <c r="B12" s="18" t="s">
        <v>294</v>
      </c>
      <c r="C12" s="16" t="s">
        <v>255</v>
      </c>
      <c r="D12" s="14">
        <v>94.917640772176597</v>
      </c>
      <c r="E12" s="14">
        <v>0.37764974840736498</v>
      </c>
      <c r="F12" s="14">
        <v>94.123594735304806</v>
      </c>
      <c r="G12" s="14">
        <v>95.6093967881975</v>
      </c>
      <c r="H12" s="14">
        <v>0.39787098092103701</v>
      </c>
      <c r="I12" s="15">
        <v>10093</v>
      </c>
      <c r="J12" s="15">
        <v>10667</v>
      </c>
      <c r="K12" s="14">
        <v>3.1533173885602199</v>
      </c>
      <c r="L12" s="15">
        <v>3382.7866610250999</v>
      </c>
      <c r="M12" s="15">
        <v>1374</v>
      </c>
      <c r="ZA12" s="9"/>
    </row>
    <row r="13" spans="2:677" x14ac:dyDescent="0.3">
      <c r="B13" s="18"/>
      <c r="C13" s="16" t="s">
        <v>256</v>
      </c>
      <c r="D13" s="14">
        <v>98.006197882880699</v>
      </c>
      <c r="E13" s="14">
        <v>0.34876990822335202</v>
      </c>
      <c r="F13" s="14">
        <v>97.193123571864902</v>
      </c>
      <c r="G13" s="14">
        <v>98.587170765109803</v>
      </c>
      <c r="H13" s="14">
        <v>0.35586515522226297</v>
      </c>
      <c r="I13" s="15">
        <v>6244</v>
      </c>
      <c r="J13" s="15">
        <v>6382</v>
      </c>
      <c r="K13" s="14">
        <v>3.9722005315203601</v>
      </c>
      <c r="L13" s="15">
        <v>1606.6661160123499</v>
      </c>
      <c r="M13" s="15">
        <v>794</v>
      </c>
      <c r="ZA13" s="9"/>
    </row>
    <row r="14" spans="2:677" x14ac:dyDescent="0.3">
      <c r="B14" s="18"/>
      <c r="C14" s="16" t="s">
        <v>257</v>
      </c>
      <c r="D14" s="14">
        <v>79.285198179385006</v>
      </c>
      <c r="E14" s="14">
        <v>1.5397060645929901</v>
      </c>
      <c r="F14" s="14">
        <v>76.097372172149505</v>
      </c>
      <c r="G14" s="14">
        <v>82.147613022264593</v>
      </c>
      <c r="H14" s="14">
        <v>1.9419842542480099</v>
      </c>
      <c r="I14" s="15">
        <v>3683</v>
      </c>
      <c r="J14" s="15">
        <v>4284</v>
      </c>
      <c r="K14" s="14">
        <v>6.1823105471935502</v>
      </c>
      <c r="L14" s="15">
        <v>692.944808789121</v>
      </c>
      <c r="M14" s="15">
        <v>514</v>
      </c>
      <c r="ZA14" s="9"/>
    </row>
    <row r="15" spans="2:677" x14ac:dyDescent="0.3">
      <c r="B15" s="18" t="s">
        <v>295</v>
      </c>
      <c r="C15" s="16" t="s">
        <v>258</v>
      </c>
      <c r="D15" s="14">
        <v>97.321356851324595</v>
      </c>
      <c r="E15" s="14">
        <v>0.62444530402802101</v>
      </c>
      <c r="F15" s="14">
        <v>95.766885430606905</v>
      </c>
      <c r="G15" s="14">
        <v>98.315043373453406</v>
      </c>
      <c r="H15" s="14">
        <v>0.64163234487366505</v>
      </c>
      <c r="I15" s="15">
        <v>985</v>
      </c>
      <c r="J15" s="15">
        <v>1014</v>
      </c>
      <c r="K15" s="14">
        <v>1.5152184076484401</v>
      </c>
      <c r="L15" s="15">
        <v>669.21045499551997</v>
      </c>
      <c r="M15" s="15">
        <v>135</v>
      </c>
      <c r="ZA15" s="9"/>
    </row>
    <row r="16" spans="2:677" x14ac:dyDescent="0.3">
      <c r="B16" s="18"/>
      <c r="C16" s="16" t="s">
        <v>259</v>
      </c>
      <c r="D16" s="14">
        <v>88.083985419237294</v>
      </c>
      <c r="E16" s="14">
        <v>2.5701533471962601</v>
      </c>
      <c r="F16" s="14">
        <v>81.975877978650004</v>
      </c>
      <c r="G16" s="14">
        <v>92.316167916784096</v>
      </c>
      <c r="H16" s="14">
        <v>2.91784407229484</v>
      </c>
      <c r="I16" s="15">
        <v>727</v>
      </c>
      <c r="J16" s="15">
        <v>814</v>
      </c>
      <c r="K16" s="14">
        <v>5.1165902098737801</v>
      </c>
      <c r="L16" s="15">
        <v>159.09032512105</v>
      </c>
      <c r="M16" s="15">
        <v>102</v>
      </c>
      <c r="ZA16" s="9"/>
    </row>
    <row r="17" spans="2:677" x14ac:dyDescent="0.3">
      <c r="B17" s="18"/>
      <c r="C17" s="16" t="s">
        <v>260</v>
      </c>
      <c r="D17" s="14">
        <v>94.838969715358004</v>
      </c>
      <c r="E17" s="14">
        <v>1.18173900893376</v>
      </c>
      <c r="F17" s="14">
        <v>91.924709911331604</v>
      </c>
      <c r="G17" s="14">
        <v>96.738825003257304</v>
      </c>
      <c r="H17" s="14">
        <v>1.2460479194159699</v>
      </c>
      <c r="I17" s="15">
        <v>766</v>
      </c>
      <c r="J17" s="15">
        <v>812</v>
      </c>
      <c r="K17" s="14">
        <v>2.3138796346706201</v>
      </c>
      <c r="L17" s="15">
        <v>350.92577324817802</v>
      </c>
      <c r="M17" s="15">
        <v>102</v>
      </c>
      <c r="ZA17" s="9"/>
    </row>
    <row r="18" spans="2:677" x14ac:dyDescent="0.3">
      <c r="B18" s="18"/>
      <c r="C18" s="16" t="s">
        <v>261</v>
      </c>
      <c r="D18" s="14">
        <v>94.125183170163496</v>
      </c>
      <c r="E18" s="14">
        <v>1.15917339974142</v>
      </c>
      <c r="F18" s="14">
        <v>91.345854678105795</v>
      </c>
      <c r="G18" s="14">
        <v>96.050507304731099</v>
      </c>
      <c r="H18" s="14">
        <v>1.2315231277115499</v>
      </c>
      <c r="I18" s="15">
        <v>622</v>
      </c>
      <c r="J18" s="15">
        <v>655</v>
      </c>
      <c r="K18" s="14">
        <v>1.5891847790233</v>
      </c>
      <c r="L18" s="15">
        <v>412.16100773539898</v>
      </c>
      <c r="M18" s="15">
        <v>78</v>
      </c>
      <c r="ZA18" s="9"/>
    </row>
    <row r="19" spans="2:677" x14ac:dyDescent="0.3">
      <c r="B19" s="18"/>
      <c r="C19" s="16" t="s">
        <v>262</v>
      </c>
      <c r="D19" s="14">
        <v>93.236509274514304</v>
      </c>
      <c r="E19" s="14">
        <v>1.8137348398831099</v>
      </c>
      <c r="F19" s="14">
        <v>88.588205252772497</v>
      </c>
      <c r="G19" s="14">
        <v>96.075325854292899</v>
      </c>
      <c r="H19" s="14">
        <v>1.94530538948318</v>
      </c>
      <c r="I19" s="15">
        <v>501</v>
      </c>
      <c r="J19" s="15">
        <v>534</v>
      </c>
      <c r="K19" s="14">
        <v>2.78046796416371</v>
      </c>
      <c r="L19" s="15">
        <v>192.054002017827</v>
      </c>
      <c r="M19" s="15">
        <v>66</v>
      </c>
      <c r="ZA19" s="9"/>
    </row>
    <row r="20" spans="2:677" x14ac:dyDescent="0.3">
      <c r="B20" s="18"/>
      <c r="C20" s="16" t="s">
        <v>263</v>
      </c>
      <c r="D20" s="14">
        <v>84.736595261230306</v>
      </c>
      <c r="E20" s="14">
        <v>2.35729936798145</v>
      </c>
      <c r="F20" s="14">
        <v>79.454357319460001</v>
      </c>
      <c r="G20" s="14">
        <v>88.851337253051</v>
      </c>
      <c r="H20" s="14">
        <v>2.7819141903380098</v>
      </c>
      <c r="I20" s="15">
        <v>677</v>
      </c>
      <c r="J20" s="15">
        <v>795</v>
      </c>
      <c r="K20" s="14">
        <v>3.41135999097038</v>
      </c>
      <c r="L20" s="15">
        <v>233.04488594118101</v>
      </c>
      <c r="M20" s="15">
        <v>101</v>
      </c>
      <c r="ZA20" s="9"/>
    </row>
    <row r="21" spans="2:677" x14ac:dyDescent="0.3">
      <c r="B21" s="18"/>
      <c r="C21" s="16" t="s">
        <v>264</v>
      </c>
      <c r="D21" s="14">
        <v>98.387993537107405</v>
      </c>
      <c r="E21" s="14">
        <v>0.441559683057622</v>
      </c>
      <c r="F21" s="14">
        <v>97.240501423034999</v>
      </c>
      <c r="G21" s="14">
        <v>99.062918245229895</v>
      </c>
      <c r="H21" s="14">
        <v>0.44879427578842401</v>
      </c>
      <c r="I21" s="15">
        <v>1414</v>
      </c>
      <c r="J21" s="15">
        <v>1442</v>
      </c>
      <c r="K21" s="14">
        <v>1.77147049843752</v>
      </c>
      <c r="L21" s="15">
        <v>814.01299162017096</v>
      </c>
      <c r="M21" s="15">
        <v>183</v>
      </c>
      <c r="ZA21" s="9"/>
    </row>
    <row r="22" spans="2:677" x14ac:dyDescent="0.3">
      <c r="B22" s="18"/>
      <c r="C22" s="16" t="s">
        <v>265</v>
      </c>
      <c r="D22" s="14">
        <v>95.960105228288697</v>
      </c>
      <c r="E22" s="14">
        <v>0.78024919759597999</v>
      </c>
      <c r="F22" s="14">
        <v>94.101465600256503</v>
      </c>
      <c r="G22" s="14">
        <v>97.250197897026993</v>
      </c>
      <c r="H22" s="14">
        <v>0.81309748018696903</v>
      </c>
      <c r="I22" s="15">
        <v>1067</v>
      </c>
      <c r="J22" s="15">
        <v>1110</v>
      </c>
      <c r="K22" s="14">
        <v>1.7415559805332199</v>
      </c>
      <c r="L22" s="15">
        <v>637.36107963646805</v>
      </c>
      <c r="M22" s="15">
        <v>135</v>
      </c>
      <c r="ZA22" s="9"/>
    </row>
    <row r="23" spans="2:677" x14ac:dyDescent="0.3">
      <c r="B23" s="18"/>
      <c r="C23" s="16" t="s">
        <v>266</v>
      </c>
      <c r="D23" s="14">
        <v>97.968620349050298</v>
      </c>
      <c r="E23" s="14">
        <v>0.70041057089056102</v>
      </c>
      <c r="F23" s="14">
        <v>96.008565181920105</v>
      </c>
      <c r="G23" s="14">
        <v>98.976422102442399</v>
      </c>
      <c r="H23" s="14">
        <v>0.71493358628005799</v>
      </c>
      <c r="I23" s="15">
        <v>1110</v>
      </c>
      <c r="J23" s="15">
        <v>1133</v>
      </c>
      <c r="K23" s="14">
        <v>2.7904466401604799</v>
      </c>
      <c r="L23" s="15">
        <v>406.028190503166</v>
      </c>
      <c r="M23" s="15">
        <v>144</v>
      </c>
      <c r="ZA23" s="9"/>
    </row>
    <row r="24" spans="2:677" x14ac:dyDescent="0.3">
      <c r="B24" s="18"/>
      <c r="C24" s="16" t="s">
        <v>267</v>
      </c>
      <c r="D24" s="14">
        <v>94.066727209899099</v>
      </c>
      <c r="E24" s="14">
        <v>1.3682221003065</v>
      </c>
      <c r="F24" s="14">
        <v>90.681727482970004</v>
      </c>
      <c r="G24" s="14">
        <v>96.2726194916727</v>
      </c>
      <c r="H24" s="14">
        <v>1.45452291249962</v>
      </c>
      <c r="I24" s="15">
        <v>581</v>
      </c>
      <c r="J24" s="15">
        <v>623</v>
      </c>
      <c r="K24" s="14">
        <v>2.0862830837867099</v>
      </c>
      <c r="L24" s="15">
        <v>298.61719382262601</v>
      </c>
      <c r="M24" s="15">
        <v>78</v>
      </c>
      <c r="ZA24" s="9"/>
    </row>
    <row r="25" spans="2:677" x14ac:dyDescent="0.3">
      <c r="B25" s="18"/>
      <c r="C25" s="16" t="s">
        <v>268</v>
      </c>
      <c r="D25" s="14">
        <v>96.678214086454304</v>
      </c>
      <c r="E25" s="14">
        <v>1.1447339081943699</v>
      </c>
      <c r="F25" s="14">
        <v>93.478443076538795</v>
      </c>
      <c r="G25" s="14">
        <v>98.335979512940099</v>
      </c>
      <c r="H25" s="14">
        <v>1.18406604736274</v>
      </c>
      <c r="I25" s="15">
        <v>687</v>
      </c>
      <c r="J25" s="15">
        <v>714</v>
      </c>
      <c r="K25" s="14">
        <v>2.90936604623219</v>
      </c>
      <c r="L25" s="15">
        <v>245.414289111084</v>
      </c>
      <c r="M25" s="15">
        <v>89</v>
      </c>
      <c r="ZA25" s="9"/>
    </row>
    <row r="26" spans="2:677" x14ac:dyDescent="0.3">
      <c r="B26" s="18"/>
      <c r="C26" s="16" t="s">
        <v>269</v>
      </c>
      <c r="D26" s="14">
        <v>99.076755532889905</v>
      </c>
      <c r="E26" s="14">
        <v>0.40080123264899498</v>
      </c>
      <c r="F26" s="14">
        <v>97.826064910622407</v>
      </c>
      <c r="G26" s="14">
        <v>99.610771894931005</v>
      </c>
      <c r="H26" s="14">
        <v>0.40453608971475002</v>
      </c>
      <c r="I26" s="15">
        <v>797</v>
      </c>
      <c r="J26" s="15">
        <v>804</v>
      </c>
      <c r="K26" s="14">
        <v>1.4102144240940599</v>
      </c>
      <c r="L26" s="15">
        <v>570.12606470572598</v>
      </c>
      <c r="M26" s="15">
        <v>102</v>
      </c>
      <c r="ZA26" s="9"/>
    </row>
    <row r="27" spans="2:677" x14ac:dyDescent="0.3">
      <c r="B27" s="18"/>
      <c r="C27" s="16" t="s">
        <v>270</v>
      </c>
      <c r="D27" s="14">
        <v>98.519890389838906</v>
      </c>
      <c r="E27" s="14">
        <v>0.38277659053665603</v>
      </c>
      <c r="F27" s="14">
        <v>97.538483163567307</v>
      </c>
      <c r="G27" s="14">
        <v>99.113566404143697</v>
      </c>
      <c r="H27" s="14">
        <v>0.38852721924681999</v>
      </c>
      <c r="I27" s="15">
        <v>1156</v>
      </c>
      <c r="J27" s="15">
        <v>1174</v>
      </c>
      <c r="K27" s="14">
        <v>1.17861225697547</v>
      </c>
      <c r="L27" s="15">
        <v>996.08670540445496</v>
      </c>
      <c r="M27" s="15">
        <v>150</v>
      </c>
      <c r="ZA27" s="9"/>
    </row>
    <row r="28" spans="2:677" x14ac:dyDescent="0.3">
      <c r="B28" s="18"/>
      <c r="C28" s="16" t="s">
        <v>271</v>
      </c>
      <c r="D28" s="14">
        <v>74.591250191722196</v>
      </c>
      <c r="E28" s="14">
        <v>4.6064365564704897</v>
      </c>
      <c r="F28" s="14">
        <v>64.374743798928606</v>
      </c>
      <c r="G28" s="14">
        <v>82.666776341068797</v>
      </c>
      <c r="H28" s="14">
        <v>6.1755722616668196</v>
      </c>
      <c r="I28" s="15">
        <v>424</v>
      </c>
      <c r="J28" s="15">
        <v>519</v>
      </c>
      <c r="K28" s="14">
        <v>5.7994761248766702</v>
      </c>
      <c r="L28" s="15">
        <v>89.490841728577195</v>
      </c>
      <c r="M28" s="15">
        <v>66</v>
      </c>
      <c r="ZA28" s="9"/>
    </row>
    <row r="29" spans="2:677" x14ac:dyDescent="0.3">
      <c r="B29" s="18"/>
      <c r="C29" s="16" t="s">
        <v>272</v>
      </c>
      <c r="D29" s="14">
        <v>87.491114428514294</v>
      </c>
      <c r="E29" s="14">
        <v>2.1696903433555801</v>
      </c>
      <c r="F29" s="14">
        <v>82.510928961161895</v>
      </c>
      <c r="G29" s="14">
        <v>91.204318773226206</v>
      </c>
      <c r="H29" s="14">
        <v>2.47989793881109</v>
      </c>
      <c r="I29" s="15">
        <v>703</v>
      </c>
      <c r="J29" s="15">
        <v>773</v>
      </c>
      <c r="K29" s="14">
        <v>3.32070460429826</v>
      </c>
      <c r="L29" s="15">
        <v>232.78192194495199</v>
      </c>
      <c r="M29" s="15">
        <v>92</v>
      </c>
      <c r="ZA29" s="9"/>
    </row>
    <row r="30" spans="2:677" x14ac:dyDescent="0.3">
      <c r="B30" s="18"/>
      <c r="C30" s="16" t="s">
        <v>273</v>
      </c>
      <c r="D30" s="14">
        <v>71.344433973552995</v>
      </c>
      <c r="E30" s="14">
        <v>3.69832577497891</v>
      </c>
      <c r="F30" s="14">
        <v>63.4589226726116</v>
      </c>
      <c r="G30" s="14">
        <v>78.115117185020793</v>
      </c>
      <c r="H30" s="14">
        <v>5.1837621647539596</v>
      </c>
      <c r="I30" s="15">
        <v>553</v>
      </c>
      <c r="J30" s="15">
        <v>685</v>
      </c>
      <c r="K30" s="14">
        <v>4.5761193440068997</v>
      </c>
      <c r="L30" s="15">
        <v>149.69015196186001</v>
      </c>
      <c r="M30" s="15">
        <v>77</v>
      </c>
      <c r="ZA30" s="9"/>
    </row>
    <row r="31" spans="2:677" x14ac:dyDescent="0.3">
      <c r="B31" s="18"/>
      <c r="C31" s="16" t="s">
        <v>274</v>
      </c>
      <c r="D31" s="14">
        <v>96.662400110752699</v>
      </c>
      <c r="E31" s="14">
        <v>0.58049451568476995</v>
      </c>
      <c r="F31" s="14">
        <v>95.310798317008405</v>
      </c>
      <c r="G31" s="14">
        <v>97.634090777884396</v>
      </c>
      <c r="H31" s="14">
        <v>0.60053807376979895</v>
      </c>
      <c r="I31" s="15">
        <v>2088</v>
      </c>
      <c r="J31" s="15">
        <v>2151</v>
      </c>
      <c r="K31" s="14">
        <v>2.24565406334</v>
      </c>
      <c r="L31" s="15">
        <v>957.85011374404496</v>
      </c>
      <c r="M31" s="15">
        <v>299</v>
      </c>
      <c r="ZA31" s="9"/>
    </row>
    <row r="32" spans="2:677" x14ac:dyDescent="0.3">
      <c r="B32" s="18"/>
      <c r="C32" s="16" t="s">
        <v>275</v>
      </c>
      <c r="D32" s="14">
        <v>94.8425931772463</v>
      </c>
      <c r="E32" s="14">
        <v>1.26423371849538</v>
      </c>
      <c r="F32" s="14">
        <v>91.693583703887796</v>
      </c>
      <c r="G32" s="14">
        <v>96.838950695346199</v>
      </c>
      <c r="H32" s="14">
        <v>1.3329809699875299</v>
      </c>
      <c r="I32" s="15">
        <v>1246</v>
      </c>
      <c r="J32" s="15">
        <v>1305</v>
      </c>
      <c r="K32" s="14">
        <v>4.26086250471689</v>
      </c>
      <c r="L32" s="15">
        <v>306.27601772066799</v>
      </c>
      <c r="M32" s="15">
        <v>163</v>
      </c>
      <c r="ZA32" s="9"/>
    </row>
    <row r="33" spans="2:677" x14ac:dyDescent="0.3">
      <c r="B33" s="18"/>
      <c r="C33" s="16" t="s">
        <v>276</v>
      </c>
      <c r="D33" s="14">
        <v>88.651074335978606</v>
      </c>
      <c r="E33" s="14">
        <v>2.8011233964117701</v>
      </c>
      <c r="F33" s="14">
        <v>81.807345812497104</v>
      </c>
      <c r="G33" s="14">
        <v>93.136323218956804</v>
      </c>
      <c r="H33" s="14">
        <v>3.15971737217283</v>
      </c>
      <c r="I33" s="15">
        <v>762</v>
      </c>
      <c r="J33" s="15">
        <v>834</v>
      </c>
      <c r="K33" s="14">
        <v>6.4963696534553304</v>
      </c>
      <c r="L33" s="15">
        <v>128.37939410612299</v>
      </c>
      <c r="M33" s="15">
        <v>102</v>
      </c>
      <c r="ZA33" s="9"/>
    </row>
    <row r="34" spans="2:677" x14ac:dyDescent="0.3">
      <c r="B34" s="18"/>
      <c r="C34" s="16" t="s">
        <v>277</v>
      </c>
      <c r="D34" s="14">
        <v>82.276196615033697</v>
      </c>
      <c r="E34" s="14">
        <v>3.6200247690060099</v>
      </c>
      <c r="F34" s="14">
        <v>73.9487733189941</v>
      </c>
      <c r="G34" s="14">
        <v>88.360687815806301</v>
      </c>
      <c r="H34" s="14">
        <v>4.3998445698017896</v>
      </c>
      <c r="I34" s="15">
        <v>775</v>
      </c>
      <c r="J34" s="15">
        <v>897</v>
      </c>
      <c r="K34" s="14">
        <v>8.0519294844614997</v>
      </c>
      <c r="L34" s="15">
        <v>111.401869791709</v>
      </c>
      <c r="M34" s="15">
        <v>112</v>
      </c>
      <c r="ZA34" s="9"/>
    </row>
    <row r="35" spans="2:677" x14ac:dyDescent="0.3">
      <c r="B35" s="18"/>
      <c r="C35" s="16" t="s">
        <v>278</v>
      </c>
      <c r="D35" s="14">
        <v>76.435756438039306</v>
      </c>
      <c r="E35" s="14">
        <v>3.1726635772365301</v>
      </c>
      <c r="F35" s="14">
        <v>69.528212378976093</v>
      </c>
      <c r="G35" s="14">
        <v>82.178804987824407</v>
      </c>
      <c r="H35" s="14">
        <v>4.1507583951345701</v>
      </c>
      <c r="I35" s="15">
        <v>466</v>
      </c>
      <c r="J35" s="15">
        <v>576</v>
      </c>
      <c r="K35" s="14">
        <v>3.2134076223750601</v>
      </c>
      <c r="L35" s="15">
        <v>179.248967976952</v>
      </c>
      <c r="M35" s="15">
        <v>65</v>
      </c>
      <c r="ZA35" s="9"/>
    </row>
    <row r="36" spans="2:677" x14ac:dyDescent="0.3">
      <c r="B36" s="18"/>
      <c r="C36" s="16" t="s">
        <v>279</v>
      </c>
      <c r="D36" s="14">
        <v>97.673137492830605</v>
      </c>
      <c r="E36" s="14">
        <v>0.46477040528325197</v>
      </c>
      <c r="F36" s="14">
        <v>96.555230467329594</v>
      </c>
      <c r="G36" s="14">
        <v>98.434141344194003</v>
      </c>
      <c r="H36" s="14">
        <v>0.47584260853437499</v>
      </c>
      <c r="I36" s="15">
        <v>1213</v>
      </c>
      <c r="J36" s="15">
        <v>1250</v>
      </c>
      <c r="K36" s="14">
        <v>1.1871169620255899</v>
      </c>
      <c r="L36" s="15">
        <v>1052.9712235491199</v>
      </c>
      <c r="M36" s="15">
        <v>161</v>
      </c>
      <c r="ZA36" s="9"/>
    </row>
    <row r="37" spans="2:677" x14ac:dyDescent="0.3">
      <c r="B37" s="18"/>
      <c r="C37" s="16" t="s">
        <v>280</v>
      </c>
      <c r="D37" s="14">
        <v>97.220886911163205</v>
      </c>
      <c r="E37" s="14">
        <v>0.79847814717241805</v>
      </c>
      <c r="F37" s="14">
        <v>95.104855180426895</v>
      </c>
      <c r="G37" s="14">
        <v>98.437248615743897</v>
      </c>
      <c r="H37" s="14">
        <v>0.82130308881263003</v>
      </c>
      <c r="I37" s="15">
        <v>700</v>
      </c>
      <c r="J37" s="15">
        <v>719</v>
      </c>
      <c r="K37" s="14">
        <v>1.6942781715853501</v>
      </c>
      <c r="L37" s="15">
        <v>424.36951148772903</v>
      </c>
      <c r="M37" s="15">
        <v>80</v>
      </c>
      <c r="ZA37" s="9"/>
    </row>
    <row r="38" spans="2:677" x14ac:dyDescent="0.3">
      <c r="B38" s="18" t="s">
        <v>296</v>
      </c>
      <c r="C38" s="16" t="s">
        <v>281</v>
      </c>
      <c r="D38" s="14">
        <v>93.379621028271998</v>
      </c>
      <c r="E38" s="14">
        <v>0.429179409888299</v>
      </c>
      <c r="F38" s="14">
        <v>92.486259467486704</v>
      </c>
      <c r="G38" s="14">
        <v>94.173456170913695</v>
      </c>
      <c r="H38" s="14">
        <v>0.45960714464493102</v>
      </c>
      <c r="I38" s="15">
        <v>9979</v>
      </c>
      <c r="J38" s="15">
        <v>10960</v>
      </c>
      <c r="K38" s="14">
        <v>3.2652296080036001</v>
      </c>
      <c r="L38" s="15">
        <v>3356.57865319342</v>
      </c>
      <c r="M38" s="15">
        <v>1297</v>
      </c>
      <c r="ZA38" s="9"/>
    </row>
    <row r="39" spans="2:677" x14ac:dyDescent="0.3">
      <c r="B39" s="18"/>
      <c r="C39" s="16" t="s">
        <v>282</v>
      </c>
      <c r="D39" s="14">
        <v>97.099918883590405</v>
      </c>
      <c r="E39" s="14">
        <v>0.36326950042114797</v>
      </c>
      <c r="F39" s="14">
        <v>96.295674967079094</v>
      </c>
      <c r="G39" s="14">
        <v>97.733663311512004</v>
      </c>
      <c r="H39" s="14">
        <v>0.37411926250593402</v>
      </c>
      <c r="I39" s="15">
        <v>10041</v>
      </c>
      <c r="J39" s="15">
        <v>10373</v>
      </c>
      <c r="K39" s="14">
        <v>4.8606166346603503</v>
      </c>
      <c r="L39" s="15">
        <v>2134.0913673445498</v>
      </c>
      <c r="M39" s="15">
        <v>1286</v>
      </c>
      <c r="ZA39" s="9"/>
    </row>
    <row r="40" spans="2:677" x14ac:dyDescent="0.3">
      <c r="B40" s="18" t="s">
        <v>321</v>
      </c>
      <c r="C40" s="16" t="s">
        <v>314</v>
      </c>
      <c r="D40" s="14">
        <v>95.137570396483895</v>
      </c>
      <c r="E40" s="14">
        <v>0.42664567908821499</v>
      </c>
      <c r="F40" s="14">
        <v>94.229311886874299</v>
      </c>
      <c r="G40" s="14">
        <v>95.909082743584307</v>
      </c>
      <c r="H40" s="14">
        <v>0.44845130825832302</v>
      </c>
      <c r="I40" s="15">
        <v>10106</v>
      </c>
      <c r="J40" s="15">
        <v>10784</v>
      </c>
      <c r="K40" s="14">
        <v>4.2429598846615901</v>
      </c>
      <c r="L40" s="15">
        <v>2541.6219556975798</v>
      </c>
      <c r="M40" s="15">
        <v>2652</v>
      </c>
      <c r="ZA40" s="9"/>
    </row>
    <row r="41" spans="2:677" x14ac:dyDescent="0.3">
      <c r="B41" s="18"/>
      <c r="C41" s="16" t="s">
        <v>315</v>
      </c>
      <c r="D41" s="14">
        <v>95.690924808100505</v>
      </c>
      <c r="E41" s="14">
        <v>0.27593143812007098</v>
      </c>
      <c r="F41" s="14">
        <v>95.116228990862098</v>
      </c>
      <c r="G41" s="14">
        <v>96.200694807461602</v>
      </c>
      <c r="H41" s="14">
        <v>0.288356956183072</v>
      </c>
      <c r="I41" s="15">
        <v>9914</v>
      </c>
      <c r="J41" s="15">
        <v>10549</v>
      </c>
      <c r="K41" s="14">
        <v>1.94768029155583</v>
      </c>
      <c r="L41" s="15">
        <v>5416.1866532896602</v>
      </c>
      <c r="M41" s="15">
        <v>2633</v>
      </c>
      <c r="ZA41" s="9"/>
    </row>
    <row r="42" spans="2:677" x14ac:dyDescent="0.3">
      <c r="B42" s="18" t="s">
        <v>322</v>
      </c>
      <c r="C42" s="16" t="s">
        <v>316</v>
      </c>
      <c r="D42" s="14">
        <v>72.609700119083598</v>
      </c>
      <c r="E42" s="14">
        <v>1.7346708683027201</v>
      </c>
      <c r="F42" s="14">
        <v>69.0751261867116</v>
      </c>
      <c r="G42" s="14">
        <v>75.8813461093185</v>
      </c>
      <c r="H42" s="14">
        <v>2.3890346130858102</v>
      </c>
      <c r="I42" s="15">
        <v>1821</v>
      </c>
      <c r="J42" s="15">
        <v>2519</v>
      </c>
      <c r="K42" s="14">
        <v>3.80976743940289</v>
      </c>
      <c r="L42" s="15">
        <v>661.19521468607104</v>
      </c>
      <c r="M42" s="15">
        <v>640</v>
      </c>
      <c r="ZA42" s="9"/>
    </row>
    <row r="43" spans="2:677" x14ac:dyDescent="0.3">
      <c r="B43" s="18"/>
      <c r="C43" s="16" t="s">
        <v>317</v>
      </c>
      <c r="D43" s="14">
        <v>95.858874450324706</v>
      </c>
      <c r="E43" s="14">
        <v>0.91036410319285699</v>
      </c>
      <c r="F43" s="14">
        <v>93.647079812866593</v>
      </c>
      <c r="G43" s="14">
        <v>97.322639429601793</v>
      </c>
      <c r="H43" s="14">
        <v>0.94969204303000598</v>
      </c>
      <c r="I43" s="15">
        <v>803</v>
      </c>
      <c r="J43" s="15">
        <v>841</v>
      </c>
      <c r="K43" s="14">
        <v>1.7537142145386</v>
      </c>
      <c r="L43" s="15">
        <v>479.55361998435302</v>
      </c>
      <c r="M43" s="15">
        <v>302</v>
      </c>
      <c r="ZA43" s="9"/>
    </row>
    <row r="44" spans="2:677" x14ac:dyDescent="0.3">
      <c r="B44" s="18"/>
      <c r="C44" s="16" t="s">
        <v>318</v>
      </c>
      <c r="D44" s="14">
        <v>99.451819214561496</v>
      </c>
      <c r="E44" s="14">
        <v>0.28987086399996098</v>
      </c>
      <c r="F44" s="14">
        <v>98.452710427606803</v>
      </c>
      <c r="G44" s="14">
        <v>99.807052364114099</v>
      </c>
      <c r="H44" s="14">
        <v>0.29146863907494902</v>
      </c>
      <c r="I44" s="15">
        <v>613</v>
      </c>
      <c r="J44" s="15">
        <v>618</v>
      </c>
      <c r="K44" s="14">
        <v>0.95095015464414201</v>
      </c>
      <c r="L44" s="15">
        <v>618</v>
      </c>
      <c r="M44" s="15">
        <v>225</v>
      </c>
      <c r="ZA44" s="9"/>
    </row>
    <row r="45" spans="2:677" x14ac:dyDescent="0.3">
      <c r="B45" s="18"/>
      <c r="C45" s="16" t="s">
        <v>319</v>
      </c>
      <c r="D45" s="14">
        <v>97.380342074358694</v>
      </c>
      <c r="E45" s="14">
        <v>0.25773105273890701</v>
      </c>
      <c r="F45" s="14">
        <v>96.824613301551196</v>
      </c>
      <c r="G45" s="14">
        <v>97.840980696007605</v>
      </c>
      <c r="H45" s="14">
        <v>0.264664353450418</v>
      </c>
      <c r="I45" s="15">
        <v>16464</v>
      </c>
      <c r="J45" s="15">
        <v>17001</v>
      </c>
      <c r="K45" s="14">
        <v>4.42656184263907</v>
      </c>
      <c r="L45" s="15">
        <v>3840.6782971463399</v>
      </c>
      <c r="M45" s="15">
        <v>2567</v>
      </c>
      <c r="ZA45" s="9"/>
    </row>
    <row r="46" spans="2:677" x14ac:dyDescent="0.3">
      <c r="B46" s="18"/>
      <c r="C46" s="16" t="s">
        <v>320</v>
      </c>
      <c r="D46" s="14">
        <v>94.558292827069394</v>
      </c>
      <c r="E46" s="14">
        <v>1.2735976560620299</v>
      </c>
      <c r="F46" s="14">
        <v>91.428485034415502</v>
      </c>
      <c r="G46" s="14">
        <v>96.587930359344995</v>
      </c>
      <c r="H46" s="14">
        <v>1.3468915501586101</v>
      </c>
      <c r="I46" s="15">
        <v>319</v>
      </c>
      <c r="J46" s="15">
        <v>354</v>
      </c>
      <c r="K46" s="14">
        <v>1.1127674589040499</v>
      </c>
      <c r="L46" s="15">
        <v>318.12576578097401</v>
      </c>
      <c r="M46" s="15">
        <v>204</v>
      </c>
      <c r="ZA46" s="9"/>
    </row>
    <row r="47" spans="2:677" x14ac:dyDescent="0.3">
      <c r="B47" s="18" t="s">
        <v>298</v>
      </c>
      <c r="C47" s="16" t="s">
        <v>283</v>
      </c>
      <c r="D47" s="14">
        <v>90.616354392422593</v>
      </c>
      <c r="E47" s="14">
        <v>0.73808746698800598</v>
      </c>
      <c r="F47" s="14">
        <v>89.0650676873896</v>
      </c>
      <c r="G47" s="14">
        <v>91.967415413022493</v>
      </c>
      <c r="H47" s="14">
        <v>0.81451904784388995</v>
      </c>
      <c r="I47" s="15">
        <v>3669</v>
      </c>
      <c r="J47" s="15">
        <v>4246</v>
      </c>
      <c r="K47" s="14">
        <v>2.7196635494969201</v>
      </c>
      <c r="L47" s="15">
        <v>1561.22252724438</v>
      </c>
      <c r="M47" s="15">
        <v>1551</v>
      </c>
      <c r="ZA47" s="9"/>
    </row>
    <row r="48" spans="2:677" x14ac:dyDescent="0.3">
      <c r="B48" s="18"/>
      <c r="C48" s="16" t="s">
        <v>284</v>
      </c>
      <c r="D48" s="14">
        <v>94.534218928355699</v>
      </c>
      <c r="E48" s="14">
        <v>0.52164004180932799</v>
      </c>
      <c r="F48" s="14">
        <v>93.416138954819203</v>
      </c>
      <c r="G48" s="14">
        <v>95.471629265733299</v>
      </c>
      <c r="H48" s="14">
        <v>0.55180023458453797</v>
      </c>
      <c r="I48" s="15">
        <v>3414</v>
      </c>
      <c r="J48" s="15">
        <v>3707</v>
      </c>
      <c r="K48" s="14">
        <v>1.95166819394754</v>
      </c>
      <c r="L48" s="15">
        <v>1899.4007339444499</v>
      </c>
      <c r="M48" s="15">
        <v>1675</v>
      </c>
      <c r="ZA48" s="9"/>
    </row>
    <row r="49" spans="2:677" x14ac:dyDescent="0.3">
      <c r="B49" s="18"/>
      <c r="C49" s="16" t="s">
        <v>285</v>
      </c>
      <c r="D49" s="14">
        <v>96.000186142641496</v>
      </c>
      <c r="E49" s="14">
        <v>0.55722854781868203</v>
      </c>
      <c r="F49" s="14">
        <v>94.752353223574204</v>
      </c>
      <c r="G49" s="14">
        <v>96.960815397745904</v>
      </c>
      <c r="H49" s="14">
        <v>0.58044527850261296</v>
      </c>
      <c r="I49" s="15">
        <v>3718</v>
      </c>
      <c r="J49" s="15">
        <v>3927</v>
      </c>
      <c r="K49" s="14">
        <v>3.1747180740585499</v>
      </c>
      <c r="L49" s="15">
        <v>1236.9602302921101</v>
      </c>
      <c r="M49" s="15">
        <v>1821</v>
      </c>
      <c r="ZA49" s="9"/>
    </row>
    <row r="50" spans="2:677" x14ac:dyDescent="0.3">
      <c r="B50" s="18"/>
      <c r="C50" s="16" t="s">
        <v>286</v>
      </c>
      <c r="D50" s="14">
        <v>97.403328325559997</v>
      </c>
      <c r="E50" s="14">
        <v>0.42028855785153002</v>
      </c>
      <c r="F50" s="14">
        <v>96.4385170071765</v>
      </c>
      <c r="G50" s="14">
        <v>98.111887932710403</v>
      </c>
      <c r="H50" s="14">
        <v>0.43149301474253599</v>
      </c>
      <c r="I50" s="15">
        <v>3985</v>
      </c>
      <c r="J50" s="15">
        <v>4120</v>
      </c>
      <c r="K50" s="14">
        <v>2.87671003063463</v>
      </c>
      <c r="L50" s="15">
        <v>1432.19162033202</v>
      </c>
      <c r="M50" s="15">
        <v>1870</v>
      </c>
      <c r="ZA50" s="9"/>
    </row>
    <row r="51" spans="2:677" x14ac:dyDescent="0.3">
      <c r="B51" s="18"/>
      <c r="C51" s="16" t="s">
        <v>287</v>
      </c>
      <c r="D51" s="14">
        <v>98.349981990142993</v>
      </c>
      <c r="E51" s="14">
        <v>0.40810678865257299</v>
      </c>
      <c r="F51" s="14">
        <v>97.326105768578103</v>
      </c>
      <c r="G51" s="14">
        <v>98.985885032889598</v>
      </c>
      <c r="H51" s="14">
        <v>0.41495359774796398</v>
      </c>
      <c r="I51" s="15">
        <v>5129</v>
      </c>
      <c r="J51" s="15">
        <v>5219</v>
      </c>
      <c r="K51" s="14">
        <v>5.3553609847903196</v>
      </c>
      <c r="L51" s="15">
        <v>974.53748025994901</v>
      </c>
      <c r="M51" s="15">
        <v>1897</v>
      </c>
      <c r="ZA51" s="9"/>
    </row>
    <row r="52" spans="2:677" x14ac:dyDescent="0.3">
      <c r="B52" s="18" t="s">
        <v>297</v>
      </c>
      <c r="C52" s="16" t="s">
        <v>288</v>
      </c>
      <c r="D52" s="14">
        <v>97.119790919055802</v>
      </c>
      <c r="E52" s="14">
        <v>0.29944338045797297</v>
      </c>
      <c r="F52" s="14">
        <v>96.470813083512198</v>
      </c>
      <c r="G52" s="14">
        <v>97.652333213444294</v>
      </c>
      <c r="H52" s="14">
        <v>0.30832374907761501</v>
      </c>
      <c r="I52" s="15">
        <v>13663</v>
      </c>
      <c r="J52" s="15">
        <v>14150</v>
      </c>
      <c r="K52" s="14">
        <v>4.5354817772881502</v>
      </c>
      <c r="L52" s="15">
        <v>3119.84496792765</v>
      </c>
      <c r="M52" s="15">
        <v>2621</v>
      </c>
      <c r="ZA52" s="9"/>
    </row>
    <row r="53" spans="2:677" x14ac:dyDescent="0.3">
      <c r="B53" s="18"/>
      <c r="C53" s="16" t="s">
        <v>289</v>
      </c>
      <c r="D53" s="14">
        <v>92.183123615460801</v>
      </c>
      <c r="E53" s="14">
        <v>0.51788713743961201</v>
      </c>
      <c r="F53" s="14">
        <v>91.105185191968602</v>
      </c>
      <c r="G53" s="14">
        <v>93.140265537003998</v>
      </c>
      <c r="H53" s="14">
        <v>0.56180254815400199</v>
      </c>
      <c r="I53" s="15">
        <v>6252</v>
      </c>
      <c r="J53" s="15">
        <v>7069</v>
      </c>
      <c r="K53" s="14">
        <v>2.6307654291063201</v>
      </c>
      <c r="L53" s="15">
        <v>2687.0506666196302</v>
      </c>
      <c r="M53" s="15">
        <v>2073</v>
      </c>
      <c r="ZA53" s="9"/>
    </row>
    <row r="54" spans="2:677" x14ac:dyDescent="0.3">
      <c r="B54" s="18" t="s">
        <v>291</v>
      </c>
      <c r="C54" s="16" t="s">
        <v>290</v>
      </c>
      <c r="D54" s="14">
        <v>97.324769216707196</v>
      </c>
      <c r="E54" s="14">
        <v>0.21339841574069399</v>
      </c>
      <c r="F54" s="14">
        <v>96.872913232421197</v>
      </c>
      <c r="G54" s="14">
        <v>97.7128746899551</v>
      </c>
      <c r="H54" s="14">
        <v>0.21926424019103699</v>
      </c>
      <c r="I54" s="15">
        <v>13304</v>
      </c>
      <c r="J54" s="15">
        <v>13762</v>
      </c>
      <c r="K54" s="14">
        <v>2.40684288437703</v>
      </c>
      <c r="L54" s="15">
        <v>5717.8638827361801</v>
      </c>
      <c r="M54" s="15">
        <v>2450</v>
      </c>
      <c r="ZA54" s="9"/>
    </row>
    <row r="55" spans="2:677" x14ac:dyDescent="0.3">
      <c r="B55" s="18"/>
      <c r="C55" s="16" t="s">
        <v>291</v>
      </c>
      <c r="D55" s="14">
        <v>92.569890189064495</v>
      </c>
      <c r="E55" s="14">
        <v>0.53607031839569796</v>
      </c>
      <c r="F55" s="14">
        <v>91.447736795332503</v>
      </c>
      <c r="G55" s="14">
        <v>93.555181145852401</v>
      </c>
      <c r="H55" s="14">
        <v>0.57909793054829095</v>
      </c>
      <c r="I55" s="15">
        <v>6716</v>
      </c>
      <c r="J55" s="15">
        <v>7571</v>
      </c>
      <c r="K55" s="14">
        <v>3.162819601222</v>
      </c>
      <c r="L55" s="15">
        <v>2393.7501832462499</v>
      </c>
      <c r="M55" s="15">
        <v>1983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363</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19" priority="1">
      <formula>ZA9 = 3</formula>
    </cfRule>
    <cfRule type="expression" dxfId="118" priority="48">
      <formula>I9 = J9</formula>
    </cfRule>
    <cfRule type="expression" dxfId="117" priority="95">
      <formula>ZA9 = 2</formula>
    </cfRule>
    <cfRule type="expression" dxfId="116" priority="142">
      <formula>ZA9 = 1</formula>
    </cfRule>
  </conditionalFormatting>
  <pageMargins left="0.7" right="0.7" top="0.75" bottom="0.75" header="0.3" footer="0.3"/>
  <pageSetup paperSize="9" orientation="portrait" horizontalDpi="300" verticalDpi="300"/>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181</v>
      </c>
      <c r="M2" s="12" t="str">
        <f>HYPERLINK("#'INDICE'!A1", "Índice")</f>
        <v>Índice</v>
      </c>
    </row>
    <row r="3" spans="2:677" x14ac:dyDescent="0.3">
      <c r="B3" s="10" t="s">
        <v>7</v>
      </c>
      <c r="C3" s="11" t="s">
        <v>180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96.418651840767396</v>
      </c>
      <c r="E9" s="14">
        <v>0.21193205095607301</v>
      </c>
      <c r="F9" s="14">
        <v>95.979058461064497</v>
      </c>
      <c r="G9" s="14">
        <v>96.811782658435405</v>
      </c>
      <c r="H9" s="14">
        <v>0.219803997369796</v>
      </c>
      <c r="I9" s="15">
        <v>20273</v>
      </c>
      <c r="J9" s="15">
        <v>21333</v>
      </c>
      <c r="K9" s="14">
        <v>2.7747078283970099</v>
      </c>
      <c r="L9" s="15">
        <v>7688.3770542156199</v>
      </c>
      <c r="M9" s="15">
        <v>2682</v>
      </c>
      <c r="ZA9" s="9"/>
    </row>
    <row r="10" spans="2:677" x14ac:dyDescent="0.3">
      <c r="B10" s="18" t="s">
        <v>293</v>
      </c>
      <c r="C10" s="16" t="s">
        <v>253</v>
      </c>
      <c r="D10" s="14">
        <v>98.728039260563605</v>
      </c>
      <c r="E10" s="14">
        <v>0.166207736099345</v>
      </c>
      <c r="F10" s="14">
        <v>98.357217431282095</v>
      </c>
      <c r="G10" s="14">
        <v>99.015993681573406</v>
      </c>
      <c r="H10" s="14">
        <v>0.16834907017720499</v>
      </c>
      <c r="I10" s="15">
        <v>12874</v>
      </c>
      <c r="J10" s="15">
        <v>13043</v>
      </c>
      <c r="K10" s="14">
        <v>2.8690125332174898</v>
      </c>
      <c r="L10" s="15">
        <v>4546.1634792416799</v>
      </c>
      <c r="M10" s="15">
        <v>1690</v>
      </c>
      <c r="ZA10" s="9"/>
    </row>
    <row r="11" spans="2:677" x14ac:dyDescent="0.3">
      <c r="B11" s="18"/>
      <c r="C11" s="16" t="s">
        <v>254</v>
      </c>
      <c r="D11" s="14">
        <v>92.184021173062106</v>
      </c>
      <c r="E11" s="14">
        <v>0.51649300138576104</v>
      </c>
      <c r="F11" s="14">
        <v>91.108423382571004</v>
      </c>
      <c r="G11" s="14">
        <v>93.139303710348102</v>
      </c>
      <c r="H11" s="14">
        <v>0.56028473786809596</v>
      </c>
      <c r="I11" s="15">
        <v>7399</v>
      </c>
      <c r="J11" s="15">
        <v>8290</v>
      </c>
      <c r="K11" s="14">
        <v>3.0689654481058999</v>
      </c>
      <c r="L11" s="15">
        <v>2701.2360159077102</v>
      </c>
      <c r="M11" s="15">
        <v>992</v>
      </c>
      <c r="ZA11" s="9"/>
    </row>
    <row r="12" spans="2:677" x14ac:dyDescent="0.3">
      <c r="B12" s="18" t="s">
        <v>294</v>
      </c>
      <c r="C12" s="16" t="s">
        <v>255</v>
      </c>
      <c r="D12" s="14">
        <v>96.102544681194999</v>
      </c>
      <c r="E12" s="14">
        <v>0.341001950568464</v>
      </c>
      <c r="F12" s="14">
        <v>95.375687410394093</v>
      </c>
      <c r="G12" s="14">
        <v>96.719083442558301</v>
      </c>
      <c r="H12" s="14">
        <v>0.35483134364410901</v>
      </c>
      <c r="I12" s="15">
        <v>10225</v>
      </c>
      <c r="J12" s="15">
        <v>10667</v>
      </c>
      <c r="K12" s="14">
        <v>3.31130567401578</v>
      </c>
      <c r="L12" s="15">
        <v>3221.3878904944499</v>
      </c>
      <c r="M12" s="15">
        <v>1374</v>
      </c>
      <c r="ZA12" s="9"/>
    </row>
    <row r="13" spans="2:677" x14ac:dyDescent="0.3">
      <c r="B13" s="18"/>
      <c r="C13" s="16" t="s">
        <v>256</v>
      </c>
      <c r="D13" s="14">
        <v>98.835938022905495</v>
      </c>
      <c r="E13" s="14">
        <v>0.185608050097992</v>
      </c>
      <c r="F13" s="14">
        <v>98.409155379588299</v>
      </c>
      <c r="G13" s="14">
        <v>99.149215724447799</v>
      </c>
      <c r="H13" s="14">
        <v>0.187794089691319</v>
      </c>
      <c r="I13" s="15">
        <v>6304</v>
      </c>
      <c r="J13" s="15">
        <v>6382</v>
      </c>
      <c r="K13" s="14">
        <v>1.9106950088877199</v>
      </c>
      <c r="L13" s="15">
        <v>3340.1458476175999</v>
      </c>
      <c r="M13" s="15">
        <v>794</v>
      </c>
      <c r="ZA13" s="9"/>
    </row>
    <row r="14" spans="2:677" x14ac:dyDescent="0.3">
      <c r="B14" s="18"/>
      <c r="C14" s="16" t="s">
        <v>257</v>
      </c>
      <c r="D14" s="14">
        <v>80.614172827352206</v>
      </c>
      <c r="E14" s="14">
        <v>1.5437439988303601</v>
      </c>
      <c r="F14" s="14">
        <v>77.400497801977806</v>
      </c>
      <c r="G14" s="14">
        <v>83.468465132949703</v>
      </c>
      <c r="H14" s="14">
        <v>1.91497840229227</v>
      </c>
      <c r="I14" s="15">
        <v>3744</v>
      </c>
      <c r="J14" s="15">
        <v>4284</v>
      </c>
      <c r="K14" s="14">
        <v>6.5313491469612304</v>
      </c>
      <c r="L14" s="15">
        <v>655.91348794960197</v>
      </c>
      <c r="M14" s="15">
        <v>514</v>
      </c>
      <c r="ZA14" s="9"/>
    </row>
    <row r="15" spans="2:677" x14ac:dyDescent="0.3">
      <c r="B15" s="18" t="s">
        <v>295</v>
      </c>
      <c r="C15" s="16" t="s">
        <v>258</v>
      </c>
      <c r="D15" s="14">
        <v>98.2547983183577</v>
      </c>
      <c r="E15" s="14">
        <v>0.46959224600274302</v>
      </c>
      <c r="F15" s="14">
        <v>97.037580452076298</v>
      </c>
      <c r="G15" s="14">
        <v>98.977149772018095</v>
      </c>
      <c r="H15" s="14">
        <v>0.47793314325597303</v>
      </c>
      <c r="I15" s="15">
        <v>999</v>
      </c>
      <c r="J15" s="15">
        <v>1014</v>
      </c>
      <c r="K15" s="14">
        <v>1.3027224528155501</v>
      </c>
      <c r="L15" s="15">
        <v>778.36994196918897</v>
      </c>
      <c r="M15" s="15">
        <v>135</v>
      </c>
      <c r="ZA15" s="9"/>
    </row>
    <row r="16" spans="2:677" x14ac:dyDescent="0.3">
      <c r="B16" s="18"/>
      <c r="C16" s="16" t="s">
        <v>259</v>
      </c>
      <c r="D16" s="14">
        <v>88.377256748578901</v>
      </c>
      <c r="E16" s="14">
        <v>2.5236288162467102</v>
      </c>
      <c r="F16" s="14">
        <v>82.365920972936394</v>
      </c>
      <c r="G16" s="14">
        <v>92.525335573947103</v>
      </c>
      <c r="H16" s="14">
        <v>2.8555183868470699</v>
      </c>
      <c r="I16" s="15">
        <v>730</v>
      </c>
      <c r="J16" s="15">
        <v>814</v>
      </c>
      <c r="K16" s="14">
        <v>5.0407172840379904</v>
      </c>
      <c r="L16" s="15">
        <v>161.48495424998799</v>
      </c>
      <c r="M16" s="15">
        <v>102</v>
      </c>
      <c r="ZA16" s="9"/>
    </row>
    <row r="17" spans="2:677" x14ac:dyDescent="0.3">
      <c r="B17" s="18"/>
      <c r="C17" s="16" t="s">
        <v>260</v>
      </c>
      <c r="D17" s="14">
        <v>94.781789505130405</v>
      </c>
      <c r="E17" s="14">
        <v>1.22805520761828</v>
      </c>
      <c r="F17" s="14">
        <v>91.735399435528393</v>
      </c>
      <c r="G17" s="14">
        <v>96.745101486169204</v>
      </c>
      <c r="H17" s="14">
        <v>1.2956657750714999</v>
      </c>
      <c r="I17" s="15">
        <v>770</v>
      </c>
      <c r="J17" s="15">
        <v>812</v>
      </c>
      <c r="K17" s="14">
        <v>2.47292041085612</v>
      </c>
      <c r="L17" s="15">
        <v>328.35670587509401</v>
      </c>
      <c r="M17" s="15">
        <v>102</v>
      </c>
      <c r="ZA17" s="9"/>
    </row>
    <row r="18" spans="2:677" x14ac:dyDescent="0.3">
      <c r="B18" s="18"/>
      <c r="C18" s="16" t="s">
        <v>261</v>
      </c>
      <c r="D18" s="14">
        <v>96.982912924789105</v>
      </c>
      <c r="E18" s="14">
        <v>0.81795935146902299</v>
      </c>
      <c r="F18" s="14">
        <v>94.852029742902999</v>
      </c>
      <c r="G18" s="14">
        <v>98.248057640893606</v>
      </c>
      <c r="H18" s="14">
        <v>0.84340563383918499</v>
      </c>
      <c r="I18" s="15">
        <v>640</v>
      </c>
      <c r="J18" s="15">
        <v>655</v>
      </c>
      <c r="K18" s="14">
        <v>1.49540257303726</v>
      </c>
      <c r="L18" s="15">
        <v>438.00914336375001</v>
      </c>
      <c r="M18" s="15">
        <v>78</v>
      </c>
      <c r="ZA18" s="9"/>
    </row>
    <row r="19" spans="2:677" x14ac:dyDescent="0.3">
      <c r="B19" s="18"/>
      <c r="C19" s="16" t="s">
        <v>262</v>
      </c>
      <c r="D19" s="14">
        <v>93.0846593434824</v>
      </c>
      <c r="E19" s="14">
        <v>1.71528817314066</v>
      </c>
      <c r="F19" s="14">
        <v>88.772853161018205</v>
      </c>
      <c r="G19" s="14">
        <v>95.818509480804806</v>
      </c>
      <c r="H19" s="14">
        <v>1.84271842990932</v>
      </c>
      <c r="I19" s="15">
        <v>501</v>
      </c>
      <c r="J19" s="15">
        <v>534</v>
      </c>
      <c r="K19" s="14">
        <v>2.4361818478240802</v>
      </c>
      <c r="L19" s="15">
        <v>219.195459680874</v>
      </c>
      <c r="M19" s="15">
        <v>66</v>
      </c>
      <c r="ZA19" s="9"/>
    </row>
    <row r="20" spans="2:677" x14ac:dyDescent="0.3">
      <c r="B20" s="18"/>
      <c r="C20" s="16" t="s">
        <v>263</v>
      </c>
      <c r="D20" s="14">
        <v>85.905482708679997</v>
      </c>
      <c r="E20" s="14">
        <v>2.31306300842982</v>
      </c>
      <c r="F20" s="14">
        <v>80.666698084695298</v>
      </c>
      <c r="G20" s="14">
        <v>89.902399610328104</v>
      </c>
      <c r="H20" s="14">
        <v>2.69256738393964</v>
      </c>
      <c r="I20" s="15">
        <v>687</v>
      </c>
      <c r="J20" s="15">
        <v>795</v>
      </c>
      <c r="K20" s="14">
        <v>3.5085231150150999</v>
      </c>
      <c r="L20" s="15">
        <v>226.591068075827</v>
      </c>
      <c r="M20" s="15">
        <v>101</v>
      </c>
      <c r="ZA20" s="9"/>
    </row>
    <row r="21" spans="2:677" x14ac:dyDescent="0.3">
      <c r="B21" s="18"/>
      <c r="C21" s="16" t="s">
        <v>264</v>
      </c>
      <c r="D21" s="14">
        <v>99.522361344650093</v>
      </c>
      <c r="E21" s="14">
        <v>0.23966624614433901</v>
      </c>
      <c r="F21" s="14">
        <v>98.718862174420394</v>
      </c>
      <c r="G21" s="14">
        <v>99.822829360502396</v>
      </c>
      <c r="H21" s="14">
        <v>0.24081647873523099</v>
      </c>
      <c r="I21" s="15">
        <v>1436</v>
      </c>
      <c r="J21" s="15">
        <v>1442</v>
      </c>
      <c r="K21" s="14">
        <v>1.74123580585796</v>
      </c>
      <c r="L21" s="15">
        <v>828.14745432453401</v>
      </c>
      <c r="M21" s="15">
        <v>183</v>
      </c>
      <c r="ZA21" s="9"/>
    </row>
    <row r="22" spans="2:677" x14ac:dyDescent="0.3">
      <c r="B22" s="18"/>
      <c r="C22" s="16" t="s">
        <v>265</v>
      </c>
      <c r="D22" s="14">
        <v>96.560629676489</v>
      </c>
      <c r="E22" s="14">
        <v>0.77389004568768505</v>
      </c>
      <c r="F22" s="14">
        <v>94.654778461144701</v>
      </c>
      <c r="G22" s="14">
        <v>97.8027196781604</v>
      </c>
      <c r="H22" s="14">
        <v>0.80145505293459796</v>
      </c>
      <c r="I22" s="15">
        <v>1076</v>
      </c>
      <c r="J22" s="15">
        <v>1110</v>
      </c>
      <c r="K22" s="14">
        <v>1.99991270021513</v>
      </c>
      <c r="L22" s="15">
        <v>555.024226747797</v>
      </c>
      <c r="M22" s="15">
        <v>135</v>
      </c>
      <c r="ZA22" s="9"/>
    </row>
    <row r="23" spans="2:677" x14ac:dyDescent="0.3">
      <c r="B23" s="18"/>
      <c r="C23" s="16" t="s">
        <v>266</v>
      </c>
      <c r="D23" s="14">
        <v>99.209076539513404</v>
      </c>
      <c r="E23" s="14">
        <v>0.31021571505482098</v>
      </c>
      <c r="F23" s="14">
        <v>98.288188163259306</v>
      </c>
      <c r="G23" s="14">
        <v>99.636395363086706</v>
      </c>
      <c r="H23" s="14">
        <v>0.31268884448417</v>
      </c>
      <c r="I23" s="15">
        <v>1126</v>
      </c>
      <c r="J23" s="15">
        <v>1133</v>
      </c>
      <c r="K23" s="14">
        <v>1.3883154358063301</v>
      </c>
      <c r="L23" s="15">
        <v>816.09695518652302</v>
      </c>
      <c r="M23" s="15">
        <v>144</v>
      </c>
      <c r="ZA23" s="9"/>
    </row>
    <row r="24" spans="2:677" x14ac:dyDescent="0.3">
      <c r="B24" s="18"/>
      <c r="C24" s="16" t="s">
        <v>267</v>
      </c>
      <c r="D24" s="14">
        <v>95.680074604356605</v>
      </c>
      <c r="E24" s="14">
        <v>1.47194476091808</v>
      </c>
      <c r="F24" s="14">
        <v>91.596892215127795</v>
      </c>
      <c r="G24" s="14">
        <v>97.826269104259396</v>
      </c>
      <c r="H24" s="14">
        <v>1.5384026057720599</v>
      </c>
      <c r="I24" s="15">
        <v>602</v>
      </c>
      <c r="J24" s="15">
        <v>623</v>
      </c>
      <c r="K24" s="14">
        <v>3.26043589047043</v>
      </c>
      <c r="L24" s="15">
        <v>191.078745581503</v>
      </c>
      <c r="M24" s="15">
        <v>78</v>
      </c>
      <c r="ZA24" s="9"/>
    </row>
    <row r="25" spans="2:677" x14ac:dyDescent="0.3">
      <c r="B25" s="18"/>
      <c r="C25" s="16" t="s">
        <v>268</v>
      </c>
      <c r="D25" s="14">
        <v>96.5780615387457</v>
      </c>
      <c r="E25" s="14">
        <v>1.1357466294140901</v>
      </c>
      <c r="F25" s="14">
        <v>93.4459284744934</v>
      </c>
      <c r="G25" s="14">
        <v>98.241542798122296</v>
      </c>
      <c r="H25" s="14">
        <v>1.17598822270671</v>
      </c>
      <c r="I25" s="15">
        <v>686</v>
      </c>
      <c r="J25" s="15">
        <v>714</v>
      </c>
      <c r="K25" s="14">
        <v>2.7829266758706099</v>
      </c>
      <c r="L25" s="15">
        <v>256.56443131999902</v>
      </c>
      <c r="M25" s="15">
        <v>89</v>
      </c>
      <c r="ZA25" s="9"/>
    </row>
    <row r="26" spans="2:677" x14ac:dyDescent="0.3">
      <c r="B26" s="18"/>
      <c r="C26" s="16" t="s">
        <v>269</v>
      </c>
      <c r="D26" s="14">
        <v>99.136418300569801</v>
      </c>
      <c r="E26" s="14">
        <v>0.35915374145802498</v>
      </c>
      <c r="F26" s="14">
        <v>98.037372871023194</v>
      </c>
      <c r="G26" s="14">
        <v>99.622383287693907</v>
      </c>
      <c r="H26" s="14">
        <v>0.36228234549397698</v>
      </c>
      <c r="I26" s="15">
        <v>798</v>
      </c>
      <c r="J26" s="15">
        <v>804</v>
      </c>
      <c r="K26" s="14">
        <v>1.2098727103561899</v>
      </c>
      <c r="L26" s="15">
        <v>664.53271746520898</v>
      </c>
      <c r="M26" s="15">
        <v>102</v>
      </c>
      <c r="ZA26" s="9"/>
    </row>
    <row r="27" spans="2:677" x14ac:dyDescent="0.3">
      <c r="B27" s="18"/>
      <c r="C27" s="16" t="s">
        <v>270</v>
      </c>
      <c r="D27" s="14">
        <v>98.905758852994794</v>
      </c>
      <c r="E27" s="14">
        <v>0.35542444294859599</v>
      </c>
      <c r="F27" s="14">
        <v>97.926958083563207</v>
      </c>
      <c r="G27" s="14">
        <v>99.425125226157405</v>
      </c>
      <c r="H27" s="14">
        <v>0.35935667151279699</v>
      </c>
      <c r="I27" s="15">
        <v>1164</v>
      </c>
      <c r="J27" s="15">
        <v>1174</v>
      </c>
      <c r="K27" s="14">
        <v>1.36917188915</v>
      </c>
      <c r="L27" s="15">
        <v>857.45260277644104</v>
      </c>
      <c r="M27" s="15">
        <v>150</v>
      </c>
      <c r="ZA27" s="9"/>
    </row>
    <row r="28" spans="2:677" x14ac:dyDescent="0.3">
      <c r="B28" s="18"/>
      <c r="C28" s="16" t="s">
        <v>271</v>
      </c>
      <c r="D28" s="14">
        <v>77.043992384060004</v>
      </c>
      <c r="E28" s="14">
        <v>4.6197896479731</v>
      </c>
      <c r="F28" s="14">
        <v>66.580620867399205</v>
      </c>
      <c r="G28" s="14">
        <v>84.970845056207693</v>
      </c>
      <c r="H28" s="14">
        <v>5.99630095094723</v>
      </c>
      <c r="I28" s="15">
        <v>434</v>
      </c>
      <c r="J28" s="15">
        <v>519</v>
      </c>
      <c r="K28" s="14">
        <v>6.2508492139856404</v>
      </c>
      <c r="L28" s="15">
        <v>83.028718536161605</v>
      </c>
      <c r="M28" s="15">
        <v>66</v>
      </c>
      <c r="ZA28" s="9"/>
    </row>
    <row r="29" spans="2:677" x14ac:dyDescent="0.3">
      <c r="B29" s="18"/>
      <c r="C29" s="16" t="s">
        <v>272</v>
      </c>
      <c r="D29" s="14">
        <v>87.028555264572503</v>
      </c>
      <c r="E29" s="14">
        <v>2.17869620151999</v>
      </c>
      <c r="F29" s="14">
        <v>82.056509365102897</v>
      </c>
      <c r="G29" s="14">
        <v>90.777715675935994</v>
      </c>
      <c r="H29" s="14">
        <v>2.5034268291558002</v>
      </c>
      <c r="I29" s="15">
        <v>699</v>
      </c>
      <c r="J29" s="15">
        <v>773</v>
      </c>
      <c r="K29" s="14">
        <v>3.24608979338662</v>
      </c>
      <c r="L29" s="15">
        <v>238.13266089399701</v>
      </c>
      <c r="M29" s="15">
        <v>92</v>
      </c>
      <c r="ZA29" s="9"/>
    </row>
    <row r="30" spans="2:677" x14ac:dyDescent="0.3">
      <c r="B30" s="18"/>
      <c r="C30" s="16" t="s">
        <v>273</v>
      </c>
      <c r="D30" s="14">
        <v>71.823655661171699</v>
      </c>
      <c r="E30" s="14">
        <v>3.6855207859357799</v>
      </c>
      <c r="F30" s="14">
        <v>63.947655978954401</v>
      </c>
      <c r="G30" s="14">
        <v>78.556040086081893</v>
      </c>
      <c r="H30" s="14">
        <v>5.1313467018752599</v>
      </c>
      <c r="I30" s="15">
        <v>559</v>
      </c>
      <c r="J30" s="15">
        <v>685</v>
      </c>
      <c r="K30" s="14">
        <v>4.59094066275334</v>
      </c>
      <c r="L30" s="15">
        <v>149.206894690985</v>
      </c>
      <c r="M30" s="15">
        <v>77</v>
      </c>
      <c r="ZA30" s="9"/>
    </row>
    <row r="31" spans="2:677" x14ac:dyDescent="0.3">
      <c r="B31" s="18"/>
      <c r="C31" s="16" t="s">
        <v>274</v>
      </c>
      <c r="D31" s="14">
        <v>98.804231363814594</v>
      </c>
      <c r="E31" s="14">
        <v>0.35796964691389899</v>
      </c>
      <c r="F31" s="14">
        <v>97.850267083513501</v>
      </c>
      <c r="G31" s="14">
        <v>99.337730172072298</v>
      </c>
      <c r="H31" s="14">
        <v>0.36230193987926601</v>
      </c>
      <c r="I31" s="15">
        <v>2129</v>
      </c>
      <c r="J31" s="15">
        <v>2151</v>
      </c>
      <c r="K31" s="14">
        <v>2.33189056123561</v>
      </c>
      <c r="L31" s="15">
        <v>922.42750828762496</v>
      </c>
      <c r="M31" s="15">
        <v>299</v>
      </c>
      <c r="ZA31" s="9"/>
    </row>
    <row r="32" spans="2:677" x14ac:dyDescent="0.3">
      <c r="B32" s="18"/>
      <c r="C32" s="16" t="s">
        <v>275</v>
      </c>
      <c r="D32" s="14">
        <v>94.719562634866094</v>
      </c>
      <c r="E32" s="14">
        <v>1.26954832019078</v>
      </c>
      <c r="F32" s="14">
        <v>91.573006387290803</v>
      </c>
      <c r="G32" s="14">
        <v>96.7331400524874</v>
      </c>
      <c r="H32" s="14">
        <v>1.34032324989164</v>
      </c>
      <c r="I32" s="15">
        <v>1246</v>
      </c>
      <c r="J32" s="15">
        <v>1305</v>
      </c>
      <c r="K32" s="14">
        <v>4.2021009590049196</v>
      </c>
      <c r="L32" s="15">
        <v>310.55893533529701</v>
      </c>
      <c r="M32" s="15">
        <v>163</v>
      </c>
      <c r="ZA32" s="9"/>
    </row>
    <row r="33" spans="2:677" x14ac:dyDescent="0.3">
      <c r="B33" s="18"/>
      <c r="C33" s="16" t="s">
        <v>276</v>
      </c>
      <c r="D33" s="14">
        <v>90.465525403818305</v>
      </c>
      <c r="E33" s="14">
        <v>2.8658326355366501</v>
      </c>
      <c r="F33" s="14">
        <v>83.076087850856794</v>
      </c>
      <c r="G33" s="14">
        <v>94.829347525862502</v>
      </c>
      <c r="H33" s="14">
        <v>3.1678726484417101</v>
      </c>
      <c r="I33" s="15">
        <v>776</v>
      </c>
      <c r="J33" s="15">
        <v>834</v>
      </c>
      <c r="K33" s="14">
        <v>7.9317090407456901</v>
      </c>
      <c r="L33" s="15">
        <v>105.147578625954</v>
      </c>
      <c r="M33" s="15">
        <v>102</v>
      </c>
      <c r="ZA33" s="9"/>
    </row>
    <row r="34" spans="2:677" x14ac:dyDescent="0.3">
      <c r="B34" s="18"/>
      <c r="C34" s="16" t="s">
        <v>277</v>
      </c>
      <c r="D34" s="14">
        <v>84.702909123234093</v>
      </c>
      <c r="E34" s="14">
        <v>3.6557952084832701</v>
      </c>
      <c r="F34" s="14">
        <v>75.995815836561107</v>
      </c>
      <c r="G34" s="14">
        <v>90.640628608857895</v>
      </c>
      <c r="H34" s="14">
        <v>4.3160208383922898</v>
      </c>
      <c r="I34" s="15">
        <v>805</v>
      </c>
      <c r="J34" s="15">
        <v>897</v>
      </c>
      <c r="K34" s="14">
        <v>9.24197001334392</v>
      </c>
      <c r="L34" s="15">
        <v>97.0572290004053</v>
      </c>
      <c r="M34" s="15">
        <v>112</v>
      </c>
      <c r="ZA34" s="9"/>
    </row>
    <row r="35" spans="2:677" x14ac:dyDescent="0.3">
      <c r="B35" s="18"/>
      <c r="C35" s="16" t="s">
        <v>278</v>
      </c>
      <c r="D35" s="14">
        <v>77.032950962740102</v>
      </c>
      <c r="E35" s="14">
        <v>3.1708819504325101</v>
      </c>
      <c r="F35" s="14">
        <v>70.103596087371898</v>
      </c>
      <c r="G35" s="14">
        <v>82.751394465892801</v>
      </c>
      <c r="H35" s="14">
        <v>4.1162670140550901</v>
      </c>
      <c r="I35" s="15">
        <v>471</v>
      </c>
      <c r="J35" s="15">
        <v>576</v>
      </c>
      <c r="K35" s="14">
        <v>3.2677307108715299</v>
      </c>
      <c r="L35" s="15">
        <v>176.26911485811399</v>
      </c>
      <c r="M35" s="15">
        <v>65</v>
      </c>
      <c r="ZA35" s="9"/>
    </row>
    <row r="36" spans="2:677" x14ac:dyDescent="0.3">
      <c r="B36" s="18"/>
      <c r="C36" s="16" t="s">
        <v>279</v>
      </c>
      <c r="D36" s="14">
        <v>98.741916815678294</v>
      </c>
      <c r="E36" s="14">
        <v>0.35997360299502401</v>
      </c>
      <c r="F36" s="14">
        <v>97.791818933881302</v>
      </c>
      <c r="G36" s="14">
        <v>99.286206860696794</v>
      </c>
      <c r="H36" s="14">
        <v>0.36456007195706702</v>
      </c>
      <c r="I36" s="15">
        <v>1235</v>
      </c>
      <c r="J36" s="15">
        <v>1250</v>
      </c>
      <c r="K36" s="14">
        <v>1.30284525938576</v>
      </c>
      <c r="L36" s="15">
        <v>959.43857568267299</v>
      </c>
      <c r="M36" s="15">
        <v>161</v>
      </c>
      <c r="ZA36" s="9"/>
    </row>
    <row r="37" spans="2:677" x14ac:dyDescent="0.3">
      <c r="B37" s="18"/>
      <c r="C37" s="16" t="s">
        <v>280</v>
      </c>
      <c r="D37" s="14">
        <v>97.685061439786196</v>
      </c>
      <c r="E37" s="14">
        <v>0.77120475710819902</v>
      </c>
      <c r="F37" s="14">
        <v>95.536944207404503</v>
      </c>
      <c r="G37" s="14">
        <v>98.8121218727415</v>
      </c>
      <c r="H37" s="14">
        <v>0.78948075144895702</v>
      </c>
      <c r="I37" s="15">
        <v>704</v>
      </c>
      <c r="J37" s="15">
        <v>719</v>
      </c>
      <c r="K37" s="14">
        <v>1.88840969310922</v>
      </c>
      <c r="L37" s="15">
        <v>380.74365039727297</v>
      </c>
      <c r="M37" s="15">
        <v>80</v>
      </c>
      <c r="ZA37" s="9"/>
    </row>
    <row r="38" spans="2:677" x14ac:dyDescent="0.3">
      <c r="B38" s="18" t="s">
        <v>296</v>
      </c>
      <c r="C38" s="16" t="s">
        <v>281</v>
      </c>
      <c r="D38" s="14">
        <v>93.775354642722803</v>
      </c>
      <c r="E38" s="14">
        <v>0.419745484988434</v>
      </c>
      <c r="F38" s="14">
        <v>92.899249528777204</v>
      </c>
      <c r="G38" s="14">
        <v>94.549705965234693</v>
      </c>
      <c r="H38" s="14">
        <v>0.44760746209666002</v>
      </c>
      <c r="I38" s="15">
        <v>10072</v>
      </c>
      <c r="J38" s="15">
        <v>10960</v>
      </c>
      <c r="K38" s="14">
        <v>3.3078032177998899</v>
      </c>
      <c r="L38" s="15">
        <v>3313.3772713631301</v>
      </c>
      <c r="M38" s="15">
        <v>1297</v>
      </c>
      <c r="ZA38" s="9"/>
    </row>
    <row r="39" spans="2:677" x14ac:dyDescent="0.3">
      <c r="B39" s="18"/>
      <c r="C39" s="16" t="s">
        <v>282</v>
      </c>
      <c r="D39" s="14">
        <v>98.611795991025403</v>
      </c>
      <c r="E39" s="14">
        <v>0.197028703274303</v>
      </c>
      <c r="F39" s="14">
        <v>98.167185583797902</v>
      </c>
      <c r="G39" s="14">
        <v>98.949705227109604</v>
      </c>
      <c r="H39" s="14">
        <v>0.19980236775348301</v>
      </c>
      <c r="I39" s="15">
        <v>10201</v>
      </c>
      <c r="J39" s="15">
        <v>10373</v>
      </c>
      <c r="K39" s="14">
        <v>2.9413001387992099</v>
      </c>
      <c r="L39" s="15">
        <v>3526.6717133583002</v>
      </c>
      <c r="M39" s="15">
        <v>1286</v>
      </c>
      <c r="ZA39" s="9"/>
    </row>
    <row r="40" spans="2:677" x14ac:dyDescent="0.3">
      <c r="B40" s="18" t="s">
        <v>321</v>
      </c>
      <c r="C40" s="16" t="s">
        <v>314</v>
      </c>
      <c r="D40" s="14">
        <v>96.301611683477901</v>
      </c>
      <c r="E40" s="14">
        <v>0.28773439956733099</v>
      </c>
      <c r="F40" s="14">
        <v>95.694116457942798</v>
      </c>
      <c r="G40" s="14">
        <v>96.826241071534596</v>
      </c>
      <c r="H40" s="14">
        <v>0.298784614854682</v>
      </c>
      <c r="I40" s="15">
        <v>10239</v>
      </c>
      <c r="J40" s="15">
        <v>10784</v>
      </c>
      <c r="K40" s="14">
        <v>2.5065542804539498</v>
      </c>
      <c r="L40" s="15">
        <v>4302.3205537950598</v>
      </c>
      <c r="M40" s="15">
        <v>2652</v>
      </c>
      <c r="ZA40" s="9"/>
    </row>
    <row r="41" spans="2:677" x14ac:dyDescent="0.3">
      <c r="B41" s="18"/>
      <c r="C41" s="16" t="s">
        <v>315</v>
      </c>
      <c r="D41" s="14">
        <v>96.536834473953903</v>
      </c>
      <c r="E41" s="14">
        <v>0.25135215508131498</v>
      </c>
      <c r="F41" s="14">
        <v>96.008689080658897</v>
      </c>
      <c r="G41" s="14">
        <v>96.997279392919097</v>
      </c>
      <c r="H41" s="14">
        <v>0.260369170432175</v>
      </c>
      <c r="I41" s="15">
        <v>10034</v>
      </c>
      <c r="J41" s="15">
        <v>10549</v>
      </c>
      <c r="K41" s="14">
        <v>1.9932833727130299</v>
      </c>
      <c r="L41" s="15">
        <v>5292.2731130004404</v>
      </c>
      <c r="M41" s="15">
        <v>2633</v>
      </c>
      <c r="ZA41" s="9"/>
    </row>
    <row r="42" spans="2:677" x14ac:dyDescent="0.3">
      <c r="B42" s="18" t="s">
        <v>322</v>
      </c>
      <c r="C42" s="16" t="s">
        <v>316</v>
      </c>
      <c r="D42" s="14">
        <v>73.049952055220899</v>
      </c>
      <c r="E42" s="14">
        <v>1.7183383465219599</v>
      </c>
      <c r="F42" s="14">
        <v>69.545827663635905</v>
      </c>
      <c r="G42" s="14">
        <v>76.288352547861294</v>
      </c>
      <c r="H42" s="14">
        <v>2.3522785411590799</v>
      </c>
      <c r="I42" s="15">
        <v>1834</v>
      </c>
      <c r="J42" s="15">
        <v>2519</v>
      </c>
      <c r="K42" s="14">
        <v>3.7765358547307102</v>
      </c>
      <c r="L42" s="15">
        <v>667.01339452253603</v>
      </c>
      <c r="M42" s="15">
        <v>640</v>
      </c>
      <c r="ZA42" s="9"/>
    </row>
    <row r="43" spans="2:677" x14ac:dyDescent="0.3">
      <c r="B43" s="18"/>
      <c r="C43" s="16" t="s">
        <v>317</v>
      </c>
      <c r="D43" s="14">
        <v>97.873751345637999</v>
      </c>
      <c r="E43" s="14">
        <v>0.65751005498972104</v>
      </c>
      <c r="F43" s="14">
        <v>96.111821455210205</v>
      </c>
      <c r="G43" s="14">
        <v>98.846841407948304</v>
      </c>
      <c r="H43" s="14">
        <v>0.67179406730589697</v>
      </c>
      <c r="I43" s="15">
        <v>822</v>
      </c>
      <c r="J43" s="15">
        <v>841</v>
      </c>
      <c r="K43" s="14">
        <v>1.74503361575692</v>
      </c>
      <c r="L43" s="15">
        <v>481.93913997192999</v>
      </c>
      <c r="M43" s="15">
        <v>302</v>
      </c>
      <c r="ZA43" s="9"/>
    </row>
    <row r="44" spans="2:677" x14ac:dyDescent="0.3">
      <c r="B44" s="18"/>
      <c r="C44" s="16" t="s">
        <v>318</v>
      </c>
      <c r="D44" s="14">
        <v>99.331370925963896</v>
      </c>
      <c r="E44" s="14">
        <v>0.32348318650506303</v>
      </c>
      <c r="F44" s="14">
        <v>98.2727395085263</v>
      </c>
      <c r="G44" s="14">
        <v>99.742868825088493</v>
      </c>
      <c r="H44" s="14">
        <v>0.325660648282172</v>
      </c>
      <c r="I44" s="15">
        <v>613</v>
      </c>
      <c r="J44" s="15">
        <v>618</v>
      </c>
      <c r="K44" s="14">
        <v>0.97211335385711894</v>
      </c>
      <c r="L44" s="15">
        <v>618</v>
      </c>
      <c r="M44" s="15">
        <v>225</v>
      </c>
      <c r="ZA44" s="9"/>
    </row>
    <row r="45" spans="2:677" x14ac:dyDescent="0.3">
      <c r="B45" s="18"/>
      <c r="C45" s="16" t="s">
        <v>319</v>
      </c>
      <c r="D45" s="14">
        <v>98.3647686106804</v>
      </c>
      <c r="E45" s="14">
        <v>0.14940691535372599</v>
      </c>
      <c r="F45" s="14">
        <v>98.0444675075221</v>
      </c>
      <c r="G45" s="14">
        <v>98.633338159827204</v>
      </c>
      <c r="H45" s="14">
        <v>0.15189067942107001</v>
      </c>
      <c r="I45" s="15">
        <v>16652</v>
      </c>
      <c r="J45" s="15">
        <v>17001</v>
      </c>
      <c r="K45" s="14">
        <v>2.3592368283681902</v>
      </c>
      <c r="L45" s="15">
        <v>7206.1438663447298</v>
      </c>
      <c r="M45" s="15">
        <v>2567</v>
      </c>
      <c r="ZA45" s="9"/>
    </row>
    <row r="46" spans="2:677" x14ac:dyDescent="0.3">
      <c r="B46" s="18"/>
      <c r="C46" s="16" t="s">
        <v>320</v>
      </c>
      <c r="D46" s="14">
        <v>99.823569783705096</v>
      </c>
      <c r="E46" s="14">
        <v>0.12894967218558001</v>
      </c>
      <c r="F46" s="14">
        <v>99.256899748722603</v>
      </c>
      <c r="G46" s="14">
        <v>99.958292720001396</v>
      </c>
      <c r="H46" s="14">
        <v>0.129177580470208</v>
      </c>
      <c r="I46" s="15">
        <v>352</v>
      </c>
      <c r="J46" s="15">
        <v>354</v>
      </c>
      <c r="K46" s="14">
        <v>0.33327990368244198</v>
      </c>
      <c r="L46" s="15">
        <v>354</v>
      </c>
      <c r="M46" s="15">
        <v>204</v>
      </c>
      <c r="ZA46" s="9"/>
    </row>
    <row r="47" spans="2:677" x14ac:dyDescent="0.3">
      <c r="B47" s="18" t="s">
        <v>298</v>
      </c>
      <c r="C47" s="16" t="s">
        <v>283</v>
      </c>
      <c r="D47" s="14">
        <v>91.648128930303898</v>
      </c>
      <c r="E47" s="14">
        <v>0.71101634780501599</v>
      </c>
      <c r="F47" s="14">
        <v>90.1434525275493</v>
      </c>
      <c r="G47" s="14">
        <v>92.941092365351494</v>
      </c>
      <c r="H47" s="14">
        <v>0.77581108976673896</v>
      </c>
      <c r="I47" s="15">
        <v>3740</v>
      </c>
      <c r="J47" s="15">
        <v>4246</v>
      </c>
      <c r="K47" s="14">
        <v>2.8036867081157002</v>
      </c>
      <c r="L47" s="15">
        <v>1514.4345435277401</v>
      </c>
      <c r="M47" s="15">
        <v>1551</v>
      </c>
      <c r="ZA47" s="9"/>
    </row>
    <row r="48" spans="2:677" x14ac:dyDescent="0.3">
      <c r="B48" s="18"/>
      <c r="C48" s="16" t="s">
        <v>284</v>
      </c>
      <c r="D48" s="14">
        <v>95.730658730475398</v>
      </c>
      <c r="E48" s="14">
        <v>0.44765491224677301</v>
      </c>
      <c r="F48" s="14">
        <v>94.761111694375501</v>
      </c>
      <c r="G48" s="14">
        <v>96.527349802882895</v>
      </c>
      <c r="H48" s="14">
        <v>0.46761917047611901</v>
      </c>
      <c r="I48" s="15">
        <v>3469</v>
      </c>
      <c r="J48" s="15">
        <v>3707</v>
      </c>
      <c r="K48" s="14">
        <v>1.8171057805550199</v>
      </c>
      <c r="L48" s="15">
        <v>2040.05734815709</v>
      </c>
      <c r="M48" s="15">
        <v>1675</v>
      </c>
      <c r="ZA48" s="9"/>
    </row>
    <row r="49" spans="2:677" x14ac:dyDescent="0.3">
      <c r="B49" s="18"/>
      <c r="C49" s="16" t="s">
        <v>285</v>
      </c>
      <c r="D49" s="14">
        <v>97.247753111839202</v>
      </c>
      <c r="E49" s="14">
        <v>0.319841228400363</v>
      </c>
      <c r="F49" s="14">
        <v>96.545954668777497</v>
      </c>
      <c r="G49" s="14">
        <v>97.810193239127798</v>
      </c>
      <c r="H49" s="14">
        <v>0.328893180732445</v>
      </c>
      <c r="I49" s="15">
        <v>3769</v>
      </c>
      <c r="J49" s="15">
        <v>3927</v>
      </c>
      <c r="K49" s="14">
        <v>1.50055604098782</v>
      </c>
      <c r="L49" s="15">
        <v>2617.0298827458901</v>
      </c>
      <c r="M49" s="15">
        <v>1821</v>
      </c>
      <c r="ZA49" s="9"/>
    </row>
    <row r="50" spans="2:677" x14ac:dyDescent="0.3">
      <c r="B50" s="18"/>
      <c r="C50" s="16" t="s">
        <v>286</v>
      </c>
      <c r="D50" s="14">
        <v>98.082638631078296</v>
      </c>
      <c r="E50" s="14">
        <v>0.38697379955359601</v>
      </c>
      <c r="F50" s="14">
        <v>97.1565190174516</v>
      </c>
      <c r="G50" s="14">
        <v>98.711123288421007</v>
      </c>
      <c r="H50" s="14">
        <v>0.39453852889208502</v>
      </c>
      <c r="I50" s="15">
        <v>4025</v>
      </c>
      <c r="J50" s="15">
        <v>4120</v>
      </c>
      <c r="K50" s="14">
        <v>3.2798864023019001</v>
      </c>
      <c r="L50" s="15">
        <v>1256.1410654675401</v>
      </c>
      <c r="M50" s="15">
        <v>1870</v>
      </c>
      <c r="ZA50" s="9"/>
    </row>
    <row r="51" spans="2:677" x14ac:dyDescent="0.3">
      <c r="B51" s="18"/>
      <c r="C51" s="16" t="s">
        <v>287</v>
      </c>
      <c r="D51" s="14">
        <v>99.156410198574406</v>
      </c>
      <c r="E51" s="14">
        <v>0.14628788250174199</v>
      </c>
      <c r="F51" s="14">
        <v>98.815340397557605</v>
      </c>
      <c r="G51" s="14">
        <v>99.3998805466086</v>
      </c>
      <c r="H51" s="14">
        <v>0.14753245121397601</v>
      </c>
      <c r="I51" s="15">
        <v>5162</v>
      </c>
      <c r="J51" s="15">
        <v>5219</v>
      </c>
      <c r="K51" s="14">
        <v>1.3349612695279101</v>
      </c>
      <c r="L51" s="15">
        <v>3909.4767160141</v>
      </c>
      <c r="M51" s="15">
        <v>1897</v>
      </c>
      <c r="ZA51" s="9"/>
    </row>
    <row r="52" spans="2:677" x14ac:dyDescent="0.3">
      <c r="B52" s="18" t="s">
        <v>297</v>
      </c>
      <c r="C52" s="16" t="s">
        <v>288</v>
      </c>
      <c r="D52" s="14">
        <v>98.021074711584802</v>
      </c>
      <c r="E52" s="14">
        <v>0.18070857769627199</v>
      </c>
      <c r="F52" s="14">
        <v>97.633835472392903</v>
      </c>
      <c r="G52" s="14">
        <v>98.346013170321001</v>
      </c>
      <c r="H52" s="14">
        <v>0.184356862264554</v>
      </c>
      <c r="I52" s="15">
        <v>13800</v>
      </c>
      <c r="J52" s="15">
        <v>14150</v>
      </c>
      <c r="K52" s="14">
        <v>2.3819597817129501</v>
      </c>
      <c r="L52" s="15">
        <v>5940.4865307273403</v>
      </c>
      <c r="M52" s="15">
        <v>2621</v>
      </c>
      <c r="ZA52" s="9"/>
    </row>
    <row r="53" spans="2:677" x14ac:dyDescent="0.3">
      <c r="B53" s="18"/>
      <c r="C53" s="16" t="s">
        <v>289</v>
      </c>
      <c r="D53" s="14">
        <v>93.336020136311703</v>
      </c>
      <c r="E53" s="14">
        <v>0.482528880231538</v>
      </c>
      <c r="F53" s="14">
        <v>92.325021352114206</v>
      </c>
      <c r="G53" s="14">
        <v>94.222177790326299</v>
      </c>
      <c r="H53" s="14">
        <v>0.51698034641592105</v>
      </c>
      <c r="I53" s="15">
        <v>6365</v>
      </c>
      <c r="J53" s="15">
        <v>7069</v>
      </c>
      <c r="K53" s="14">
        <v>2.6458194804257098</v>
      </c>
      <c r="L53" s="15">
        <v>2671.7620201596701</v>
      </c>
      <c r="M53" s="15">
        <v>2073</v>
      </c>
      <c r="ZA53" s="9"/>
    </row>
    <row r="54" spans="2:677" x14ac:dyDescent="0.3">
      <c r="B54" s="18" t="s">
        <v>291</v>
      </c>
      <c r="C54" s="16" t="s">
        <v>290</v>
      </c>
      <c r="D54" s="14">
        <v>98.275568667477501</v>
      </c>
      <c r="E54" s="14">
        <v>0.15205024627361499</v>
      </c>
      <c r="F54" s="14">
        <v>97.950649075151901</v>
      </c>
      <c r="G54" s="14">
        <v>98.549735788487894</v>
      </c>
      <c r="H54" s="14">
        <v>0.154718256363479</v>
      </c>
      <c r="I54" s="15">
        <v>13451</v>
      </c>
      <c r="J54" s="15">
        <v>13762</v>
      </c>
      <c r="K54" s="14">
        <v>1.8772961278915301</v>
      </c>
      <c r="L54" s="15">
        <v>7330.7560781349403</v>
      </c>
      <c r="M54" s="15">
        <v>2450</v>
      </c>
      <c r="ZA54" s="9"/>
    </row>
    <row r="55" spans="2:677" x14ac:dyDescent="0.3">
      <c r="B55" s="18"/>
      <c r="C55" s="16" t="s">
        <v>291</v>
      </c>
      <c r="D55" s="14">
        <v>93.657348746773906</v>
      </c>
      <c r="E55" s="14">
        <v>0.46988504685016202</v>
      </c>
      <c r="F55" s="14">
        <v>92.671005572005697</v>
      </c>
      <c r="G55" s="14">
        <v>94.518800234893803</v>
      </c>
      <c r="H55" s="14">
        <v>0.501706543199952</v>
      </c>
      <c r="I55" s="15">
        <v>6822</v>
      </c>
      <c r="J55" s="15">
        <v>7571</v>
      </c>
      <c r="K55" s="14">
        <v>2.8136264412441498</v>
      </c>
      <c r="L55" s="15">
        <v>2690.8333988545401</v>
      </c>
      <c r="M55" s="15">
        <v>1983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364</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15" priority="1">
      <formula>ZA9 = 3</formula>
    </cfRule>
    <cfRule type="expression" dxfId="114" priority="48">
      <formula>I9 = J9</formula>
    </cfRule>
    <cfRule type="expression" dxfId="113" priority="95">
      <formula>ZA9 = 2</formula>
    </cfRule>
    <cfRule type="expression" dxfId="112" priority="142">
      <formula>ZA9 = 1</formula>
    </cfRule>
  </conditionalFormatting>
  <pageMargins left="0.7" right="0.7" top="0.75" bottom="0.75" header="0.3" footer="0.3"/>
  <pageSetup paperSize="9" orientation="portrait" horizontalDpi="300" verticalDpi="30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183</v>
      </c>
      <c r="M2" s="12" t="str">
        <f>HYPERLINK("#'INDICE'!A1", "Índice")</f>
        <v>Índice</v>
      </c>
    </row>
    <row r="3" spans="2:677" x14ac:dyDescent="0.3">
      <c r="B3" s="10" t="s">
        <v>7</v>
      </c>
      <c r="C3" s="11" t="s">
        <v>182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45.3058069073779</v>
      </c>
      <c r="E9" s="14">
        <v>0.70225446603244601</v>
      </c>
      <c r="F9" s="14">
        <v>43.932727135392902</v>
      </c>
      <c r="G9" s="14">
        <v>46.686067144910098</v>
      </c>
      <c r="H9" s="14">
        <v>1.5500319141608401</v>
      </c>
      <c r="I9" s="15">
        <v>9235</v>
      </c>
      <c r="J9" s="15">
        <v>21333</v>
      </c>
      <c r="K9" s="14">
        <v>4.2454673511854901</v>
      </c>
      <c r="L9" s="15">
        <v>5024.8884834888804</v>
      </c>
      <c r="M9" s="15">
        <v>2682</v>
      </c>
      <c r="ZA9" s="9"/>
    </row>
    <row r="10" spans="2:677" x14ac:dyDescent="0.3">
      <c r="B10" s="18" t="s">
        <v>293</v>
      </c>
      <c r="C10" s="16" t="s">
        <v>253</v>
      </c>
      <c r="D10" s="14">
        <v>49.1028944095412</v>
      </c>
      <c r="E10" s="14">
        <v>0.92290885646385601</v>
      </c>
      <c r="F10" s="14">
        <v>47.294695227473198</v>
      </c>
      <c r="G10" s="14">
        <v>50.913443928168697</v>
      </c>
      <c r="H10" s="14">
        <v>1.8795406412631499</v>
      </c>
      <c r="I10" s="15">
        <v>6478</v>
      </c>
      <c r="J10" s="15">
        <v>13043</v>
      </c>
      <c r="K10" s="14">
        <v>4.4448964171700602</v>
      </c>
      <c r="L10" s="15">
        <v>2934.3765919081002</v>
      </c>
      <c r="M10" s="15">
        <v>1690</v>
      </c>
      <c r="ZA10" s="9"/>
    </row>
    <row r="11" spans="2:677" x14ac:dyDescent="0.3">
      <c r="B11" s="18"/>
      <c r="C11" s="16" t="s">
        <v>254</v>
      </c>
      <c r="D11" s="14">
        <v>38.343240537507498</v>
      </c>
      <c r="E11" s="14">
        <v>1.0808716268937799</v>
      </c>
      <c r="F11" s="14">
        <v>36.245528586661102</v>
      </c>
      <c r="G11" s="14">
        <v>40.485263148928901</v>
      </c>
      <c r="H11" s="14">
        <v>2.81893656285119</v>
      </c>
      <c r="I11" s="15">
        <v>2757</v>
      </c>
      <c r="J11" s="15">
        <v>8290</v>
      </c>
      <c r="K11" s="14">
        <v>4.0961972671334097</v>
      </c>
      <c r="L11" s="15">
        <v>2023.82831181407</v>
      </c>
      <c r="M11" s="15">
        <v>992</v>
      </c>
      <c r="ZA11" s="9"/>
    </row>
    <row r="12" spans="2:677" x14ac:dyDescent="0.3">
      <c r="B12" s="18" t="s">
        <v>294</v>
      </c>
      <c r="C12" s="16" t="s">
        <v>255</v>
      </c>
      <c r="D12" s="14">
        <v>39.036677536202198</v>
      </c>
      <c r="E12" s="14">
        <v>0.74336221487366705</v>
      </c>
      <c r="F12" s="14">
        <v>37.5886108058967</v>
      </c>
      <c r="G12" s="14">
        <v>40.504325551857498</v>
      </c>
      <c r="H12" s="14">
        <v>1.9042660948393499</v>
      </c>
      <c r="I12" s="15">
        <v>4580</v>
      </c>
      <c r="J12" s="15">
        <v>10667</v>
      </c>
      <c r="K12" s="14">
        <v>2.4766296538911701</v>
      </c>
      <c r="L12" s="15">
        <v>4307.0630214091498</v>
      </c>
      <c r="M12" s="15">
        <v>1374</v>
      </c>
      <c r="ZA12" s="9"/>
    </row>
    <row r="13" spans="2:677" x14ac:dyDescent="0.3">
      <c r="B13" s="18"/>
      <c r="C13" s="16" t="s">
        <v>256</v>
      </c>
      <c r="D13" s="14">
        <v>52.742313369303702</v>
      </c>
      <c r="E13" s="14">
        <v>1.1501943104649901</v>
      </c>
      <c r="F13" s="14">
        <v>50.480460062295101</v>
      </c>
      <c r="G13" s="14">
        <v>54.992964868146302</v>
      </c>
      <c r="H13" s="14">
        <v>2.18078092709223</v>
      </c>
      <c r="I13" s="15">
        <v>3365</v>
      </c>
      <c r="J13" s="15">
        <v>6382</v>
      </c>
      <c r="K13" s="14">
        <v>3.3868779114816601</v>
      </c>
      <c r="L13" s="15">
        <v>1884.33128290947</v>
      </c>
      <c r="M13" s="15">
        <v>794</v>
      </c>
      <c r="ZA13" s="9"/>
    </row>
    <row r="14" spans="2:677" x14ac:dyDescent="0.3">
      <c r="B14" s="18"/>
      <c r="C14" s="16" t="s">
        <v>257</v>
      </c>
      <c r="D14" s="14">
        <v>24.7571973171605</v>
      </c>
      <c r="E14" s="14">
        <v>0.99850788017303005</v>
      </c>
      <c r="F14" s="14">
        <v>22.8480523882364</v>
      </c>
      <c r="G14" s="14">
        <v>26.770514541387001</v>
      </c>
      <c r="H14" s="14">
        <v>4.0332024153675698</v>
      </c>
      <c r="I14" s="15">
        <v>1290</v>
      </c>
      <c r="J14" s="15">
        <v>4284</v>
      </c>
      <c r="K14" s="14">
        <v>2.29236952171305</v>
      </c>
      <c r="L14" s="15">
        <v>1868.8086538502901</v>
      </c>
      <c r="M14" s="15">
        <v>514</v>
      </c>
      <c r="ZA14" s="9"/>
    </row>
    <row r="15" spans="2:677" x14ac:dyDescent="0.3">
      <c r="B15" s="18" t="s">
        <v>295</v>
      </c>
      <c r="C15" s="16" t="s">
        <v>258</v>
      </c>
      <c r="D15" s="14">
        <v>41.601023359196297</v>
      </c>
      <c r="E15" s="14">
        <v>1.8465531770272501</v>
      </c>
      <c r="F15" s="14">
        <v>38.001331692953499</v>
      </c>
      <c r="G15" s="14">
        <v>45.292595619533799</v>
      </c>
      <c r="H15" s="14">
        <v>4.4387205600293402</v>
      </c>
      <c r="I15" s="15">
        <v>457</v>
      </c>
      <c r="J15" s="15">
        <v>1014</v>
      </c>
      <c r="K15" s="14">
        <v>1.4217519494055399</v>
      </c>
      <c r="L15" s="15">
        <v>713.20457863551405</v>
      </c>
      <c r="M15" s="15">
        <v>135</v>
      </c>
      <c r="ZA15" s="9"/>
    </row>
    <row r="16" spans="2:677" x14ac:dyDescent="0.3">
      <c r="B16" s="18"/>
      <c r="C16" s="16" t="s">
        <v>259</v>
      </c>
      <c r="D16" s="14">
        <v>40.201663279362002</v>
      </c>
      <c r="E16" s="14">
        <v>2.23703508571896</v>
      </c>
      <c r="F16" s="14">
        <v>35.855448693884703</v>
      </c>
      <c r="G16" s="14">
        <v>44.707516282306003</v>
      </c>
      <c r="H16" s="14">
        <v>5.5645336616392402</v>
      </c>
      <c r="I16" s="15">
        <v>337</v>
      </c>
      <c r="J16" s="15">
        <v>814</v>
      </c>
      <c r="K16" s="14">
        <v>1.69239997730337</v>
      </c>
      <c r="L16" s="15">
        <v>480.97377151765698</v>
      </c>
      <c r="M16" s="15">
        <v>102</v>
      </c>
      <c r="ZA16" s="9"/>
    </row>
    <row r="17" spans="2:677" x14ac:dyDescent="0.3">
      <c r="B17" s="18"/>
      <c r="C17" s="16" t="s">
        <v>260</v>
      </c>
      <c r="D17" s="14">
        <v>42.3860937205624</v>
      </c>
      <c r="E17" s="14">
        <v>2.22895562079397</v>
      </c>
      <c r="F17" s="14">
        <v>38.036796587009597</v>
      </c>
      <c r="G17" s="14">
        <v>46.856636496796902</v>
      </c>
      <c r="H17" s="14">
        <v>5.2586955417235304</v>
      </c>
      <c r="I17" s="15">
        <v>349</v>
      </c>
      <c r="J17" s="15">
        <v>812</v>
      </c>
      <c r="K17" s="14">
        <v>1.64995835056774</v>
      </c>
      <c r="L17" s="15">
        <v>492.13363459786399</v>
      </c>
      <c r="M17" s="15">
        <v>102</v>
      </c>
      <c r="ZA17" s="9"/>
    </row>
    <row r="18" spans="2:677" x14ac:dyDescent="0.3">
      <c r="B18" s="18"/>
      <c r="C18" s="16" t="s">
        <v>261</v>
      </c>
      <c r="D18" s="14">
        <v>34.720636136651102</v>
      </c>
      <c r="E18" s="14">
        <v>2.1376740732619801</v>
      </c>
      <c r="F18" s="14">
        <v>30.595319743602701</v>
      </c>
      <c r="G18" s="14">
        <v>39.088915062199398</v>
      </c>
      <c r="H18" s="14">
        <v>6.1567825682936004</v>
      </c>
      <c r="I18" s="15">
        <v>239</v>
      </c>
      <c r="J18" s="15">
        <v>655</v>
      </c>
      <c r="K18" s="14">
        <v>1.31855163325753</v>
      </c>
      <c r="L18" s="15">
        <v>496.75718680943902</v>
      </c>
      <c r="M18" s="15">
        <v>78</v>
      </c>
      <c r="ZA18" s="9"/>
    </row>
    <row r="19" spans="2:677" x14ac:dyDescent="0.3">
      <c r="B19" s="18"/>
      <c r="C19" s="16" t="s">
        <v>262</v>
      </c>
      <c r="D19" s="14">
        <v>27.035798097076899</v>
      </c>
      <c r="E19" s="14">
        <v>3.3445714341447199</v>
      </c>
      <c r="F19" s="14">
        <v>20.894116485745901</v>
      </c>
      <c r="G19" s="14">
        <v>34.202242521418398</v>
      </c>
      <c r="H19" s="14">
        <v>12.370899583342901</v>
      </c>
      <c r="I19" s="15">
        <v>151</v>
      </c>
      <c r="J19" s="15">
        <v>534</v>
      </c>
      <c r="K19" s="14">
        <v>3.0224500369761702</v>
      </c>
      <c r="L19" s="15">
        <v>176.67785851449301</v>
      </c>
      <c r="M19" s="15">
        <v>66</v>
      </c>
      <c r="ZA19" s="9"/>
    </row>
    <row r="20" spans="2:677" x14ac:dyDescent="0.3">
      <c r="B20" s="18"/>
      <c r="C20" s="16" t="s">
        <v>263</v>
      </c>
      <c r="D20" s="14">
        <v>34.511952978272902</v>
      </c>
      <c r="E20" s="14">
        <v>2.4159462699598202</v>
      </c>
      <c r="F20" s="14">
        <v>29.888521636826699</v>
      </c>
      <c r="G20" s="14">
        <v>39.448175286233699</v>
      </c>
      <c r="H20" s="14">
        <v>7.0003174595213</v>
      </c>
      <c r="I20" s="15">
        <v>289</v>
      </c>
      <c r="J20" s="15">
        <v>795</v>
      </c>
      <c r="K20" s="14">
        <v>2.0505174531023602</v>
      </c>
      <c r="L20" s="15">
        <v>387.70701453781498</v>
      </c>
      <c r="M20" s="15">
        <v>101</v>
      </c>
      <c r="ZA20" s="9"/>
    </row>
    <row r="21" spans="2:677" x14ac:dyDescent="0.3">
      <c r="B21" s="18"/>
      <c r="C21" s="16" t="s">
        <v>264</v>
      </c>
      <c r="D21" s="14">
        <v>61.983441277255501</v>
      </c>
      <c r="E21" s="14">
        <v>2.6441058056243198</v>
      </c>
      <c r="F21" s="14">
        <v>56.646785897803603</v>
      </c>
      <c r="G21" s="14">
        <v>67.045341530926095</v>
      </c>
      <c r="H21" s="14">
        <v>4.2658260837714401</v>
      </c>
      <c r="I21" s="15">
        <v>881</v>
      </c>
      <c r="J21" s="15">
        <v>1442</v>
      </c>
      <c r="K21" s="14">
        <v>4.2753645785767702</v>
      </c>
      <c r="L21" s="15">
        <v>337.281177662755</v>
      </c>
      <c r="M21" s="15">
        <v>183</v>
      </c>
      <c r="ZA21" s="9"/>
    </row>
    <row r="22" spans="2:677" x14ac:dyDescent="0.3">
      <c r="B22" s="18"/>
      <c r="C22" s="16" t="s">
        <v>265</v>
      </c>
      <c r="D22" s="14">
        <v>31.232148603017599</v>
      </c>
      <c r="E22" s="14">
        <v>1.6586575810997799</v>
      </c>
      <c r="F22" s="14">
        <v>28.0492548586213</v>
      </c>
      <c r="G22" s="14">
        <v>34.602523486902598</v>
      </c>
      <c r="H22" s="14">
        <v>5.3107379904677003</v>
      </c>
      <c r="I22" s="15">
        <v>371</v>
      </c>
      <c r="J22" s="15">
        <v>1110</v>
      </c>
      <c r="K22" s="14">
        <v>1.4205538599872101</v>
      </c>
      <c r="L22" s="15">
        <v>781.38536754248298</v>
      </c>
      <c r="M22" s="15">
        <v>135</v>
      </c>
      <c r="ZA22" s="9"/>
    </row>
    <row r="23" spans="2:677" x14ac:dyDescent="0.3">
      <c r="B23" s="18"/>
      <c r="C23" s="16" t="s">
        <v>266</v>
      </c>
      <c r="D23" s="14">
        <v>53.287174700513603</v>
      </c>
      <c r="E23" s="14">
        <v>2.1258393443669199</v>
      </c>
      <c r="F23" s="14">
        <v>49.071908301270803</v>
      </c>
      <c r="G23" s="14">
        <v>57.456028526682502</v>
      </c>
      <c r="H23" s="14">
        <v>3.9894014954154202</v>
      </c>
      <c r="I23" s="15">
        <v>633</v>
      </c>
      <c r="J23" s="15">
        <v>1133</v>
      </c>
      <c r="K23" s="14">
        <v>2.0551734383921101</v>
      </c>
      <c r="L23" s="15">
        <v>551.29167146419502</v>
      </c>
      <c r="M23" s="15">
        <v>144</v>
      </c>
      <c r="ZA23" s="9"/>
    </row>
    <row r="24" spans="2:677" x14ac:dyDescent="0.3">
      <c r="B24" s="18"/>
      <c r="C24" s="16" t="s">
        <v>267</v>
      </c>
      <c r="D24" s="14">
        <v>32.983027358088101</v>
      </c>
      <c r="E24" s="14">
        <v>2.3266809933579</v>
      </c>
      <c r="F24" s="14">
        <v>28.526189998799101</v>
      </c>
      <c r="G24" s="14">
        <v>37.768235570338902</v>
      </c>
      <c r="H24" s="14">
        <v>7.0541765863325301</v>
      </c>
      <c r="I24" s="15">
        <v>222</v>
      </c>
      <c r="J24" s="15">
        <v>623</v>
      </c>
      <c r="K24" s="14">
        <v>1.5233115968687301</v>
      </c>
      <c r="L24" s="15">
        <v>408.97738931458099</v>
      </c>
      <c r="M24" s="15">
        <v>78</v>
      </c>
      <c r="ZA24" s="9"/>
    </row>
    <row r="25" spans="2:677" x14ac:dyDescent="0.3">
      <c r="B25" s="18"/>
      <c r="C25" s="16" t="s">
        <v>268</v>
      </c>
      <c r="D25" s="14">
        <v>40.776942161444097</v>
      </c>
      <c r="E25" s="14">
        <v>2.5322793189158901</v>
      </c>
      <c r="F25" s="14">
        <v>35.857671223528399</v>
      </c>
      <c r="G25" s="14">
        <v>45.888271842255897</v>
      </c>
      <c r="H25" s="14">
        <v>6.2100765400458098</v>
      </c>
      <c r="I25" s="15">
        <v>291</v>
      </c>
      <c r="J25" s="15">
        <v>714</v>
      </c>
      <c r="K25" s="14">
        <v>1.8932469399877101</v>
      </c>
      <c r="L25" s="15">
        <v>377.12988460165502</v>
      </c>
      <c r="M25" s="15">
        <v>89</v>
      </c>
      <c r="ZA25" s="9"/>
    </row>
    <row r="26" spans="2:677" x14ac:dyDescent="0.3">
      <c r="B26" s="18"/>
      <c r="C26" s="16" t="s">
        <v>269</v>
      </c>
      <c r="D26" s="14">
        <v>60.175257895269802</v>
      </c>
      <c r="E26" s="14">
        <v>2.4101893182713598</v>
      </c>
      <c r="F26" s="14">
        <v>55.3120615150833</v>
      </c>
      <c r="G26" s="14">
        <v>64.845580502233503</v>
      </c>
      <c r="H26" s="14">
        <v>4.0052829062504403</v>
      </c>
      <c r="I26" s="15">
        <v>505</v>
      </c>
      <c r="J26" s="15">
        <v>804</v>
      </c>
      <c r="K26" s="14">
        <v>1.9464664734516699</v>
      </c>
      <c r="L26" s="15">
        <v>413.05617690617902</v>
      </c>
      <c r="M26" s="15">
        <v>102</v>
      </c>
      <c r="ZA26" s="9"/>
    </row>
    <row r="27" spans="2:677" x14ac:dyDescent="0.3">
      <c r="B27" s="18"/>
      <c r="C27" s="16" t="s">
        <v>270</v>
      </c>
      <c r="D27" s="14">
        <v>57.007305575748099</v>
      </c>
      <c r="E27" s="14">
        <v>2.0589661222591502</v>
      </c>
      <c r="F27" s="14">
        <v>52.900641333804998</v>
      </c>
      <c r="G27" s="14">
        <v>61.019747490035201</v>
      </c>
      <c r="H27" s="14">
        <v>3.6117583552923902</v>
      </c>
      <c r="I27" s="15">
        <v>675</v>
      </c>
      <c r="J27" s="15">
        <v>1174</v>
      </c>
      <c r="K27" s="14">
        <v>2.0289494884287902</v>
      </c>
      <c r="L27" s="15">
        <v>578.62455753353402</v>
      </c>
      <c r="M27" s="15">
        <v>150</v>
      </c>
      <c r="ZA27" s="9"/>
    </row>
    <row r="28" spans="2:677" x14ac:dyDescent="0.3">
      <c r="B28" s="18"/>
      <c r="C28" s="16" t="s">
        <v>271</v>
      </c>
      <c r="D28" s="14">
        <v>17.241441649787902</v>
      </c>
      <c r="E28" s="14">
        <v>2.2412897605638098</v>
      </c>
      <c r="F28" s="14">
        <v>13.2133501234677</v>
      </c>
      <c r="G28" s="14">
        <v>22.183616328609499</v>
      </c>
      <c r="H28" s="14">
        <v>12.999433609377901</v>
      </c>
      <c r="I28" s="15">
        <v>109</v>
      </c>
      <c r="J28" s="15">
        <v>519</v>
      </c>
      <c r="K28" s="14">
        <v>1.8236407177371099</v>
      </c>
      <c r="L28" s="15">
        <v>284.595531867707</v>
      </c>
      <c r="M28" s="15">
        <v>66</v>
      </c>
      <c r="ZA28" s="9"/>
    </row>
    <row r="29" spans="2:677" x14ac:dyDescent="0.3">
      <c r="B29" s="18"/>
      <c r="C29" s="16" t="s">
        <v>272</v>
      </c>
      <c r="D29" s="14">
        <v>21.049149665554999</v>
      </c>
      <c r="E29" s="14">
        <v>1.88598736699505</v>
      </c>
      <c r="F29" s="14">
        <v>17.546774890229301</v>
      </c>
      <c r="G29" s="14">
        <v>25.038318137760999</v>
      </c>
      <c r="H29" s="14">
        <v>8.9599218826463893</v>
      </c>
      <c r="I29" s="15">
        <v>202</v>
      </c>
      <c r="J29" s="15">
        <v>773</v>
      </c>
      <c r="K29" s="14">
        <v>1.6523555026005201</v>
      </c>
      <c r="L29" s="15">
        <v>467.81700353430699</v>
      </c>
      <c r="M29" s="15">
        <v>92</v>
      </c>
      <c r="ZA29" s="9"/>
    </row>
    <row r="30" spans="2:677" x14ac:dyDescent="0.3">
      <c r="B30" s="18"/>
      <c r="C30" s="16" t="s">
        <v>273</v>
      </c>
      <c r="D30" s="14">
        <v>22.452561263946901</v>
      </c>
      <c r="E30" s="14">
        <v>2.5221665585776201</v>
      </c>
      <c r="F30" s="14">
        <v>17.829632545378299</v>
      </c>
      <c r="G30" s="14">
        <v>27.867623783357999</v>
      </c>
      <c r="H30" s="14">
        <v>11.2333133352923</v>
      </c>
      <c r="I30" s="15">
        <v>190</v>
      </c>
      <c r="J30" s="15">
        <v>685</v>
      </c>
      <c r="K30" s="14">
        <v>2.49902315092528</v>
      </c>
      <c r="L30" s="15">
        <v>274.10710450856601</v>
      </c>
      <c r="M30" s="15">
        <v>77</v>
      </c>
      <c r="ZA30" s="9"/>
    </row>
    <row r="31" spans="2:677" x14ac:dyDescent="0.3">
      <c r="B31" s="18"/>
      <c r="C31" s="16" t="s">
        <v>274</v>
      </c>
      <c r="D31" s="14">
        <v>38.8403873423199</v>
      </c>
      <c r="E31" s="14">
        <v>1.5132296392692901</v>
      </c>
      <c r="F31" s="14">
        <v>35.907331294521299</v>
      </c>
      <c r="G31" s="14">
        <v>41.856563853055803</v>
      </c>
      <c r="H31" s="14">
        <v>3.8960209792256499</v>
      </c>
      <c r="I31" s="15">
        <v>942</v>
      </c>
      <c r="J31" s="15">
        <v>2151</v>
      </c>
      <c r="K31" s="14">
        <v>2.0725253895985198</v>
      </c>
      <c r="L31" s="15">
        <v>1037.8642456180901</v>
      </c>
      <c r="M31" s="15">
        <v>299</v>
      </c>
      <c r="ZA31" s="9"/>
    </row>
    <row r="32" spans="2:677" x14ac:dyDescent="0.3">
      <c r="B32" s="18"/>
      <c r="C32" s="16" t="s">
        <v>275</v>
      </c>
      <c r="D32" s="14">
        <v>47.338058645219597</v>
      </c>
      <c r="E32" s="14">
        <v>1.9014069731226699</v>
      </c>
      <c r="F32" s="14">
        <v>43.605510764384903</v>
      </c>
      <c r="G32" s="14">
        <v>51.100598682166797</v>
      </c>
      <c r="H32" s="14">
        <v>4.0166560005617802</v>
      </c>
      <c r="I32" s="15">
        <v>662</v>
      </c>
      <c r="J32" s="15">
        <v>1305</v>
      </c>
      <c r="K32" s="14">
        <v>1.8911259215366001</v>
      </c>
      <c r="L32" s="15">
        <v>690.06510097415799</v>
      </c>
      <c r="M32" s="15">
        <v>163</v>
      </c>
      <c r="ZA32" s="9"/>
    </row>
    <row r="33" spans="2:677" x14ac:dyDescent="0.3">
      <c r="B33" s="18"/>
      <c r="C33" s="16" t="s">
        <v>276</v>
      </c>
      <c r="D33" s="14">
        <v>33.929984904722303</v>
      </c>
      <c r="E33" s="14">
        <v>1.96771778624662</v>
      </c>
      <c r="F33" s="14">
        <v>30.142554247191601</v>
      </c>
      <c r="G33" s="14">
        <v>37.934883069136298</v>
      </c>
      <c r="H33" s="14">
        <v>5.7993476618752098</v>
      </c>
      <c r="I33" s="15">
        <v>297</v>
      </c>
      <c r="J33" s="15">
        <v>834</v>
      </c>
      <c r="K33" s="14">
        <v>1.4387407730310999</v>
      </c>
      <c r="L33" s="15">
        <v>579.67356985577999</v>
      </c>
      <c r="M33" s="15">
        <v>102</v>
      </c>
      <c r="ZA33" s="9"/>
    </row>
    <row r="34" spans="2:677" x14ac:dyDescent="0.3">
      <c r="B34" s="18"/>
      <c r="C34" s="16" t="s">
        <v>277</v>
      </c>
      <c r="D34" s="14">
        <v>34.393900003476297</v>
      </c>
      <c r="E34" s="14">
        <v>2.57468972659432</v>
      </c>
      <c r="F34" s="14">
        <v>29.4865121482528</v>
      </c>
      <c r="G34" s="14">
        <v>39.6586661818829</v>
      </c>
      <c r="H34" s="14">
        <v>7.4858905978504504</v>
      </c>
      <c r="I34" s="15">
        <v>330</v>
      </c>
      <c r="J34" s="15">
        <v>897</v>
      </c>
      <c r="K34" s="14">
        <v>2.6322804851185801</v>
      </c>
      <c r="L34" s="15">
        <v>340.76915627765698</v>
      </c>
      <c r="M34" s="15">
        <v>112</v>
      </c>
      <c r="ZA34" s="9"/>
    </row>
    <row r="35" spans="2:677" x14ac:dyDescent="0.3">
      <c r="B35" s="18"/>
      <c r="C35" s="16" t="s">
        <v>278</v>
      </c>
      <c r="D35" s="14">
        <v>22.4908825924648</v>
      </c>
      <c r="E35" s="14">
        <v>2.26999692930994</v>
      </c>
      <c r="F35" s="14">
        <v>18.282171459499502</v>
      </c>
      <c r="G35" s="14">
        <v>27.3442695765455</v>
      </c>
      <c r="H35" s="14">
        <v>10.092965093644001</v>
      </c>
      <c r="I35" s="15">
        <v>162</v>
      </c>
      <c r="J35" s="15">
        <v>576</v>
      </c>
      <c r="K35" s="14">
        <v>1.6996484166632999</v>
      </c>
      <c r="L35" s="15">
        <v>338.89361726396601</v>
      </c>
      <c r="M35" s="15">
        <v>65</v>
      </c>
      <c r="ZA35" s="9"/>
    </row>
    <row r="36" spans="2:677" x14ac:dyDescent="0.3">
      <c r="B36" s="18"/>
      <c r="C36" s="16" t="s">
        <v>279</v>
      </c>
      <c r="D36" s="14">
        <v>49.332468878994398</v>
      </c>
      <c r="E36" s="14">
        <v>2.02020393537172</v>
      </c>
      <c r="F36" s="14">
        <v>45.355629816121699</v>
      </c>
      <c r="G36" s="14">
        <v>53.317773165237803</v>
      </c>
      <c r="H36" s="14">
        <v>4.0950797340530301</v>
      </c>
      <c r="I36" s="15">
        <v>641</v>
      </c>
      <c r="J36" s="15">
        <v>1250</v>
      </c>
      <c r="K36" s="14">
        <v>2.0393429713640598</v>
      </c>
      <c r="L36" s="15">
        <v>612.94251018695104</v>
      </c>
      <c r="M36" s="15">
        <v>161</v>
      </c>
      <c r="ZA36" s="9"/>
    </row>
    <row r="37" spans="2:677" x14ac:dyDescent="0.3">
      <c r="B37" s="18"/>
      <c r="C37" s="16" t="s">
        <v>280</v>
      </c>
      <c r="D37" s="14">
        <v>40.520644563859598</v>
      </c>
      <c r="E37" s="14">
        <v>2.2571066911534499</v>
      </c>
      <c r="F37" s="14">
        <v>36.119347581067899</v>
      </c>
      <c r="G37" s="14">
        <v>45.079786232996199</v>
      </c>
      <c r="H37" s="14">
        <v>5.5702635420725004</v>
      </c>
      <c r="I37" s="15">
        <v>300</v>
      </c>
      <c r="J37" s="15">
        <v>719</v>
      </c>
      <c r="K37" s="14">
        <v>1.5177003073483799</v>
      </c>
      <c r="L37" s="15">
        <v>473.743068060773</v>
      </c>
      <c r="M37" s="15">
        <v>80</v>
      </c>
      <c r="ZA37" s="9"/>
    </row>
    <row r="38" spans="2:677" x14ac:dyDescent="0.3">
      <c r="B38" s="18" t="s">
        <v>296</v>
      </c>
      <c r="C38" s="16" t="s">
        <v>281</v>
      </c>
      <c r="D38" s="14">
        <v>42.348652898002399</v>
      </c>
      <c r="E38" s="14">
        <v>1.0486931001931801</v>
      </c>
      <c r="F38" s="14">
        <v>40.305712891241797</v>
      </c>
      <c r="G38" s="14">
        <v>44.4180917563639</v>
      </c>
      <c r="H38" s="14">
        <v>2.4763316621168001</v>
      </c>
      <c r="I38" s="15">
        <v>4170</v>
      </c>
      <c r="J38" s="15">
        <v>10960</v>
      </c>
      <c r="K38" s="14">
        <v>4.93649485188564</v>
      </c>
      <c r="L38" s="15">
        <v>2220.19881086547</v>
      </c>
      <c r="M38" s="15">
        <v>1297</v>
      </c>
      <c r="ZA38" s="9"/>
    </row>
    <row r="39" spans="2:677" x14ac:dyDescent="0.3">
      <c r="B39" s="18"/>
      <c r="C39" s="16" t="s">
        <v>282</v>
      </c>
      <c r="D39" s="14">
        <v>47.7593581092896</v>
      </c>
      <c r="E39" s="14">
        <v>1.0229236933122801</v>
      </c>
      <c r="F39" s="14">
        <v>45.757263238314103</v>
      </c>
      <c r="G39" s="14">
        <v>49.768678503575501</v>
      </c>
      <c r="H39" s="14">
        <v>2.1418288138870798</v>
      </c>
      <c r="I39" s="15">
        <v>5065</v>
      </c>
      <c r="J39" s="15">
        <v>10373</v>
      </c>
      <c r="K39" s="14">
        <v>4.3499272966318498</v>
      </c>
      <c r="L39" s="15">
        <v>2384.6375565936</v>
      </c>
      <c r="M39" s="15">
        <v>1286</v>
      </c>
      <c r="ZA39" s="9"/>
    </row>
    <row r="40" spans="2:677" x14ac:dyDescent="0.3">
      <c r="B40" s="18" t="s">
        <v>321</v>
      </c>
      <c r="C40" s="16" t="s">
        <v>314</v>
      </c>
      <c r="D40" s="14">
        <v>46.061578716802003</v>
      </c>
      <c r="E40" s="14">
        <v>0.90060595417536204</v>
      </c>
      <c r="F40" s="14">
        <v>44.301286349921</v>
      </c>
      <c r="G40" s="14">
        <v>47.831750135091902</v>
      </c>
      <c r="H40" s="14">
        <v>1.9552216386514001</v>
      </c>
      <c r="I40" s="15">
        <v>4717</v>
      </c>
      <c r="J40" s="15">
        <v>10784</v>
      </c>
      <c r="K40" s="14">
        <v>3.5202392674207399</v>
      </c>
      <c r="L40" s="15">
        <v>3063.4281310944398</v>
      </c>
      <c r="M40" s="15">
        <v>2652</v>
      </c>
      <c r="ZA40" s="9"/>
    </row>
    <row r="41" spans="2:677" x14ac:dyDescent="0.3">
      <c r="B41" s="18"/>
      <c r="C41" s="16" t="s">
        <v>315</v>
      </c>
      <c r="D41" s="14">
        <v>44.542657706334403</v>
      </c>
      <c r="E41" s="14">
        <v>0.93191691777000696</v>
      </c>
      <c r="F41" s="14">
        <v>42.723467911130101</v>
      </c>
      <c r="G41" s="14">
        <v>46.376588844366502</v>
      </c>
      <c r="H41" s="14">
        <v>2.0921897474417701</v>
      </c>
      <c r="I41" s="15">
        <v>4518</v>
      </c>
      <c r="J41" s="15">
        <v>10549</v>
      </c>
      <c r="K41" s="14">
        <v>3.7084235783908199</v>
      </c>
      <c r="L41" s="15">
        <v>2844.6049317207398</v>
      </c>
      <c r="M41" s="15">
        <v>2633</v>
      </c>
      <c r="ZA41" s="9"/>
    </row>
    <row r="42" spans="2:677" x14ac:dyDescent="0.3">
      <c r="B42" s="18" t="s">
        <v>322</v>
      </c>
      <c r="C42" s="16" t="s">
        <v>316</v>
      </c>
      <c r="D42" s="14">
        <v>15.3782964076561</v>
      </c>
      <c r="E42" s="14">
        <v>1.10495143211589</v>
      </c>
      <c r="F42" s="14">
        <v>13.331425578649499</v>
      </c>
      <c r="G42" s="14">
        <v>17.675345227298401</v>
      </c>
      <c r="H42" s="14">
        <v>7.1851354846157696</v>
      </c>
      <c r="I42" s="15">
        <v>411</v>
      </c>
      <c r="J42" s="15">
        <v>2519</v>
      </c>
      <c r="K42" s="14">
        <v>2.3623928110538599</v>
      </c>
      <c r="L42" s="15">
        <v>1066.29176494839</v>
      </c>
      <c r="M42" s="15">
        <v>640</v>
      </c>
      <c r="ZA42" s="9"/>
    </row>
    <row r="43" spans="2:677" x14ac:dyDescent="0.3">
      <c r="B43" s="18"/>
      <c r="C43" s="16" t="s">
        <v>317</v>
      </c>
      <c r="D43" s="14">
        <v>36.832562481447603</v>
      </c>
      <c r="E43" s="14">
        <v>2.7202272647147399</v>
      </c>
      <c r="F43" s="14">
        <v>31.6590950911873</v>
      </c>
      <c r="G43" s="14">
        <v>42.327822452721598</v>
      </c>
      <c r="H43" s="14">
        <v>7.3853869550480198</v>
      </c>
      <c r="I43" s="15">
        <v>305</v>
      </c>
      <c r="J43" s="15">
        <v>841</v>
      </c>
      <c r="K43" s="14">
        <v>2.6715571607192499</v>
      </c>
      <c r="L43" s="15">
        <v>314.79768142920199</v>
      </c>
      <c r="M43" s="15">
        <v>302</v>
      </c>
      <c r="ZA43" s="9"/>
    </row>
    <row r="44" spans="2:677" x14ac:dyDescent="0.3">
      <c r="B44" s="18"/>
      <c r="C44" s="16" t="s">
        <v>318</v>
      </c>
      <c r="D44" s="14">
        <v>61.009782121683003</v>
      </c>
      <c r="E44" s="14">
        <v>3.0375971564339399</v>
      </c>
      <c r="F44" s="14">
        <v>54.886643242116499</v>
      </c>
      <c r="G44" s="14">
        <v>66.804479195271895</v>
      </c>
      <c r="H44" s="14">
        <v>4.9788690449270998</v>
      </c>
      <c r="I44" s="15">
        <v>371</v>
      </c>
      <c r="J44" s="15">
        <v>618</v>
      </c>
      <c r="K44" s="14">
        <v>2.3932627600855301</v>
      </c>
      <c r="L44" s="15">
        <v>258.22488458305099</v>
      </c>
      <c r="M44" s="15">
        <v>225</v>
      </c>
      <c r="ZA44" s="9"/>
    </row>
    <row r="45" spans="2:677" x14ac:dyDescent="0.3">
      <c r="B45" s="18"/>
      <c r="C45" s="16" t="s">
        <v>319</v>
      </c>
      <c r="D45" s="14">
        <v>47.388432857469603</v>
      </c>
      <c r="E45" s="14">
        <v>0.75551266934961403</v>
      </c>
      <c r="F45" s="14">
        <v>45.909686544269803</v>
      </c>
      <c r="G45" s="14">
        <v>48.871774455731398</v>
      </c>
      <c r="H45" s="14">
        <v>1.5942976456342699</v>
      </c>
      <c r="I45" s="15">
        <v>7955</v>
      </c>
      <c r="J45" s="15">
        <v>17001</v>
      </c>
      <c r="K45" s="14">
        <v>3.89205383951996</v>
      </c>
      <c r="L45" s="15">
        <v>4368.1307353386701</v>
      </c>
      <c r="M45" s="15">
        <v>2567</v>
      </c>
      <c r="ZA45" s="9"/>
    </row>
    <row r="46" spans="2:677" x14ac:dyDescent="0.3">
      <c r="B46" s="18"/>
      <c r="C46" s="16" t="s">
        <v>320</v>
      </c>
      <c r="D46" s="14">
        <v>53.828913004890197</v>
      </c>
      <c r="E46" s="14">
        <v>4.5742480525799101</v>
      </c>
      <c r="F46" s="14">
        <v>44.7834096589973</v>
      </c>
      <c r="G46" s="14">
        <v>62.629145097449197</v>
      </c>
      <c r="H46" s="14">
        <v>8.4977529681202206</v>
      </c>
      <c r="I46" s="15">
        <v>193</v>
      </c>
      <c r="J46" s="15">
        <v>354</v>
      </c>
      <c r="K46" s="14">
        <v>2.9718605021170701</v>
      </c>
      <c r="L46" s="15">
        <v>119.11730034024799</v>
      </c>
      <c r="M46" s="15">
        <v>204</v>
      </c>
      <c r="ZA46" s="9"/>
    </row>
    <row r="47" spans="2:677" x14ac:dyDescent="0.3">
      <c r="B47" s="18" t="s">
        <v>298</v>
      </c>
      <c r="C47" s="16" t="s">
        <v>283</v>
      </c>
      <c r="D47" s="14">
        <v>36.0893071208111</v>
      </c>
      <c r="E47" s="14">
        <v>1.8325176922656099</v>
      </c>
      <c r="F47" s="14">
        <v>32.578056061742899</v>
      </c>
      <c r="G47" s="14">
        <v>39.755848789970102</v>
      </c>
      <c r="H47" s="14">
        <v>5.0777303264125999</v>
      </c>
      <c r="I47" s="15">
        <v>1252</v>
      </c>
      <c r="J47" s="15">
        <v>4246</v>
      </c>
      <c r="K47" s="14">
        <v>6.1804767515835497</v>
      </c>
      <c r="L47" s="15">
        <v>687.002017912631</v>
      </c>
      <c r="M47" s="15">
        <v>1551</v>
      </c>
      <c r="ZA47" s="9"/>
    </row>
    <row r="48" spans="2:677" x14ac:dyDescent="0.3">
      <c r="B48" s="18"/>
      <c r="C48" s="16" t="s">
        <v>284</v>
      </c>
      <c r="D48" s="14">
        <v>41.735117600919899</v>
      </c>
      <c r="E48" s="14">
        <v>1.4085649698504801</v>
      </c>
      <c r="F48" s="14">
        <v>39.000998494485501</v>
      </c>
      <c r="G48" s="14">
        <v>44.521014147226197</v>
      </c>
      <c r="H48" s="14">
        <v>3.3750113832659601</v>
      </c>
      <c r="I48" s="15">
        <v>1387</v>
      </c>
      <c r="J48" s="15">
        <v>3707</v>
      </c>
      <c r="K48" s="14">
        <v>3.0237833148338802</v>
      </c>
      <c r="L48" s="15">
        <v>1225.9476338183499</v>
      </c>
      <c r="M48" s="15">
        <v>1675</v>
      </c>
      <c r="ZA48" s="9"/>
    </row>
    <row r="49" spans="2:677" x14ac:dyDescent="0.3">
      <c r="B49" s="18"/>
      <c r="C49" s="16" t="s">
        <v>285</v>
      </c>
      <c r="D49" s="14">
        <v>41.431819500073203</v>
      </c>
      <c r="E49" s="14">
        <v>1.33389331837435</v>
      </c>
      <c r="F49" s="14">
        <v>38.842127757281403</v>
      </c>
      <c r="G49" s="14">
        <v>44.069754319520499</v>
      </c>
      <c r="H49" s="14">
        <v>3.2194900790490202</v>
      </c>
      <c r="I49" s="15">
        <v>1549</v>
      </c>
      <c r="J49" s="15">
        <v>3927</v>
      </c>
      <c r="K49" s="14">
        <v>2.8787022764885002</v>
      </c>
      <c r="L49" s="15">
        <v>1364.15635339346</v>
      </c>
      <c r="M49" s="15">
        <v>1821</v>
      </c>
      <c r="ZA49" s="9"/>
    </row>
    <row r="50" spans="2:677" x14ac:dyDescent="0.3">
      <c r="B50" s="18"/>
      <c r="C50" s="16" t="s">
        <v>286</v>
      </c>
      <c r="D50" s="14">
        <v>47.7546478803499</v>
      </c>
      <c r="E50" s="14">
        <v>1.4384493527606601</v>
      </c>
      <c r="F50" s="14">
        <v>44.943644225158401</v>
      </c>
      <c r="G50" s="14">
        <v>50.579946295983603</v>
      </c>
      <c r="H50" s="14">
        <v>3.0121661798548298</v>
      </c>
      <c r="I50" s="15">
        <v>1868</v>
      </c>
      <c r="J50" s="15">
        <v>4120</v>
      </c>
      <c r="K50" s="14">
        <v>3.41599821115202</v>
      </c>
      <c r="L50" s="15">
        <v>1206.08962456411</v>
      </c>
      <c r="M50" s="15">
        <v>1870</v>
      </c>
      <c r="ZA50" s="9"/>
    </row>
    <row r="51" spans="2:677" x14ac:dyDescent="0.3">
      <c r="B51" s="18"/>
      <c r="C51" s="16" t="s">
        <v>287</v>
      </c>
      <c r="D51" s="14">
        <v>58.875096268831904</v>
      </c>
      <c r="E51" s="14">
        <v>1.2832821387186299</v>
      </c>
      <c r="F51" s="14">
        <v>56.337175183144197</v>
      </c>
      <c r="G51" s="14">
        <v>61.366660208122902</v>
      </c>
      <c r="H51" s="14">
        <v>2.17966885838961</v>
      </c>
      <c r="I51" s="15">
        <v>3127</v>
      </c>
      <c r="J51" s="15">
        <v>5219</v>
      </c>
      <c r="K51" s="14">
        <v>3.5490478061149102</v>
      </c>
      <c r="L51" s="15">
        <v>1470.53527737998</v>
      </c>
      <c r="M51" s="15">
        <v>1897</v>
      </c>
      <c r="ZA51" s="9"/>
    </row>
    <row r="52" spans="2:677" x14ac:dyDescent="0.3">
      <c r="B52" s="18" t="s">
        <v>297</v>
      </c>
      <c r="C52" s="16" t="s">
        <v>288</v>
      </c>
      <c r="D52" s="14">
        <v>49.005196033175999</v>
      </c>
      <c r="E52" s="14">
        <v>0.78902335731490203</v>
      </c>
      <c r="F52" s="14">
        <v>47.459469908801999</v>
      </c>
      <c r="G52" s="14">
        <v>50.552826738039499</v>
      </c>
      <c r="H52" s="14">
        <v>1.6100810142270201</v>
      </c>
      <c r="I52" s="15">
        <v>6893</v>
      </c>
      <c r="J52" s="15">
        <v>14150</v>
      </c>
      <c r="K52" s="14">
        <v>3.5248237708291299</v>
      </c>
      <c r="L52" s="15">
        <v>4014.3850926968598</v>
      </c>
      <c r="M52" s="15">
        <v>2621</v>
      </c>
      <c r="ZA52" s="9"/>
    </row>
    <row r="53" spans="2:677" x14ac:dyDescent="0.3">
      <c r="B53" s="18"/>
      <c r="C53" s="16" t="s">
        <v>289</v>
      </c>
      <c r="D53" s="14">
        <v>38.300665104813802</v>
      </c>
      <c r="E53" s="14">
        <v>1.3221449295121399</v>
      </c>
      <c r="F53" s="14">
        <v>35.743189711133603</v>
      </c>
      <c r="G53" s="14">
        <v>40.924586155184102</v>
      </c>
      <c r="H53" s="14">
        <v>3.45201558744201</v>
      </c>
      <c r="I53" s="15">
        <v>2290</v>
      </c>
      <c r="J53" s="15">
        <v>7069</v>
      </c>
      <c r="K53" s="14">
        <v>5.2283887350137599</v>
      </c>
      <c r="L53" s="15">
        <v>1352.0417777392699</v>
      </c>
      <c r="M53" s="15">
        <v>2073</v>
      </c>
      <c r="ZA53" s="9"/>
    </row>
    <row r="54" spans="2:677" x14ac:dyDescent="0.3">
      <c r="B54" s="18" t="s">
        <v>291</v>
      </c>
      <c r="C54" s="16" t="s">
        <v>290</v>
      </c>
      <c r="D54" s="14">
        <v>48.920595132918898</v>
      </c>
      <c r="E54" s="14">
        <v>0.80176900308007903</v>
      </c>
      <c r="F54" s="14">
        <v>47.349964829427797</v>
      </c>
      <c r="G54" s="14">
        <v>50.493359534860602</v>
      </c>
      <c r="H54" s="14">
        <v>1.6389191523562701</v>
      </c>
      <c r="I54" s="15">
        <v>6666</v>
      </c>
      <c r="J54" s="15">
        <v>13762</v>
      </c>
      <c r="K54" s="14">
        <v>3.54006273809197</v>
      </c>
      <c r="L54" s="15">
        <v>3887.5017247342498</v>
      </c>
      <c r="M54" s="15">
        <v>2450</v>
      </c>
      <c r="ZA54" s="9"/>
    </row>
    <row r="55" spans="2:677" x14ac:dyDescent="0.3">
      <c r="B55" s="18"/>
      <c r="C55" s="16" t="s">
        <v>291</v>
      </c>
      <c r="D55" s="14">
        <v>39.930484938861198</v>
      </c>
      <c r="E55" s="14">
        <v>1.2162731734966801</v>
      </c>
      <c r="F55" s="14">
        <v>37.570751442891101</v>
      </c>
      <c r="G55" s="14">
        <v>42.337916050180901</v>
      </c>
      <c r="H55" s="14">
        <v>3.0459764647460599</v>
      </c>
      <c r="I55" s="15">
        <v>2569</v>
      </c>
      <c r="J55" s="15">
        <v>7571</v>
      </c>
      <c r="K55" s="14">
        <v>4.6687371610272699</v>
      </c>
      <c r="L55" s="15">
        <v>1621.6376589369099</v>
      </c>
      <c r="M55" s="15">
        <v>1983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9</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11" priority="1">
      <formula>ZA9 = 3</formula>
    </cfRule>
    <cfRule type="expression" dxfId="110" priority="48">
      <formula>I9 = J9</formula>
    </cfRule>
    <cfRule type="expression" dxfId="109" priority="95">
      <formula>ZA9 = 2</formula>
    </cfRule>
    <cfRule type="expression" dxfId="108" priority="142">
      <formula>ZA9 = 1</formula>
    </cfRule>
  </conditionalFormatting>
  <pageMargins left="0.7" right="0.7" top="0.75" bottom="0.75" header="0.3" footer="0.3"/>
  <pageSetup paperSize="9" orientation="portrait" horizontalDpi="300" verticalDpi="30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185</v>
      </c>
      <c r="M2" s="12" t="str">
        <f>HYPERLINK("#'INDICE'!A1", "Índice")</f>
        <v>Índice</v>
      </c>
    </row>
    <row r="3" spans="2:677" x14ac:dyDescent="0.3">
      <c r="B3" s="10" t="s">
        <v>7</v>
      </c>
      <c r="C3" s="11" t="s">
        <v>184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8.3264273768226609</v>
      </c>
      <c r="E9" s="14">
        <v>0.35694822352576</v>
      </c>
      <c r="F9" s="14">
        <v>7.6527219010274097</v>
      </c>
      <c r="G9" s="14">
        <v>9.0536277082125007</v>
      </c>
      <c r="H9" s="14">
        <v>4.2869313256650399</v>
      </c>
      <c r="I9" s="15">
        <v>1175</v>
      </c>
      <c r="J9" s="15">
        <v>12032</v>
      </c>
      <c r="K9" s="14">
        <v>2.00821090683398</v>
      </c>
      <c r="L9" s="15">
        <v>5991.4025758225298</v>
      </c>
      <c r="M9" s="15">
        <v>2632</v>
      </c>
      <c r="ZA9" s="9"/>
    </row>
    <row r="10" spans="2:677" x14ac:dyDescent="0.3">
      <c r="B10" s="18" t="s">
        <v>293</v>
      </c>
      <c r="C10" s="16" t="s">
        <v>253</v>
      </c>
      <c r="D10" s="14">
        <v>6.2498991184826602</v>
      </c>
      <c r="E10" s="14">
        <v>0.41342790755625197</v>
      </c>
      <c r="F10" s="14">
        <v>5.4864568848592601</v>
      </c>
      <c r="G10" s="14">
        <v>7.1115811656478796</v>
      </c>
      <c r="H10" s="14">
        <v>6.6149532931440804</v>
      </c>
      <c r="I10" s="15">
        <v>527</v>
      </c>
      <c r="J10" s="15">
        <v>7330</v>
      </c>
      <c r="K10" s="14">
        <v>2.1379598714024901</v>
      </c>
      <c r="L10" s="15">
        <v>3428.50214264853</v>
      </c>
      <c r="M10" s="15">
        <v>1655</v>
      </c>
      <c r="ZA10" s="9"/>
    </row>
    <row r="11" spans="2:677" x14ac:dyDescent="0.3">
      <c r="B11" s="18"/>
      <c r="C11" s="16" t="s">
        <v>254</v>
      </c>
      <c r="D11" s="14">
        <v>11.994005470085099</v>
      </c>
      <c r="E11" s="14">
        <v>0.661980104308319</v>
      </c>
      <c r="F11" s="14">
        <v>10.7545031191374</v>
      </c>
      <c r="G11" s="14">
        <v>13.354988025095199</v>
      </c>
      <c r="H11" s="14">
        <v>5.5192579823262502</v>
      </c>
      <c r="I11" s="15">
        <v>648</v>
      </c>
      <c r="J11" s="15">
        <v>4702</v>
      </c>
      <c r="K11" s="14">
        <v>1.9516576015824001</v>
      </c>
      <c r="L11" s="15">
        <v>2409.2340768112299</v>
      </c>
      <c r="M11" s="15">
        <v>977</v>
      </c>
      <c r="ZA11" s="9"/>
    </row>
    <row r="12" spans="2:677" x14ac:dyDescent="0.3">
      <c r="B12" s="18" t="s">
        <v>294</v>
      </c>
      <c r="C12" s="16" t="s">
        <v>255</v>
      </c>
      <c r="D12" s="14">
        <v>8.9132894469876796</v>
      </c>
      <c r="E12" s="14">
        <v>0.46868334622181301</v>
      </c>
      <c r="F12" s="14">
        <v>8.0356500050169295</v>
      </c>
      <c r="G12" s="14">
        <v>9.8764888714128496</v>
      </c>
      <c r="H12" s="14">
        <v>5.2582534092417301</v>
      </c>
      <c r="I12" s="15">
        <v>620</v>
      </c>
      <c r="J12" s="15">
        <v>6600</v>
      </c>
      <c r="K12" s="14">
        <v>1.78543543429508</v>
      </c>
      <c r="L12" s="15">
        <v>3696.57724565425</v>
      </c>
      <c r="M12" s="15">
        <v>1363</v>
      </c>
      <c r="ZA12" s="9"/>
    </row>
    <row r="13" spans="2:677" x14ac:dyDescent="0.3">
      <c r="B13" s="18"/>
      <c r="C13" s="16" t="s">
        <v>256</v>
      </c>
      <c r="D13" s="14">
        <v>6.0805760826847797</v>
      </c>
      <c r="E13" s="14">
        <v>0.601167711109453</v>
      </c>
      <c r="F13" s="14">
        <v>5.0022098732962901</v>
      </c>
      <c r="G13" s="14">
        <v>7.3733706813783</v>
      </c>
      <c r="H13" s="14">
        <v>9.8866900592092808</v>
      </c>
      <c r="I13" s="15">
        <v>204</v>
      </c>
      <c r="J13" s="15">
        <v>2947</v>
      </c>
      <c r="K13" s="14">
        <v>1.86433472365818</v>
      </c>
      <c r="L13" s="15">
        <v>1580.72472856024</v>
      </c>
      <c r="M13" s="15">
        <v>761</v>
      </c>
      <c r="ZA13" s="9"/>
    </row>
    <row r="14" spans="2:677" x14ac:dyDescent="0.3">
      <c r="B14" s="18"/>
      <c r="C14" s="16" t="s">
        <v>257</v>
      </c>
      <c r="D14" s="14">
        <v>17.0773751843935</v>
      </c>
      <c r="E14" s="14">
        <v>1.2622000317420301</v>
      </c>
      <c r="F14" s="14">
        <v>14.738480607130199</v>
      </c>
      <c r="G14" s="14">
        <v>19.7016694292426</v>
      </c>
      <c r="H14" s="14">
        <v>7.3910657704324301</v>
      </c>
      <c r="I14" s="15">
        <v>351</v>
      </c>
      <c r="J14" s="15">
        <v>2485</v>
      </c>
      <c r="K14" s="14">
        <v>2.7945623551430701</v>
      </c>
      <c r="L14" s="15">
        <v>889.226892871666</v>
      </c>
      <c r="M14" s="15">
        <v>508</v>
      </c>
      <c r="ZA14" s="9"/>
    </row>
    <row r="15" spans="2:677" x14ac:dyDescent="0.3">
      <c r="B15" s="18" t="s">
        <v>295</v>
      </c>
      <c r="C15" s="16" t="s">
        <v>258</v>
      </c>
      <c r="D15" s="14">
        <v>14.058954955565101</v>
      </c>
      <c r="E15" s="14">
        <v>1.6746715590798</v>
      </c>
      <c r="F15" s="14">
        <v>11.061070414990199</v>
      </c>
      <c r="G15" s="14">
        <v>17.707586063129099</v>
      </c>
      <c r="H15" s="14">
        <v>11.9117783958537</v>
      </c>
      <c r="I15" s="15">
        <v>78</v>
      </c>
      <c r="J15" s="15">
        <v>602</v>
      </c>
      <c r="K15" s="14">
        <v>1.39501892054931</v>
      </c>
      <c r="L15" s="15">
        <v>431.535365673</v>
      </c>
      <c r="M15" s="15">
        <v>134</v>
      </c>
      <c r="ZA15" s="9"/>
    </row>
    <row r="16" spans="2:677" x14ac:dyDescent="0.3">
      <c r="B16" s="18"/>
      <c r="C16" s="16" t="s">
        <v>259</v>
      </c>
      <c r="D16" s="14">
        <v>10.8300524619331</v>
      </c>
      <c r="E16" s="14">
        <v>1.6846244809483699</v>
      </c>
      <c r="F16" s="14">
        <v>7.9130028126599896</v>
      </c>
      <c r="G16" s="14">
        <v>14.651352962413901</v>
      </c>
      <c r="H16" s="14">
        <v>15.5550906781819</v>
      </c>
      <c r="I16" s="15">
        <v>53</v>
      </c>
      <c r="J16" s="15">
        <v>489</v>
      </c>
      <c r="K16" s="14">
        <v>1.4340918444603601</v>
      </c>
      <c r="L16" s="15">
        <v>340.98234495155998</v>
      </c>
      <c r="M16" s="15">
        <v>101</v>
      </c>
      <c r="ZA16" s="9"/>
    </row>
    <row r="17" spans="2:677" x14ac:dyDescent="0.3">
      <c r="B17" s="18"/>
      <c r="C17" s="16" t="s">
        <v>260</v>
      </c>
      <c r="D17" s="14">
        <v>13.983466069888401</v>
      </c>
      <c r="E17" s="14">
        <v>1.9439234855105001</v>
      </c>
      <c r="F17" s="14">
        <v>10.5530856267783</v>
      </c>
      <c r="G17" s="14">
        <v>18.300780011982098</v>
      </c>
      <c r="H17" s="14">
        <v>13.901585456673599</v>
      </c>
      <c r="I17" s="15">
        <v>63</v>
      </c>
      <c r="J17" s="15">
        <v>428</v>
      </c>
      <c r="K17" s="14">
        <v>1.3414961697580701</v>
      </c>
      <c r="L17" s="15">
        <v>319.04675514443397</v>
      </c>
      <c r="M17" s="15">
        <v>100</v>
      </c>
      <c r="ZA17" s="9"/>
    </row>
    <row r="18" spans="2:677" x14ac:dyDescent="0.3">
      <c r="B18" s="18"/>
      <c r="C18" s="16" t="s">
        <v>261</v>
      </c>
      <c r="D18" s="14">
        <v>14.2767711746154</v>
      </c>
      <c r="E18" s="14">
        <v>1.7384586565082401</v>
      </c>
      <c r="F18" s="14">
        <v>11.1522166053786</v>
      </c>
      <c r="G18" s="14">
        <v>18.098419152084698</v>
      </c>
      <c r="H18" s="14">
        <v>12.1768335098014</v>
      </c>
      <c r="I18" s="15">
        <v>62</v>
      </c>
      <c r="J18" s="15">
        <v>507</v>
      </c>
      <c r="K18" s="14">
        <v>1.24954163538019</v>
      </c>
      <c r="L18" s="15">
        <v>405.74878470995498</v>
      </c>
      <c r="M18" s="15">
        <v>78</v>
      </c>
      <c r="ZA18" s="9"/>
    </row>
    <row r="19" spans="2:677" x14ac:dyDescent="0.3">
      <c r="B19" s="18"/>
      <c r="C19" s="16" t="s">
        <v>262</v>
      </c>
      <c r="D19" s="14">
        <v>15.447018787549499</v>
      </c>
      <c r="E19" s="14">
        <v>2.4135572348301002</v>
      </c>
      <c r="F19" s="14">
        <v>11.2155317019939</v>
      </c>
      <c r="G19" s="14">
        <v>20.8991940850151</v>
      </c>
      <c r="H19" s="14">
        <v>15.624744606224301</v>
      </c>
      <c r="I19" s="15">
        <v>46</v>
      </c>
      <c r="J19" s="15">
        <v>331</v>
      </c>
      <c r="K19" s="14">
        <v>1.47182286173333</v>
      </c>
      <c r="L19" s="15">
        <v>224.89119350285699</v>
      </c>
      <c r="M19" s="15">
        <v>65</v>
      </c>
      <c r="ZA19" s="9"/>
    </row>
    <row r="20" spans="2:677" x14ac:dyDescent="0.3">
      <c r="B20" s="18"/>
      <c r="C20" s="16" t="s">
        <v>263</v>
      </c>
      <c r="D20" s="14">
        <v>14.5135187781511</v>
      </c>
      <c r="E20" s="14">
        <v>2.0518450263048398</v>
      </c>
      <c r="F20" s="14">
        <v>10.8966585637185</v>
      </c>
      <c r="G20" s="14">
        <v>19.073911154167401</v>
      </c>
      <c r="H20" s="14">
        <v>14.1374745688394</v>
      </c>
      <c r="I20" s="15">
        <v>71</v>
      </c>
      <c r="J20" s="15">
        <v>491</v>
      </c>
      <c r="K20" s="14">
        <v>1.66270434784127</v>
      </c>
      <c r="L20" s="15">
        <v>295.30204851961599</v>
      </c>
      <c r="M20" s="15">
        <v>101</v>
      </c>
      <c r="ZA20" s="9"/>
    </row>
    <row r="21" spans="2:677" x14ac:dyDescent="0.3">
      <c r="B21" s="18"/>
      <c r="C21" s="16" t="s">
        <v>264</v>
      </c>
      <c r="D21" s="14">
        <v>6.8952833941414804</v>
      </c>
      <c r="E21" s="14">
        <v>1.1736913957608801</v>
      </c>
      <c r="F21" s="14">
        <v>4.9097724967507501</v>
      </c>
      <c r="G21" s="14">
        <v>9.6026498517316501</v>
      </c>
      <c r="H21" s="14">
        <v>17.0216556546189</v>
      </c>
      <c r="I21" s="15">
        <v>47</v>
      </c>
      <c r="J21" s="15">
        <v>706</v>
      </c>
      <c r="K21" s="14">
        <v>1.5127708794852499</v>
      </c>
      <c r="L21" s="15">
        <v>466.69327759682301</v>
      </c>
      <c r="M21" s="15">
        <v>176</v>
      </c>
      <c r="ZA21" s="9"/>
    </row>
    <row r="22" spans="2:677" x14ac:dyDescent="0.3">
      <c r="B22" s="18"/>
      <c r="C22" s="16" t="s">
        <v>265</v>
      </c>
      <c r="D22" s="14">
        <v>9.9390022193121794</v>
      </c>
      <c r="E22" s="14">
        <v>1.4321308467143801</v>
      </c>
      <c r="F22" s="14">
        <v>7.4437689431422198</v>
      </c>
      <c r="G22" s="14">
        <v>13.1518123664958</v>
      </c>
      <c r="H22" s="14">
        <v>14.409201397818901</v>
      </c>
      <c r="I22" s="15">
        <v>73</v>
      </c>
      <c r="J22" s="15">
        <v>711</v>
      </c>
      <c r="K22" s="14">
        <v>1.6268376257028301</v>
      </c>
      <c r="L22" s="15">
        <v>437.04423156111397</v>
      </c>
      <c r="M22" s="15">
        <v>135</v>
      </c>
      <c r="ZA22" s="9"/>
    </row>
    <row r="23" spans="2:677" x14ac:dyDescent="0.3">
      <c r="B23" s="18"/>
      <c r="C23" s="16" t="s">
        <v>266</v>
      </c>
      <c r="D23" s="14">
        <v>4.7925519910477901</v>
      </c>
      <c r="E23" s="14">
        <v>1.2214615075083901</v>
      </c>
      <c r="F23" s="14">
        <v>2.8801132450187401</v>
      </c>
      <c r="G23" s="14">
        <v>7.8719495366580396</v>
      </c>
      <c r="H23" s="14">
        <v>25.486661590526499</v>
      </c>
      <c r="I23" s="15">
        <v>15</v>
      </c>
      <c r="J23" s="15">
        <v>392</v>
      </c>
      <c r="K23" s="14">
        <v>1.2784936410949701</v>
      </c>
      <c r="L23" s="15">
        <v>306.61083277994999</v>
      </c>
      <c r="M23" s="15">
        <v>131</v>
      </c>
      <c r="ZA23" s="9"/>
    </row>
    <row r="24" spans="2:677" x14ac:dyDescent="0.3">
      <c r="B24" s="18"/>
      <c r="C24" s="16" t="s">
        <v>267</v>
      </c>
      <c r="D24" s="14">
        <v>8.86403367912391</v>
      </c>
      <c r="E24" s="14">
        <v>1.9748544531488901</v>
      </c>
      <c r="F24" s="14">
        <v>5.6410287975861202</v>
      </c>
      <c r="G24" s="14">
        <v>13.6618851898017</v>
      </c>
      <c r="H24" s="14">
        <v>22.279410532926601</v>
      </c>
      <c r="I24" s="15">
        <v>34</v>
      </c>
      <c r="J24" s="15">
        <v>423</v>
      </c>
      <c r="K24" s="14">
        <v>2.03733027032581</v>
      </c>
      <c r="L24" s="15">
        <v>207.62465770086101</v>
      </c>
      <c r="M24" s="15">
        <v>78</v>
      </c>
      <c r="ZA24" s="9"/>
    </row>
    <row r="25" spans="2:677" x14ac:dyDescent="0.3">
      <c r="B25" s="18"/>
      <c r="C25" s="16" t="s">
        <v>268</v>
      </c>
      <c r="D25" s="14">
        <v>7.7957953788707401</v>
      </c>
      <c r="E25" s="14">
        <v>1.58441609510189</v>
      </c>
      <c r="F25" s="14">
        <v>5.1739968397593099</v>
      </c>
      <c r="G25" s="14">
        <v>11.5838352040722</v>
      </c>
      <c r="H25" s="14">
        <v>20.323982584204199</v>
      </c>
      <c r="I25" s="15">
        <v>36</v>
      </c>
      <c r="J25" s="15">
        <v>404</v>
      </c>
      <c r="K25" s="14">
        <v>1.4074480700623699</v>
      </c>
      <c r="L25" s="15">
        <v>287.044338326527</v>
      </c>
      <c r="M25" s="15">
        <v>87</v>
      </c>
      <c r="ZA25" s="9"/>
    </row>
    <row r="26" spans="2:677" x14ac:dyDescent="0.3">
      <c r="B26" s="18"/>
      <c r="C26" s="16" t="s">
        <v>269</v>
      </c>
      <c r="D26" s="14">
        <v>4.5194954366684597</v>
      </c>
      <c r="E26" s="14">
        <v>1.1637252862129901</v>
      </c>
      <c r="F26" s="14">
        <v>2.69768935354849</v>
      </c>
      <c r="G26" s="14">
        <v>7.4770642706765997</v>
      </c>
      <c r="H26" s="14">
        <v>25.749008988287098</v>
      </c>
      <c r="I26" s="15">
        <v>18</v>
      </c>
      <c r="J26" s="15">
        <v>340</v>
      </c>
      <c r="K26" s="14">
        <v>1.06388819237594</v>
      </c>
      <c r="L26" s="15">
        <v>319.58245465690499</v>
      </c>
      <c r="M26" s="15">
        <v>97</v>
      </c>
      <c r="ZA26" s="9"/>
    </row>
    <row r="27" spans="2:677" x14ac:dyDescent="0.3">
      <c r="B27" s="18"/>
      <c r="C27" s="16" t="s">
        <v>270</v>
      </c>
      <c r="D27" s="14">
        <v>6.42452271027049</v>
      </c>
      <c r="E27" s="14">
        <v>1.28487477838988</v>
      </c>
      <c r="F27" s="14">
        <v>4.3068132042992202</v>
      </c>
      <c r="G27" s="14">
        <v>9.4803719780769899</v>
      </c>
      <c r="H27" s="14">
        <v>19.999536717892401</v>
      </c>
      <c r="I27" s="15">
        <v>29</v>
      </c>
      <c r="J27" s="15">
        <v>474</v>
      </c>
      <c r="K27" s="14">
        <v>1.2989123003312599</v>
      </c>
      <c r="L27" s="15">
        <v>364.92071087410397</v>
      </c>
      <c r="M27" s="15">
        <v>142</v>
      </c>
      <c r="ZA27" s="9"/>
    </row>
    <row r="28" spans="2:677" x14ac:dyDescent="0.3">
      <c r="B28" s="18"/>
      <c r="C28" s="16" t="s">
        <v>271</v>
      </c>
      <c r="D28" s="14">
        <v>27.803475403244299</v>
      </c>
      <c r="E28" s="14">
        <v>3.2812569021296798</v>
      </c>
      <c r="F28" s="14">
        <v>21.7448219435196</v>
      </c>
      <c r="G28" s="14">
        <v>34.799538537025001</v>
      </c>
      <c r="H28" s="14">
        <v>11.8016070097007</v>
      </c>
      <c r="I28" s="15">
        <v>80</v>
      </c>
      <c r="J28" s="15">
        <v>273</v>
      </c>
      <c r="K28" s="14">
        <v>1.4589284555020301</v>
      </c>
      <c r="L28" s="15">
        <v>187.12363787987101</v>
      </c>
      <c r="M28" s="15">
        <v>65</v>
      </c>
      <c r="ZA28" s="9"/>
    </row>
    <row r="29" spans="2:677" x14ac:dyDescent="0.3">
      <c r="B29" s="18"/>
      <c r="C29" s="16" t="s">
        <v>272</v>
      </c>
      <c r="D29" s="14">
        <v>19.558664245512901</v>
      </c>
      <c r="E29" s="14">
        <v>2.1370140030820299</v>
      </c>
      <c r="F29" s="14">
        <v>15.658294673491699</v>
      </c>
      <c r="G29" s="14">
        <v>24.1523705717774</v>
      </c>
      <c r="H29" s="14">
        <v>10.9261756133081</v>
      </c>
      <c r="I29" s="15">
        <v>93</v>
      </c>
      <c r="J29" s="15">
        <v>569</v>
      </c>
      <c r="K29" s="14">
        <v>1.6487112699000399</v>
      </c>
      <c r="L29" s="15">
        <v>345.11803879068401</v>
      </c>
      <c r="M29" s="15">
        <v>92</v>
      </c>
      <c r="ZA29" s="9"/>
    </row>
    <row r="30" spans="2:677" x14ac:dyDescent="0.3">
      <c r="B30" s="18"/>
      <c r="C30" s="16" t="s">
        <v>273</v>
      </c>
      <c r="D30" s="14">
        <v>19.184738539452901</v>
      </c>
      <c r="E30" s="14">
        <v>4.2860692136339704</v>
      </c>
      <c r="F30" s="14">
        <v>12.041304639087301</v>
      </c>
      <c r="G30" s="14">
        <v>29.1610118403832</v>
      </c>
      <c r="H30" s="14">
        <v>22.3410353225288</v>
      </c>
      <c r="I30" s="15">
        <v>54</v>
      </c>
      <c r="J30" s="15">
        <v>430</v>
      </c>
      <c r="K30" s="14">
        <v>5.0830734490035496</v>
      </c>
      <c r="L30" s="15">
        <v>84.594488809579204</v>
      </c>
      <c r="M30" s="15">
        <v>77</v>
      </c>
      <c r="ZA30" s="9"/>
    </row>
    <row r="31" spans="2:677" x14ac:dyDescent="0.3">
      <c r="B31" s="18"/>
      <c r="C31" s="16" t="s">
        <v>274</v>
      </c>
      <c r="D31" s="14">
        <v>5.3476516398241598</v>
      </c>
      <c r="E31" s="14">
        <v>0.67540707705799297</v>
      </c>
      <c r="F31" s="14">
        <v>4.1640701083521998</v>
      </c>
      <c r="G31" s="14">
        <v>6.8436269749894301</v>
      </c>
      <c r="H31" s="14">
        <v>12.6299752218004</v>
      </c>
      <c r="I31" s="15">
        <v>85</v>
      </c>
      <c r="J31" s="15">
        <v>1549</v>
      </c>
      <c r="K31" s="14">
        <v>1.39510748460583</v>
      </c>
      <c r="L31" s="15">
        <v>1110.3087160611501</v>
      </c>
      <c r="M31" s="15">
        <v>299</v>
      </c>
      <c r="ZA31" s="9"/>
    </row>
    <row r="32" spans="2:677" x14ac:dyDescent="0.3">
      <c r="B32" s="18"/>
      <c r="C32" s="16" t="s">
        <v>275</v>
      </c>
      <c r="D32" s="14">
        <v>9.2873801837138004</v>
      </c>
      <c r="E32" s="14">
        <v>1.3975323571423499</v>
      </c>
      <c r="F32" s="14">
        <v>6.8715122603034704</v>
      </c>
      <c r="G32" s="14">
        <v>12.439162979309099</v>
      </c>
      <c r="H32" s="14">
        <v>15.047648847121</v>
      </c>
      <c r="I32" s="15">
        <v>71</v>
      </c>
      <c r="J32" s="15">
        <v>819</v>
      </c>
      <c r="K32" s="14">
        <v>1.8963396341404199</v>
      </c>
      <c r="L32" s="15">
        <v>431.88466098333703</v>
      </c>
      <c r="M32" s="15">
        <v>162</v>
      </c>
      <c r="ZA32" s="9"/>
    </row>
    <row r="33" spans="2:677" x14ac:dyDescent="0.3">
      <c r="B33" s="18"/>
      <c r="C33" s="16" t="s">
        <v>276</v>
      </c>
      <c r="D33" s="14">
        <v>14.1171609550395</v>
      </c>
      <c r="E33" s="14">
        <v>1.7001623704362501</v>
      </c>
      <c r="F33" s="14">
        <v>11.0687706879849</v>
      </c>
      <c r="G33" s="14">
        <v>17.836707388731</v>
      </c>
      <c r="H33" s="14">
        <v>12.043231467367701</v>
      </c>
      <c r="I33" s="15">
        <v>59</v>
      </c>
      <c r="J33" s="15">
        <v>461</v>
      </c>
      <c r="K33" s="14">
        <v>1.0966925045590801</v>
      </c>
      <c r="L33" s="15">
        <v>420.354837918165</v>
      </c>
      <c r="M33" s="15">
        <v>99</v>
      </c>
      <c r="ZA33" s="9"/>
    </row>
    <row r="34" spans="2:677" x14ac:dyDescent="0.3">
      <c r="B34" s="18"/>
      <c r="C34" s="16" t="s">
        <v>277</v>
      </c>
      <c r="D34" s="14">
        <v>7.3855544844660201</v>
      </c>
      <c r="E34" s="14">
        <v>1.4977527945643001</v>
      </c>
      <c r="F34" s="14">
        <v>4.9136246354520896</v>
      </c>
      <c r="G34" s="14">
        <v>10.9577456133746</v>
      </c>
      <c r="H34" s="14">
        <v>20.2794901549304</v>
      </c>
      <c r="I34" s="15">
        <v>34</v>
      </c>
      <c r="J34" s="15">
        <v>472</v>
      </c>
      <c r="K34" s="14">
        <v>1.5446829290844499</v>
      </c>
      <c r="L34" s="15">
        <v>305.56432722394402</v>
      </c>
      <c r="M34" s="15">
        <v>111</v>
      </c>
      <c r="ZA34" s="9"/>
    </row>
    <row r="35" spans="2:677" x14ac:dyDescent="0.3">
      <c r="B35" s="18"/>
      <c r="C35" s="16" t="s">
        <v>278</v>
      </c>
      <c r="D35" s="14">
        <v>14.1324889319768</v>
      </c>
      <c r="E35" s="14">
        <v>3.7511300950659199</v>
      </c>
      <c r="F35" s="14">
        <v>8.1535353316150303</v>
      </c>
      <c r="G35" s="14">
        <v>23.379739565631098</v>
      </c>
      <c r="H35" s="14">
        <v>26.542600621313401</v>
      </c>
      <c r="I35" s="15">
        <v>31</v>
      </c>
      <c r="J35" s="15">
        <v>280</v>
      </c>
      <c r="K35" s="14">
        <v>3.23504948160996</v>
      </c>
      <c r="L35" s="15">
        <v>86.551999155405497</v>
      </c>
      <c r="M35" s="15">
        <v>64</v>
      </c>
      <c r="ZA35" s="9"/>
    </row>
    <row r="36" spans="2:677" x14ac:dyDescent="0.3">
      <c r="B36" s="18"/>
      <c r="C36" s="16" t="s">
        <v>279</v>
      </c>
      <c r="D36" s="14">
        <v>3.92197841001961</v>
      </c>
      <c r="E36" s="14">
        <v>0.91234738973023799</v>
      </c>
      <c r="F36" s="14">
        <v>2.4681616994401199</v>
      </c>
      <c r="G36" s="14">
        <v>6.1778915976591202</v>
      </c>
      <c r="H36" s="14">
        <v>23.262427641096501</v>
      </c>
      <c r="I36" s="15">
        <v>21</v>
      </c>
      <c r="J36" s="15">
        <v>557</v>
      </c>
      <c r="K36" s="14">
        <v>1.2281912783976301</v>
      </c>
      <c r="L36" s="15">
        <v>453.51242090457799</v>
      </c>
      <c r="M36" s="15">
        <v>158</v>
      </c>
      <c r="ZA36" s="9"/>
    </row>
    <row r="37" spans="2:677" x14ac:dyDescent="0.3">
      <c r="B37" s="18"/>
      <c r="C37" s="16" t="s">
        <v>280</v>
      </c>
      <c r="D37" s="14">
        <v>6.1615149698800602</v>
      </c>
      <c r="E37" s="14">
        <v>1.39184709459159</v>
      </c>
      <c r="F37" s="14">
        <v>3.9078795069051</v>
      </c>
      <c r="G37" s="14">
        <v>9.5851600913057702</v>
      </c>
      <c r="H37" s="14">
        <v>22.589364813613098</v>
      </c>
      <c r="I37" s="15">
        <v>22</v>
      </c>
      <c r="J37" s="15">
        <v>324</v>
      </c>
      <c r="K37" s="14">
        <v>1.08222380122975</v>
      </c>
      <c r="L37" s="15">
        <v>299.38354675976802</v>
      </c>
      <c r="M37" s="15">
        <v>80</v>
      </c>
      <c r="ZA37" s="9"/>
    </row>
    <row r="38" spans="2:677" x14ac:dyDescent="0.3">
      <c r="B38" s="18" t="s">
        <v>296</v>
      </c>
      <c r="C38" s="16" t="s">
        <v>281</v>
      </c>
      <c r="D38" s="14">
        <v>10.633108222003701</v>
      </c>
      <c r="E38" s="14">
        <v>0.58758861632602399</v>
      </c>
      <c r="F38" s="14">
        <v>9.5342056185976691</v>
      </c>
      <c r="G38" s="14">
        <v>11.842089450003</v>
      </c>
      <c r="H38" s="14">
        <v>5.5260287402144002</v>
      </c>
      <c r="I38" s="15">
        <v>683</v>
      </c>
      <c r="J38" s="15">
        <v>5855</v>
      </c>
      <c r="K38" s="14">
        <v>2.12697594251763</v>
      </c>
      <c r="L38" s="15">
        <v>2752.7344729012898</v>
      </c>
      <c r="M38" s="15">
        <v>1267</v>
      </c>
      <c r="ZA38" s="9"/>
    </row>
    <row r="39" spans="2:677" x14ac:dyDescent="0.3">
      <c r="B39" s="18"/>
      <c r="C39" s="16" t="s">
        <v>282</v>
      </c>
      <c r="D39" s="14">
        <v>6.5901088635026701</v>
      </c>
      <c r="E39" s="14">
        <v>0.44504955524380002</v>
      </c>
      <c r="F39" s="14">
        <v>5.7689413938652399</v>
      </c>
      <c r="G39" s="14">
        <v>7.5188370255005896</v>
      </c>
      <c r="H39" s="14">
        <v>6.7532959540102899</v>
      </c>
      <c r="I39" s="15">
        <v>492</v>
      </c>
      <c r="J39" s="15">
        <v>6177</v>
      </c>
      <c r="K39" s="14">
        <v>1.9871862581472799</v>
      </c>
      <c r="L39" s="15">
        <v>3108.4152150684699</v>
      </c>
      <c r="M39" s="15">
        <v>1266</v>
      </c>
      <c r="ZA39" s="9"/>
    </row>
    <row r="40" spans="2:677" x14ac:dyDescent="0.3">
      <c r="B40" s="18" t="s">
        <v>321</v>
      </c>
      <c r="C40" s="16" t="s">
        <v>314</v>
      </c>
      <c r="D40" s="14">
        <v>8.1583788017238703</v>
      </c>
      <c r="E40" s="14">
        <v>0.484292090022102</v>
      </c>
      <c r="F40" s="14">
        <v>7.2577173802653396</v>
      </c>
      <c r="G40" s="14">
        <v>9.1597706577080604</v>
      </c>
      <c r="H40" s="14">
        <v>5.93613145199597</v>
      </c>
      <c r="I40" s="15">
        <v>601</v>
      </c>
      <c r="J40" s="15">
        <v>6093</v>
      </c>
      <c r="K40" s="14">
        <v>1.90691457700667</v>
      </c>
      <c r="L40" s="15">
        <v>3195.2139196315302</v>
      </c>
      <c r="M40" s="15">
        <v>2331</v>
      </c>
      <c r="ZA40" s="9"/>
    </row>
    <row r="41" spans="2:677" x14ac:dyDescent="0.3">
      <c r="B41" s="18"/>
      <c r="C41" s="16" t="s">
        <v>315</v>
      </c>
      <c r="D41" s="14">
        <v>8.4925932432697504</v>
      </c>
      <c r="E41" s="14">
        <v>0.55553154434734497</v>
      </c>
      <c r="F41" s="14">
        <v>7.4647543407449897</v>
      </c>
      <c r="G41" s="14">
        <v>9.6472029614342905</v>
      </c>
      <c r="H41" s="14">
        <v>6.5413652630495998</v>
      </c>
      <c r="I41" s="15">
        <v>574</v>
      </c>
      <c r="J41" s="15">
        <v>5939</v>
      </c>
      <c r="K41" s="14">
        <v>2.35809376430046</v>
      </c>
      <c r="L41" s="15">
        <v>2518.55973240395</v>
      </c>
      <c r="M41" s="15">
        <v>2315</v>
      </c>
      <c r="ZA41" s="9"/>
    </row>
    <row r="42" spans="2:677" x14ac:dyDescent="0.3">
      <c r="B42" s="18" t="s">
        <v>322</v>
      </c>
      <c r="C42" s="16" t="s">
        <v>316</v>
      </c>
      <c r="D42" s="14">
        <v>18.270756374016901</v>
      </c>
      <c r="E42" s="14">
        <v>1.4212318174984899</v>
      </c>
      <c r="F42" s="14">
        <v>15.6433653430273</v>
      </c>
      <c r="G42" s="14">
        <v>21.2283829027465</v>
      </c>
      <c r="H42" s="14">
        <v>7.7787245826321696</v>
      </c>
      <c r="I42" s="15">
        <v>274</v>
      </c>
      <c r="J42" s="15">
        <v>1342</v>
      </c>
      <c r="K42" s="14">
        <v>1.81394708766546</v>
      </c>
      <c r="L42" s="15">
        <v>739.82312335645202</v>
      </c>
      <c r="M42" s="15">
        <v>450</v>
      </c>
      <c r="ZA42" s="9"/>
    </row>
    <row r="43" spans="2:677" x14ac:dyDescent="0.3">
      <c r="B43" s="18"/>
      <c r="C43" s="16" t="s">
        <v>317</v>
      </c>
      <c r="D43" s="14">
        <v>7.1257088378695297</v>
      </c>
      <c r="E43" s="14">
        <v>1.6001464662710601</v>
      </c>
      <c r="F43" s="14">
        <v>4.5505799926322901</v>
      </c>
      <c r="G43" s="14">
        <v>10.990287652078999</v>
      </c>
      <c r="H43" s="14">
        <v>22.455961963630799</v>
      </c>
      <c r="I43" s="15">
        <v>42</v>
      </c>
      <c r="J43" s="15">
        <v>480</v>
      </c>
      <c r="K43" s="14">
        <v>1.8532388763588701</v>
      </c>
      <c r="L43" s="15">
        <v>259.00600625380503</v>
      </c>
      <c r="M43" s="15">
        <v>191</v>
      </c>
      <c r="ZA43" s="9"/>
    </row>
    <row r="44" spans="2:677" x14ac:dyDescent="0.3">
      <c r="B44" s="18"/>
      <c r="C44" s="16" t="s">
        <v>318</v>
      </c>
      <c r="D44" s="14">
        <v>4.9013905552322203</v>
      </c>
      <c r="E44" s="14">
        <v>1.4549715507454</v>
      </c>
      <c r="F44" s="14">
        <v>2.7106436391751099</v>
      </c>
      <c r="G44" s="14">
        <v>8.7042938206745006</v>
      </c>
      <c r="H44" s="14">
        <v>29.684872779465099</v>
      </c>
      <c r="I44" s="15">
        <v>14</v>
      </c>
      <c r="J44" s="15">
        <v>232</v>
      </c>
      <c r="K44" s="14">
        <v>1.0491256650918299</v>
      </c>
      <c r="L44" s="15">
        <v>221.13652131433901</v>
      </c>
      <c r="M44" s="15">
        <v>104</v>
      </c>
      <c r="ZA44" s="9"/>
    </row>
    <row r="45" spans="2:677" x14ac:dyDescent="0.3">
      <c r="B45" s="18"/>
      <c r="C45" s="16" t="s">
        <v>319</v>
      </c>
      <c r="D45" s="14">
        <v>7.4585258780615797</v>
      </c>
      <c r="E45" s="14">
        <v>0.372296723787511</v>
      </c>
      <c r="F45" s="14">
        <v>6.7605495641972402</v>
      </c>
      <c r="G45" s="14">
        <v>8.2222084410116292</v>
      </c>
      <c r="H45" s="14">
        <v>4.9915590543512103</v>
      </c>
      <c r="I45" s="15">
        <v>833</v>
      </c>
      <c r="J45" s="15">
        <v>9800</v>
      </c>
      <c r="K45" s="14">
        <v>1.96775385744219</v>
      </c>
      <c r="L45" s="15">
        <v>4980.2976947221796</v>
      </c>
      <c r="M45" s="15">
        <v>2443</v>
      </c>
      <c r="ZA45" s="9"/>
    </row>
    <row r="46" spans="2:677" x14ac:dyDescent="0.3">
      <c r="B46" s="18"/>
      <c r="C46" s="16" t="s">
        <v>320</v>
      </c>
      <c r="D46" s="14">
        <v>14.870813201780701</v>
      </c>
      <c r="E46" s="14">
        <v>7.1635185225849796</v>
      </c>
      <c r="F46" s="14">
        <v>5.4142918307438803</v>
      </c>
      <c r="G46" s="14">
        <v>34.772037489179297</v>
      </c>
      <c r="H46" s="14">
        <v>48.171666373478402</v>
      </c>
      <c r="I46" s="15">
        <v>12</v>
      </c>
      <c r="J46" s="15">
        <v>178</v>
      </c>
      <c r="K46" s="14">
        <v>7.1748502251313004</v>
      </c>
      <c r="L46" s="15">
        <v>24.8088802434538</v>
      </c>
      <c r="M46" s="15">
        <v>81</v>
      </c>
      <c r="ZA46" s="9">
        <v>1</v>
      </c>
    </row>
    <row r="47" spans="2:677" x14ac:dyDescent="0.3">
      <c r="B47" s="18" t="s">
        <v>298</v>
      </c>
      <c r="C47" s="16" t="s">
        <v>283</v>
      </c>
      <c r="D47" s="14">
        <v>11.2511750657647</v>
      </c>
      <c r="E47" s="14">
        <v>1.01395482792208</v>
      </c>
      <c r="F47" s="14">
        <v>9.4104559406912998</v>
      </c>
      <c r="G47" s="14">
        <v>13.398691923046901</v>
      </c>
      <c r="H47" s="14">
        <v>9.01199049872905</v>
      </c>
      <c r="I47" s="15">
        <v>294</v>
      </c>
      <c r="J47" s="15">
        <v>2232</v>
      </c>
      <c r="K47" s="14">
        <v>2.2970809034903401</v>
      </c>
      <c r="L47" s="15">
        <v>971.66799680783697</v>
      </c>
      <c r="M47" s="15">
        <v>1073</v>
      </c>
      <c r="ZA47" s="9"/>
    </row>
    <row r="48" spans="2:677" x14ac:dyDescent="0.3">
      <c r="B48" s="18"/>
      <c r="C48" s="16" t="s">
        <v>284</v>
      </c>
      <c r="D48" s="14">
        <v>10.530075212078</v>
      </c>
      <c r="E48" s="14">
        <v>1.04624333261333</v>
      </c>
      <c r="F48" s="14">
        <v>8.6472956158243299</v>
      </c>
      <c r="G48" s="14">
        <v>12.765508993113301</v>
      </c>
      <c r="H48" s="14">
        <v>9.9357631502317307</v>
      </c>
      <c r="I48" s="15">
        <v>229</v>
      </c>
      <c r="J48" s="15">
        <v>1937</v>
      </c>
      <c r="K48" s="14">
        <v>2.2493768170304902</v>
      </c>
      <c r="L48" s="15">
        <v>861.12739552331902</v>
      </c>
      <c r="M48" s="15">
        <v>1072</v>
      </c>
      <c r="ZA48" s="9"/>
    </row>
    <row r="49" spans="2:677" x14ac:dyDescent="0.3">
      <c r="B49" s="18"/>
      <c r="C49" s="16" t="s">
        <v>285</v>
      </c>
      <c r="D49" s="14">
        <v>7.6428370988556802</v>
      </c>
      <c r="E49" s="14">
        <v>0.85413762221604095</v>
      </c>
      <c r="F49" s="14">
        <v>6.1271171098106896</v>
      </c>
      <c r="G49" s="14">
        <v>9.4955860533740299</v>
      </c>
      <c r="H49" s="14">
        <v>11.1756617492728</v>
      </c>
      <c r="I49" s="15">
        <v>200</v>
      </c>
      <c r="J49" s="15">
        <v>2011</v>
      </c>
      <c r="K49" s="14">
        <v>2.0774308386347902</v>
      </c>
      <c r="L49" s="15">
        <v>968.02259916462901</v>
      </c>
      <c r="M49" s="15">
        <v>1165</v>
      </c>
      <c r="ZA49" s="9"/>
    </row>
    <row r="50" spans="2:677" x14ac:dyDescent="0.3">
      <c r="B50" s="18"/>
      <c r="C50" s="16" t="s">
        <v>286</v>
      </c>
      <c r="D50" s="14">
        <v>7.3063631795895203</v>
      </c>
      <c r="E50" s="14">
        <v>0.73839371943778198</v>
      </c>
      <c r="F50" s="14">
        <v>5.9839594989689804</v>
      </c>
      <c r="G50" s="14">
        <v>8.8933625554876805</v>
      </c>
      <c r="H50" s="14">
        <v>10.1061732258328</v>
      </c>
      <c r="I50" s="15">
        <v>205</v>
      </c>
      <c r="J50" s="15">
        <v>2289</v>
      </c>
      <c r="K50" s="14">
        <v>1.84196269494708</v>
      </c>
      <c r="L50" s="15">
        <v>1242.69617744118</v>
      </c>
      <c r="M50" s="15">
        <v>1272</v>
      </c>
      <c r="ZA50" s="9"/>
    </row>
    <row r="51" spans="2:677" x14ac:dyDescent="0.3">
      <c r="B51" s="18"/>
      <c r="C51" s="16" t="s">
        <v>287</v>
      </c>
      <c r="D51" s="14">
        <v>6.0167557815617299</v>
      </c>
      <c r="E51" s="14">
        <v>0.55384175616227704</v>
      </c>
      <c r="F51" s="14">
        <v>5.0180026997341001</v>
      </c>
      <c r="G51" s="14">
        <v>7.1992275601855598</v>
      </c>
      <c r="H51" s="14">
        <v>9.2049898029685409</v>
      </c>
      <c r="I51" s="15">
        <v>243</v>
      </c>
      <c r="J51" s="15">
        <v>3504</v>
      </c>
      <c r="K51" s="14">
        <v>1.90019736866888</v>
      </c>
      <c r="L51" s="15">
        <v>1844.01897285786</v>
      </c>
      <c r="M51" s="15">
        <v>1512</v>
      </c>
      <c r="ZA51" s="9"/>
    </row>
    <row r="52" spans="2:677" x14ac:dyDescent="0.3">
      <c r="B52" s="18" t="s">
        <v>297</v>
      </c>
      <c r="C52" s="16" t="s">
        <v>288</v>
      </c>
      <c r="D52" s="14">
        <v>7.0080320065390298</v>
      </c>
      <c r="E52" s="14">
        <v>0.39055985770735302</v>
      </c>
      <c r="F52" s="14">
        <v>6.2798236177295896</v>
      </c>
      <c r="G52" s="14">
        <v>7.8136432548178902</v>
      </c>
      <c r="H52" s="14">
        <v>5.5730318774647598</v>
      </c>
      <c r="I52" s="15">
        <v>695</v>
      </c>
      <c r="J52" s="15">
        <v>8269</v>
      </c>
      <c r="K52" s="14">
        <v>1.9352370064590001</v>
      </c>
      <c r="L52" s="15">
        <v>4272.8616559116899</v>
      </c>
      <c r="M52" s="15">
        <v>2390</v>
      </c>
      <c r="ZA52" s="9"/>
    </row>
    <row r="53" spans="2:677" x14ac:dyDescent="0.3">
      <c r="B53" s="18"/>
      <c r="C53" s="16" t="s">
        <v>289</v>
      </c>
      <c r="D53" s="14">
        <v>11.1673886976465</v>
      </c>
      <c r="E53" s="14">
        <v>0.79085226941764697</v>
      </c>
      <c r="F53" s="14">
        <v>9.7080131538047301</v>
      </c>
      <c r="G53" s="14">
        <v>12.8150108773514</v>
      </c>
      <c r="H53" s="14">
        <v>7.0818012234526897</v>
      </c>
      <c r="I53" s="15">
        <v>476</v>
      </c>
      <c r="J53" s="15">
        <v>3704</v>
      </c>
      <c r="K53" s="14">
        <v>2.3346424674028001</v>
      </c>
      <c r="L53" s="15">
        <v>1586.53843220823</v>
      </c>
      <c r="M53" s="15">
        <v>1557</v>
      </c>
      <c r="ZA53" s="9"/>
    </row>
    <row r="54" spans="2:677" x14ac:dyDescent="0.3">
      <c r="B54" s="18" t="s">
        <v>291</v>
      </c>
      <c r="C54" s="16" t="s">
        <v>290</v>
      </c>
      <c r="D54" s="14">
        <v>7.69231460751499</v>
      </c>
      <c r="E54" s="14">
        <v>0.42294805437756999</v>
      </c>
      <c r="F54" s="14">
        <v>6.90285194511425</v>
      </c>
      <c r="G54" s="14">
        <v>8.5637607832740308</v>
      </c>
      <c r="H54" s="14">
        <v>5.4983197640456796</v>
      </c>
      <c r="I54" s="15">
        <v>726</v>
      </c>
      <c r="J54" s="15">
        <v>8269</v>
      </c>
      <c r="K54" s="14">
        <v>2.08295377225783</v>
      </c>
      <c r="L54" s="15">
        <v>3969.8432630296802</v>
      </c>
      <c r="M54" s="15">
        <v>2264</v>
      </c>
      <c r="ZA54" s="9"/>
    </row>
    <row r="55" spans="2:677" x14ac:dyDescent="0.3">
      <c r="B55" s="18"/>
      <c r="C55" s="16" t="s">
        <v>291</v>
      </c>
      <c r="D55" s="14">
        <v>9.4934910368915997</v>
      </c>
      <c r="E55" s="14">
        <v>0.68486902636474001</v>
      </c>
      <c r="F55" s="14">
        <v>8.2327488519802294</v>
      </c>
      <c r="G55" s="14">
        <v>10.9243166688517</v>
      </c>
      <c r="H55" s="14">
        <v>7.2140904089269897</v>
      </c>
      <c r="I55" s="15">
        <v>449</v>
      </c>
      <c r="J55" s="15">
        <v>3763</v>
      </c>
      <c r="K55" s="14">
        <v>2.0536578442932898</v>
      </c>
      <c r="L55" s="15">
        <v>1832.3402851437199</v>
      </c>
      <c r="M55" s="15">
        <v>1516</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19" t="s">
        <v>365</v>
      </c>
      <c r="C69" s="20"/>
      <c r="D69" s="20"/>
      <c r="E69" s="21"/>
      <c r="F69" s="21"/>
      <c r="G69" s="21"/>
      <c r="H69" s="21"/>
      <c r="I69" s="21"/>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8:C8"/>
    <mergeCell ref="B9:C9"/>
    <mergeCell ref="B10:B11"/>
    <mergeCell ref="B12:B14"/>
    <mergeCell ref="B15:B37"/>
    <mergeCell ref="B69:I69"/>
    <mergeCell ref="B38:B39"/>
    <mergeCell ref="B40:B41"/>
    <mergeCell ref="B42:B46"/>
    <mergeCell ref="B52:B53"/>
    <mergeCell ref="B54:B55"/>
    <mergeCell ref="B47:B51"/>
  </mergeCells>
  <conditionalFormatting sqref="D9:D55">
    <cfRule type="expression" dxfId="107" priority="1">
      <formula>ZA9 = 3</formula>
    </cfRule>
    <cfRule type="expression" dxfId="106" priority="48">
      <formula>I9 = J9</formula>
    </cfRule>
    <cfRule type="expression" dxfId="105" priority="95">
      <formula>ZA9 = 2</formula>
    </cfRule>
    <cfRule type="expression" dxfId="104" priority="142">
      <formula>ZA9 = 1</formula>
    </cfRule>
  </conditionalFormatting>
  <pageMargins left="0.7" right="0.7" top="0.75" bottom="0.75" header="0.3" footer="0.3"/>
  <pageSetup paperSize="9" orientation="portrait" horizontalDpi="300" verticalDpi="30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B1:ZA70"/>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189</v>
      </c>
      <c r="M2" s="12" t="str">
        <f>HYPERLINK("#'INDICE'!A1", "Índice")</f>
        <v>Índice</v>
      </c>
    </row>
    <row r="3" spans="2:677" x14ac:dyDescent="0.3">
      <c r="B3" s="10" t="s">
        <v>7</v>
      </c>
      <c r="C3" s="11" t="s">
        <v>188</v>
      </c>
    </row>
    <row r="4" spans="2:677" x14ac:dyDescent="0.3">
      <c r="B4" s="10" t="s">
        <v>8</v>
      </c>
      <c r="C4" s="11" t="s">
        <v>299</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72.629908749648294</v>
      </c>
      <c r="E9" s="14">
        <v>0.90057223292064603</v>
      </c>
      <c r="F9" s="14">
        <v>70.829004420034806</v>
      </c>
      <c r="G9" s="14">
        <v>74.3598797224099</v>
      </c>
      <c r="H9" s="14">
        <v>1.23994680486915</v>
      </c>
      <c r="I9" s="15">
        <v>13498</v>
      </c>
      <c r="J9" s="15">
        <v>17396</v>
      </c>
      <c r="K9" s="14">
        <v>7.0969181103287804</v>
      </c>
      <c r="L9" s="15">
        <v>2451.2048370238399</v>
      </c>
      <c r="M9" s="15">
        <v>2642</v>
      </c>
      <c r="ZA9" s="9"/>
    </row>
    <row r="10" spans="2:677" x14ac:dyDescent="0.3">
      <c r="B10" s="18" t="s">
        <v>293</v>
      </c>
      <c r="C10" s="16" t="s">
        <v>253</v>
      </c>
      <c r="D10" s="14">
        <v>66.256821663896105</v>
      </c>
      <c r="E10" s="14">
        <v>1.16798594813184</v>
      </c>
      <c r="F10" s="14">
        <v>63.929235422865098</v>
      </c>
      <c r="G10" s="14">
        <v>68.508199441117796</v>
      </c>
      <c r="H10" s="14">
        <v>1.7628161430029501</v>
      </c>
      <c r="I10" s="15">
        <v>7968</v>
      </c>
      <c r="J10" s="15">
        <v>11206</v>
      </c>
      <c r="K10" s="14">
        <v>6.8370776206862898</v>
      </c>
      <c r="L10" s="15">
        <v>1639.0043556175301</v>
      </c>
      <c r="M10" s="15">
        <v>1689</v>
      </c>
      <c r="ZA10" s="9"/>
    </row>
    <row r="11" spans="2:677" x14ac:dyDescent="0.3">
      <c r="B11" s="18"/>
      <c r="C11" s="16" t="s">
        <v>254</v>
      </c>
      <c r="D11" s="14">
        <v>87.035096370810805</v>
      </c>
      <c r="E11" s="14">
        <v>1.0820687113253</v>
      </c>
      <c r="F11" s="14">
        <v>84.759835364189996</v>
      </c>
      <c r="G11" s="14">
        <v>89.014699696546799</v>
      </c>
      <c r="H11" s="14">
        <v>1.2432556019874801</v>
      </c>
      <c r="I11" s="15">
        <v>5530</v>
      </c>
      <c r="J11" s="15">
        <v>6190</v>
      </c>
      <c r="K11" s="14">
        <v>6.4219431090551202</v>
      </c>
      <c r="L11" s="15">
        <v>963.88272130158396</v>
      </c>
      <c r="M11" s="15">
        <v>953</v>
      </c>
      <c r="ZA11" s="9"/>
    </row>
    <row r="12" spans="2:677" x14ac:dyDescent="0.3">
      <c r="B12" s="18" t="s">
        <v>294</v>
      </c>
      <c r="C12" s="16" t="s">
        <v>255</v>
      </c>
      <c r="D12" s="14">
        <v>60.657574897482</v>
      </c>
      <c r="E12" s="14">
        <v>1.1976887686690001</v>
      </c>
      <c r="F12" s="14">
        <v>58.285102333532897</v>
      </c>
      <c r="G12" s="14">
        <v>62.980816558071297</v>
      </c>
      <c r="H12" s="14">
        <v>1.9745081643854401</v>
      </c>
      <c r="I12" s="15">
        <v>6266</v>
      </c>
      <c r="J12" s="15">
        <v>9197</v>
      </c>
      <c r="K12" s="14">
        <v>5.52765267466817</v>
      </c>
      <c r="L12" s="15">
        <v>1663.81654949985</v>
      </c>
      <c r="M12" s="15">
        <v>1366</v>
      </c>
      <c r="ZA12" s="9"/>
    </row>
    <row r="13" spans="2:677" x14ac:dyDescent="0.3">
      <c r="B13" s="18"/>
      <c r="C13" s="16" t="s">
        <v>256</v>
      </c>
      <c r="D13" s="14">
        <v>80.765355523211298</v>
      </c>
      <c r="E13" s="14">
        <v>1.43935608061816</v>
      </c>
      <c r="F13" s="14">
        <v>77.781214766774994</v>
      </c>
      <c r="G13" s="14">
        <v>83.434065970787799</v>
      </c>
      <c r="H13" s="14">
        <v>1.7821454153130001</v>
      </c>
      <c r="I13" s="15">
        <v>4299</v>
      </c>
      <c r="J13" s="15">
        <v>4880</v>
      </c>
      <c r="K13" s="14">
        <v>6.5066588973551802</v>
      </c>
      <c r="L13" s="15">
        <v>750.00089554158399</v>
      </c>
      <c r="M13" s="15">
        <v>769</v>
      </c>
      <c r="ZA13" s="9"/>
    </row>
    <row r="14" spans="2:677" x14ac:dyDescent="0.3">
      <c r="B14" s="18"/>
      <c r="C14" s="16" t="s">
        <v>257</v>
      </c>
      <c r="D14" s="14">
        <v>89.1124971239568</v>
      </c>
      <c r="E14" s="14">
        <v>1.01944519011687</v>
      </c>
      <c r="F14" s="14">
        <v>86.942176809294907</v>
      </c>
      <c r="G14" s="14">
        <v>90.959600773269401</v>
      </c>
      <c r="H14" s="14">
        <v>1.1439980059124599</v>
      </c>
      <c r="I14" s="15">
        <v>2933</v>
      </c>
      <c r="J14" s="15">
        <v>3319</v>
      </c>
      <c r="K14" s="14">
        <v>3.5541622355729601</v>
      </c>
      <c r="L14" s="15">
        <v>933.83469296385397</v>
      </c>
      <c r="M14" s="15">
        <v>507</v>
      </c>
      <c r="ZA14" s="9"/>
    </row>
    <row r="15" spans="2:677" x14ac:dyDescent="0.3">
      <c r="B15" s="18" t="s">
        <v>295</v>
      </c>
      <c r="C15" s="16" t="s">
        <v>258</v>
      </c>
      <c r="D15" s="14">
        <v>46.322793042915102</v>
      </c>
      <c r="E15" s="14">
        <v>3.6944879885362001</v>
      </c>
      <c r="F15" s="14">
        <v>39.145361441587802</v>
      </c>
      <c r="G15" s="14">
        <v>53.655900233221601</v>
      </c>
      <c r="H15" s="14">
        <v>7.9755294226612996</v>
      </c>
      <c r="I15" s="15">
        <v>422</v>
      </c>
      <c r="J15" s="15">
        <v>891</v>
      </c>
      <c r="K15" s="14">
        <v>4.8855546700183803</v>
      </c>
      <c r="L15" s="15">
        <v>182.374379201583</v>
      </c>
      <c r="M15" s="15">
        <v>135</v>
      </c>
      <c r="ZA15" s="9"/>
    </row>
    <row r="16" spans="2:677" x14ac:dyDescent="0.3">
      <c r="B16" s="18"/>
      <c r="C16" s="16" t="s">
        <v>259</v>
      </c>
      <c r="D16" s="14">
        <v>92.877168839925403</v>
      </c>
      <c r="E16" s="14">
        <v>1.68800324004391</v>
      </c>
      <c r="F16" s="14">
        <v>88.714103341793503</v>
      </c>
      <c r="G16" s="14">
        <v>95.581082378362396</v>
      </c>
      <c r="H16" s="14">
        <v>1.8174576821491999</v>
      </c>
      <c r="I16" s="15">
        <v>667</v>
      </c>
      <c r="J16" s="15">
        <v>721</v>
      </c>
      <c r="K16" s="14">
        <v>3.1011118455055802</v>
      </c>
      <c r="L16" s="15">
        <v>232.49725773191301</v>
      </c>
      <c r="M16" s="15">
        <v>102</v>
      </c>
      <c r="ZA16" s="9"/>
    </row>
    <row r="17" spans="2:677" x14ac:dyDescent="0.3">
      <c r="B17" s="18"/>
      <c r="C17" s="16" t="s">
        <v>260</v>
      </c>
      <c r="D17" s="14">
        <v>85.265604319429102</v>
      </c>
      <c r="E17" s="14">
        <v>2.1657076095652599</v>
      </c>
      <c r="F17" s="14">
        <v>80.434357408507395</v>
      </c>
      <c r="G17" s="14">
        <v>89.066061280534001</v>
      </c>
      <c r="H17" s="14">
        <v>2.5399545653273101</v>
      </c>
      <c r="I17" s="15">
        <v>578</v>
      </c>
      <c r="J17" s="15">
        <v>674</v>
      </c>
      <c r="K17" s="14">
        <v>2.5125141155360202</v>
      </c>
      <c r="L17" s="15">
        <v>268.257199365509</v>
      </c>
      <c r="M17" s="15">
        <v>102</v>
      </c>
      <c r="ZA17" s="9"/>
    </row>
    <row r="18" spans="2:677" x14ac:dyDescent="0.3">
      <c r="B18" s="18"/>
      <c r="C18" s="16" t="s">
        <v>261</v>
      </c>
      <c r="D18" s="14">
        <v>90.658985519180405</v>
      </c>
      <c r="E18" s="14">
        <v>2.32619284311932</v>
      </c>
      <c r="F18" s="14">
        <v>84.8877865675355</v>
      </c>
      <c r="G18" s="14">
        <v>94.372335301865803</v>
      </c>
      <c r="H18" s="14">
        <v>2.5658712479494601</v>
      </c>
      <c r="I18" s="15">
        <v>524</v>
      </c>
      <c r="J18" s="15">
        <v>584</v>
      </c>
      <c r="K18" s="14">
        <v>3.7252470965393698</v>
      </c>
      <c r="L18" s="15">
        <v>156.768124332616</v>
      </c>
      <c r="M18" s="15">
        <v>78</v>
      </c>
      <c r="ZA18" s="9"/>
    </row>
    <row r="19" spans="2:677" x14ac:dyDescent="0.3">
      <c r="B19" s="18"/>
      <c r="C19" s="16" t="s">
        <v>262</v>
      </c>
      <c r="D19" s="14">
        <v>88.194222605187207</v>
      </c>
      <c r="E19" s="14">
        <v>2.7563455603776199</v>
      </c>
      <c r="F19" s="14">
        <v>81.493588010141096</v>
      </c>
      <c r="G19" s="14">
        <v>92.686479124401203</v>
      </c>
      <c r="H19" s="14">
        <v>3.1253130635515198</v>
      </c>
      <c r="I19" s="15">
        <v>418</v>
      </c>
      <c r="J19" s="15">
        <v>473</v>
      </c>
      <c r="K19" s="14">
        <v>3.4440908547243598</v>
      </c>
      <c r="L19" s="15">
        <v>137.33667895292999</v>
      </c>
      <c r="M19" s="15">
        <v>66</v>
      </c>
      <c r="ZA19" s="9"/>
    </row>
    <row r="20" spans="2:677" x14ac:dyDescent="0.3">
      <c r="B20" s="18"/>
      <c r="C20" s="16" t="s">
        <v>263</v>
      </c>
      <c r="D20" s="14">
        <v>80.323359445382707</v>
      </c>
      <c r="E20" s="14">
        <v>2.6489128556734798</v>
      </c>
      <c r="F20" s="14">
        <v>74.539365330839004</v>
      </c>
      <c r="G20" s="14">
        <v>85.056797893041903</v>
      </c>
      <c r="H20" s="14">
        <v>3.2978113390223198</v>
      </c>
      <c r="I20" s="15">
        <v>557</v>
      </c>
      <c r="J20" s="15">
        <v>707</v>
      </c>
      <c r="K20" s="14">
        <v>3.13434809568066</v>
      </c>
      <c r="L20" s="15">
        <v>225.565246238697</v>
      </c>
      <c r="M20" s="15">
        <v>102</v>
      </c>
      <c r="ZA20" s="9"/>
    </row>
    <row r="21" spans="2:677" x14ac:dyDescent="0.3">
      <c r="B21" s="18"/>
      <c r="C21" s="16" t="s">
        <v>264</v>
      </c>
      <c r="D21" s="14">
        <v>88.026957775437893</v>
      </c>
      <c r="E21" s="14">
        <v>1.94984623309137</v>
      </c>
      <c r="F21" s="14">
        <v>83.616569019355694</v>
      </c>
      <c r="G21" s="14">
        <v>91.372578600898393</v>
      </c>
      <c r="H21" s="14">
        <v>2.2150557992308899</v>
      </c>
      <c r="I21" s="15">
        <v>1086</v>
      </c>
      <c r="J21" s="15">
        <v>1221</v>
      </c>
      <c r="K21" s="14">
        <v>4.4008883564808103</v>
      </c>
      <c r="L21" s="15">
        <v>277.44398428147798</v>
      </c>
      <c r="M21" s="15">
        <v>183</v>
      </c>
      <c r="ZA21" s="9"/>
    </row>
    <row r="22" spans="2:677" x14ac:dyDescent="0.3">
      <c r="B22" s="18"/>
      <c r="C22" s="16" t="s">
        <v>265</v>
      </c>
      <c r="D22" s="14">
        <v>95.418487854535101</v>
      </c>
      <c r="E22" s="14">
        <v>1.2667175948576499</v>
      </c>
      <c r="F22" s="14">
        <v>92.152046786059401</v>
      </c>
      <c r="G22" s="14">
        <v>97.364270605393699</v>
      </c>
      <c r="H22" s="14">
        <v>1.3275389532359301</v>
      </c>
      <c r="I22" s="15">
        <v>782</v>
      </c>
      <c r="J22" s="15">
        <v>824</v>
      </c>
      <c r="K22" s="14">
        <v>3.0207728879462898</v>
      </c>
      <c r="L22" s="15">
        <v>272.77787194396001</v>
      </c>
      <c r="M22" s="15">
        <v>132</v>
      </c>
      <c r="ZA22" s="9"/>
    </row>
    <row r="23" spans="2:677" x14ac:dyDescent="0.3">
      <c r="B23" s="18"/>
      <c r="C23" s="16" t="s">
        <v>266</v>
      </c>
      <c r="D23" s="14">
        <v>65.447150661727093</v>
      </c>
      <c r="E23" s="14">
        <v>2.7941786557034201</v>
      </c>
      <c r="F23" s="14">
        <v>59.7375291791165</v>
      </c>
      <c r="G23" s="14">
        <v>70.743630998206697</v>
      </c>
      <c r="H23" s="14">
        <v>4.2693663932682604</v>
      </c>
      <c r="I23" s="15">
        <v>575</v>
      </c>
      <c r="J23" s="15">
        <v>896</v>
      </c>
      <c r="K23" s="14">
        <v>3.0899878148195099</v>
      </c>
      <c r="L23" s="15">
        <v>289.968781010334</v>
      </c>
      <c r="M23" s="15">
        <v>143</v>
      </c>
      <c r="ZA23" s="9"/>
    </row>
    <row r="24" spans="2:677" x14ac:dyDescent="0.3">
      <c r="B24" s="18"/>
      <c r="C24" s="16" t="s">
        <v>267</v>
      </c>
      <c r="D24" s="14">
        <v>56.770538971175</v>
      </c>
      <c r="E24" s="14">
        <v>4.1608612042418098</v>
      </c>
      <c r="F24" s="14">
        <v>48.374590073555403</v>
      </c>
      <c r="G24" s="14">
        <v>64.794761679202196</v>
      </c>
      <c r="H24" s="14">
        <v>7.3292614085528998</v>
      </c>
      <c r="I24" s="15">
        <v>301</v>
      </c>
      <c r="J24" s="15">
        <v>554</v>
      </c>
      <c r="K24" s="14">
        <v>3.9011149838148</v>
      </c>
      <c r="L24" s="15">
        <v>142.01068215073701</v>
      </c>
      <c r="M24" s="15">
        <v>78</v>
      </c>
      <c r="ZA24" s="9"/>
    </row>
    <row r="25" spans="2:677" x14ac:dyDescent="0.3">
      <c r="B25" s="18"/>
      <c r="C25" s="16" t="s">
        <v>268</v>
      </c>
      <c r="D25" s="14">
        <v>78.636301641028396</v>
      </c>
      <c r="E25" s="14">
        <v>3.32790071075945</v>
      </c>
      <c r="F25" s="14">
        <v>71.290442227608096</v>
      </c>
      <c r="G25" s="14">
        <v>84.510958355555104</v>
      </c>
      <c r="H25" s="14">
        <v>4.2320158009861402</v>
      </c>
      <c r="I25" s="15">
        <v>478</v>
      </c>
      <c r="J25" s="15">
        <v>594</v>
      </c>
      <c r="K25" s="14">
        <v>3.9092720727462602</v>
      </c>
      <c r="L25" s="15">
        <v>151.94644653696801</v>
      </c>
      <c r="M25" s="15">
        <v>89</v>
      </c>
      <c r="ZA25" s="9"/>
    </row>
    <row r="26" spans="2:677" x14ac:dyDescent="0.3">
      <c r="B26" s="18"/>
      <c r="C26" s="16" t="s">
        <v>269</v>
      </c>
      <c r="D26" s="14">
        <v>96.487624500254896</v>
      </c>
      <c r="E26" s="14">
        <v>1.6588321247733999</v>
      </c>
      <c r="F26" s="14">
        <v>91.231642063032197</v>
      </c>
      <c r="G26" s="14">
        <v>98.639999918138599</v>
      </c>
      <c r="H26" s="14">
        <v>1.7192174989954501</v>
      </c>
      <c r="I26" s="15">
        <v>520</v>
      </c>
      <c r="J26" s="15">
        <v>538</v>
      </c>
      <c r="K26" s="14">
        <v>4.3602019702511701</v>
      </c>
      <c r="L26" s="15">
        <v>123.388779618621</v>
      </c>
      <c r="M26" s="15">
        <v>94</v>
      </c>
      <c r="ZA26" s="9"/>
    </row>
    <row r="27" spans="2:677" x14ac:dyDescent="0.3">
      <c r="B27" s="18"/>
      <c r="C27" s="16" t="s">
        <v>270</v>
      </c>
      <c r="D27" s="14">
        <v>98.2885785668267</v>
      </c>
      <c r="E27" s="14">
        <v>0.59932238310238495</v>
      </c>
      <c r="F27" s="14">
        <v>96.599310385802596</v>
      </c>
      <c r="G27" s="14">
        <v>99.146132208475905</v>
      </c>
      <c r="H27" s="14">
        <v>0.60975791067616603</v>
      </c>
      <c r="I27" s="15">
        <v>802</v>
      </c>
      <c r="J27" s="15">
        <v>819</v>
      </c>
      <c r="K27" s="14">
        <v>1.7466838124886701</v>
      </c>
      <c r="L27" s="15">
        <v>468.88852701571199</v>
      </c>
      <c r="M27" s="15">
        <v>137</v>
      </c>
      <c r="ZA27" s="9"/>
    </row>
    <row r="28" spans="2:677" x14ac:dyDescent="0.3">
      <c r="B28" s="18"/>
      <c r="C28" s="16" t="s">
        <v>271</v>
      </c>
      <c r="D28" s="14">
        <v>78.302466902367399</v>
      </c>
      <c r="E28" s="14">
        <v>3.7508475332242099</v>
      </c>
      <c r="F28" s="14">
        <v>69.901155704785495</v>
      </c>
      <c r="G28" s="14">
        <v>84.866462257770095</v>
      </c>
      <c r="H28" s="14">
        <v>4.7902035294762904</v>
      </c>
      <c r="I28" s="15">
        <v>274</v>
      </c>
      <c r="J28" s="15">
        <v>391</v>
      </c>
      <c r="K28" s="14">
        <v>3.2295173715918901</v>
      </c>
      <c r="L28" s="15">
        <v>121.07072203400701</v>
      </c>
      <c r="M28" s="15">
        <v>65</v>
      </c>
      <c r="ZA28" s="9"/>
    </row>
    <row r="29" spans="2:677" x14ac:dyDescent="0.3">
      <c r="B29" s="18"/>
      <c r="C29" s="16" t="s">
        <v>272</v>
      </c>
      <c r="D29" s="14">
        <v>90.798489930486298</v>
      </c>
      <c r="E29" s="14">
        <v>1.96703738710834</v>
      </c>
      <c r="F29" s="14">
        <v>86.076719149904406</v>
      </c>
      <c r="G29" s="14">
        <v>94.030036365436203</v>
      </c>
      <c r="H29" s="14">
        <v>2.1663767631094699</v>
      </c>
      <c r="I29" s="15">
        <v>544</v>
      </c>
      <c r="J29" s="15">
        <v>610</v>
      </c>
      <c r="K29" s="14">
        <v>2.82036158167787</v>
      </c>
      <c r="L29" s="15">
        <v>216.28432466347201</v>
      </c>
      <c r="M29" s="15">
        <v>90</v>
      </c>
      <c r="ZA29" s="9"/>
    </row>
    <row r="30" spans="2:677" x14ac:dyDescent="0.3">
      <c r="B30" s="18"/>
      <c r="C30" s="16" t="s">
        <v>273</v>
      </c>
      <c r="D30" s="14">
        <v>93.724928708800803</v>
      </c>
      <c r="E30" s="14">
        <v>1.3311488884078899</v>
      </c>
      <c r="F30" s="14">
        <v>90.491653397805294</v>
      </c>
      <c r="G30" s="14">
        <v>95.908453438619901</v>
      </c>
      <c r="H30" s="14">
        <v>1.42027196685709</v>
      </c>
      <c r="I30" s="15">
        <v>465</v>
      </c>
      <c r="J30" s="15">
        <v>505</v>
      </c>
      <c r="K30" s="14">
        <v>1.5184833041657599</v>
      </c>
      <c r="L30" s="15">
        <v>332.56868785754801</v>
      </c>
      <c r="M30" s="15">
        <v>75</v>
      </c>
      <c r="ZA30" s="9"/>
    </row>
    <row r="31" spans="2:677" x14ac:dyDescent="0.3">
      <c r="B31" s="18"/>
      <c r="C31" s="16" t="s">
        <v>274</v>
      </c>
      <c r="D31" s="14">
        <v>40.218973060791598</v>
      </c>
      <c r="E31" s="14">
        <v>2.3235229976518901</v>
      </c>
      <c r="F31" s="14">
        <v>35.743181314369103</v>
      </c>
      <c r="G31" s="14">
        <v>44.863914097013001</v>
      </c>
      <c r="H31" s="14">
        <v>5.7771813172351596</v>
      </c>
      <c r="I31" s="15">
        <v>795</v>
      </c>
      <c r="J31" s="15">
        <v>1954</v>
      </c>
      <c r="K31" s="14">
        <v>4.3853256133266401</v>
      </c>
      <c r="L31" s="15">
        <v>445.57694736782003</v>
      </c>
      <c r="M31" s="15">
        <v>299</v>
      </c>
      <c r="ZA31" s="9"/>
    </row>
    <row r="32" spans="2:677" x14ac:dyDescent="0.3">
      <c r="B32" s="18"/>
      <c r="C32" s="16" t="s">
        <v>275</v>
      </c>
      <c r="D32" s="14">
        <v>66.386857364943097</v>
      </c>
      <c r="E32" s="14">
        <v>3.2641772802029601</v>
      </c>
      <c r="F32" s="14">
        <v>59.670041579955203</v>
      </c>
      <c r="G32" s="14">
        <v>72.500555713121202</v>
      </c>
      <c r="H32" s="14">
        <v>4.9169028475908396</v>
      </c>
      <c r="I32" s="15">
        <v>785</v>
      </c>
      <c r="J32" s="15">
        <v>1161</v>
      </c>
      <c r="K32" s="14">
        <v>5.5387815344961897</v>
      </c>
      <c r="L32" s="15">
        <v>209.612889183145</v>
      </c>
      <c r="M32" s="15">
        <v>163</v>
      </c>
      <c r="ZA32" s="9"/>
    </row>
    <row r="33" spans="2:677" x14ac:dyDescent="0.3">
      <c r="B33" s="18"/>
      <c r="C33" s="16" t="s">
        <v>276</v>
      </c>
      <c r="D33" s="14">
        <v>90.692697985236705</v>
      </c>
      <c r="E33" s="14">
        <v>2.1549576326460498</v>
      </c>
      <c r="F33" s="14">
        <v>85.449507713043403</v>
      </c>
      <c r="G33" s="14">
        <v>94.175321496262796</v>
      </c>
      <c r="H33" s="14">
        <v>2.3761093015413901</v>
      </c>
      <c r="I33" s="15">
        <v>645</v>
      </c>
      <c r="J33" s="15">
        <v>705</v>
      </c>
      <c r="K33" s="14">
        <v>3.8730581062232399</v>
      </c>
      <c r="L33" s="15">
        <v>182.026703618829</v>
      </c>
      <c r="M33" s="15">
        <v>102</v>
      </c>
      <c r="ZA33" s="9"/>
    </row>
    <row r="34" spans="2:677" x14ac:dyDescent="0.3">
      <c r="B34" s="18"/>
      <c r="C34" s="16" t="s">
        <v>277</v>
      </c>
      <c r="D34" s="14">
        <v>86.4633436972168</v>
      </c>
      <c r="E34" s="14">
        <v>2.19369087652397</v>
      </c>
      <c r="F34" s="14">
        <v>81.501877563693498</v>
      </c>
      <c r="G34" s="14">
        <v>90.253214784194498</v>
      </c>
      <c r="H34" s="14">
        <v>2.5371339838602398</v>
      </c>
      <c r="I34" s="15">
        <v>622</v>
      </c>
      <c r="J34" s="15">
        <v>715</v>
      </c>
      <c r="K34" s="14">
        <v>2.9356592274887499</v>
      </c>
      <c r="L34" s="15">
        <v>243.556879253875</v>
      </c>
      <c r="M34" s="15">
        <v>110</v>
      </c>
      <c r="ZA34" s="9"/>
    </row>
    <row r="35" spans="2:677" x14ac:dyDescent="0.3">
      <c r="B35" s="18"/>
      <c r="C35" s="16" t="s">
        <v>278</v>
      </c>
      <c r="D35" s="14">
        <v>97.918579197031903</v>
      </c>
      <c r="E35" s="14">
        <v>0.78101589851642805</v>
      </c>
      <c r="F35" s="14">
        <v>95.630176454471695</v>
      </c>
      <c r="G35" s="14">
        <v>99.020854345009695</v>
      </c>
      <c r="H35" s="14">
        <v>0.79761767881135803</v>
      </c>
      <c r="I35" s="15">
        <v>383</v>
      </c>
      <c r="J35" s="15">
        <v>393</v>
      </c>
      <c r="K35" s="14">
        <v>1.1732236896360999</v>
      </c>
      <c r="L35" s="15">
        <v>334.97448395531302</v>
      </c>
      <c r="M35" s="15">
        <v>65</v>
      </c>
      <c r="ZA35" s="9"/>
    </row>
    <row r="36" spans="2:677" x14ac:dyDescent="0.3">
      <c r="B36" s="18"/>
      <c r="C36" s="16" t="s">
        <v>279</v>
      </c>
      <c r="D36" s="14">
        <v>83.044635482119006</v>
      </c>
      <c r="E36" s="14">
        <v>2.3469517625467202</v>
      </c>
      <c r="F36" s="14">
        <v>77.896266072798298</v>
      </c>
      <c r="G36" s="14">
        <v>87.191037931946795</v>
      </c>
      <c r="H36" s="14">
        <v>2.8261328969913602</v>
      </c>
      <c r="I36" s="15">
        <v>741</v>
      </c>
      <c r="J36" s="15">
        <v>884</v>
      </c>
      <c r="K36" s="14">
        <v>3.4542225620132601</v>
      </c>
      <c r="L36" s="15">
        <v>255.918657275161</v>
      </c>
      <c r="M36" s="15">
        <v>152</v>
      </c>
      <c r="ZA36" s="9"/>
    </row>
    <row r="37" spans="2:677" x14ac:dyDescent="0.3">
      <c r="B37" s="18"/>
      <c r="C37" s="16" t="s">
        <v>280</v>
      </c>
      <c r="D37" s="14">
        <v>92.3345713764528</v>
      </c>
      <c r="E37" s="14">
        <v>1.5749117289555701</v>
      </c>
      <c r="F37" s="14">
        <v>88.553097412458101</v>
      </c>
      <c r="G37" s="14">
        <v>94.938244320920901</v>
      </c>
      <c r="H37" s="14">
        <v>1.7056577027195701</v>
      </c>
      <c r="I37" s="15">
        <v>534</v>
      </c>
      <c r="J37" s="15">
        <v>582</v>
      </c>
      <c r="K37" s="14">
        <v>2.03604693683224</v>
      </c>
      <c r="L37" s="15">
        <v>285.84802711154498</v>
      </c>
      <c r="M37" s="15">
        <v>80</v>
      </c>
      <c r="ZA37" s="9"/>
    </row>
    <row r="38" spans="2:677" x14ac:dyDescent="0.3">
      <c r="B38" s="18" t="s">
        <v>296</v>
      </c>
      <c r="C38" s="16" t="s">
        <v>281</v>
      </c>
      <c r="D38" s="14">
        <v>89.972020859176695</v>
      </c>
      <c r="E38" s="14">
        <v>0.76167200574507299</v>
      </c>
      <c r="F38" s="14">
        <v>88.375752135599697</v>
      </c>
      <c r="G38" s="14">
        <v>91.370490508897205</v>
      </c>
      <c r="H38" s="14">
        <v>0.84656540830313798</v>
      </c>
      <c r="I38" s="15">
        <v>7491</v>
      </c>
      <c r="J38" s="15">
        <v>8482</v>
      </c>
      <c r="K38" s="14">
        <v>5.45333471894239</v>
      </c>
      <c r="L38" s="15">
        <v>1555.3785779070899</v>
      </c>
      <c r="M38" s="15">
        <v>1262</v>
      </c>
      <c r="ZA38" s="9"/>
    </row>
    <row r="39" spans="2:677" x14ac:dyDescent="0.3">
      <c r="B39" s="18"/>
      <c r="C39" s="16" t="s">
        <v>282</v>
      </c>
      <c r="D39" s="14">
        <v>59.8687260400377</v>
      </c>
      <c r="E39" s="14">
        <v>1.3922490292051399</v>
      </c>
      <c r="F39" s="14">
        <v>57.109413918711297</v>
      </c>
      <c r="G39" s="14">
        <v>62.566877072283503</v>
      </c>
      <c r="H39" s="14">
        <v>2.32550301517032</v>
      </c>
      <c r="I39" s="15">
        <v>6007</v>
      </c>
      <c r="J39" s="15">
        <v>8914</v>
      </c>
      <c r="K39" s="14">
        <v>7.1907599459519798</v>
      </c>
      <c r="L39" s="15">
        <v>1239.6464444649</v>
      </c>
      <c r="M39" s="15">
        <v>1281</v>
      </c>
      <c r="ZA39" s="9"/>
    </row>
    <row r="40" spans="2:677" x14ac:dyDescent="0.3">
      <c r="B40" s="18" t="s">
        <v>298</v>
      </c>
      <c r="C40" s="16" t="s">
        <v>283</v>
      </c>
      <c r="D40" s="14">
        <v>76.527202327454305</v>
      </c>
      <c r="E40" s="14">
        <v>1.66711913551601</v>
      </c>
      <c r="F40" s="14">
        <v>73.101218523592607</v>
      </c>
      <c r="G40" s="14">
        <v>79.638374937858103</v>
      </c>
      <c r="H40" s="14">
        <v>2.1784660680296799</v>
      </c>
      <c r="I40" s="15">
        <v>2408</v>
      </c>
      <c r="J40" s="15">
        <v>2891</v>
      </c>
      <c r="K40" s="14">
        <v>4.4714710718626396</v>
      </c>
      <c r="L40" s="15">
        <v>646.54337544349198</v>
      </c>
      <c r="M40" s="15">
        <v>1436</v>
      </c>
      <c r="ZA40" s="9"/>
    </row>
    <row r="41" spans="2:677" x14ac:dyDescent="0.3">
      <c r="B41" s="18"/>
      <c r="C41" s="16" t="s">
        <v>284</v>
      </c>
      <c r="D41" s="14">
        <v>76.502141703099198</v>
      </c>
      <c r="E41" s="14">
        <v>1.60255172608551</v>
      </c>
      <c r="F41" s="14">
        <v>73.215016072279894</v>
      </c>
      <c r="G41" s="14">
        <v>79.498821143579804</v>
      </c>
      <c r="H41" s="14">
        <v>2.0947802119121399</v>
      </c>
      <c r="I41" s="15">
        <v>2247</v>
      </c>
      <c r="J41" s="15">
        <v>2811</v>
      </c>
      <c r="K41" s="14">
        <v>4.01447315935755</v>
      </c>
      <c r="L41" s="15">
        <v>700.21641406362096</v>
      </c>
      <c r="M41" s="15">
        <v>1567</v>
      </c>
      <c r="ZA41" s="9"/>
    </row>
    <row r="42" spans="2:677" x14ac:dyDescent="0.3">
      <c r="B42" s="18"/>
      <c r="C42" s="16" t="s">
        <v>285</v>
      </c>
      <c r="D42" s="14">
        <v>70.228184752449494</v>
      </c>
      <c r="E42" s="14">
        <v>1.68924412002855</v>
      </c>
      <c r="F42" s="14">
        <v>66.812844952160901</v>
      </c>
      <c r="G42" s="14">
        <v>73.431812256890595</v>
      </c>
      <c r="H42" s="14">
        <v>2.4053649200574401</v>
      </c>
      <c r="I42" s="15">
        <v>2449</v>
      </c>
      <c r="J42" s="15">
        <v>3216</v>
      </c>
      <c r="K42" s="14">
        <v>4.3878225008249103</v>
      </c>
      <c r="L42" s="15">
        <v>732.93757880939597</v>
      </c>
      <c r="M42" s="15">
        <v>1743</v>
      </c>
      <c r="ZA42" s="9"/>
    </row>
    <row r="43" spans="2:677" x14ac:dyDescent="0.3">
      <c r="B43" s="18"/>
      <c r="C43" s="16" t="s">
        <v>286</v>
      </c>
      <c r="D43" s="14">
        <v>69.893589758570201</v>
      </c>
      <c r="E43" s="14">
        <v>1.47124190580265</v>
      </c>
      <c r="F43" s="14">
        <v>66.932032590424598</v>
      </c>
      <c r="G43" s="14">
        <v>72.698101869574202</v>
      </c>
      <c r="H43" s="14">
        <v>2.1049740196270998</v>
      </c>
      <c r="I43" s="15">
        <v>2704</v>
      </c>
      <c r="J43" s="15">
        <v>3591</v>
      </c>
      <c r="K43" s="14">
        <v>3.6928893910613798</v>
      </c>
      <c r="L43" s="15">
        <v>972.40930332005098</v>
      </c>
      <c r="M43" s="15">
        <v>1824</v>
      </c>
      <c r="ZA43" s="9"/>
    </row>
    <row r="44" spans="2:677" x14ac:dyDescent="0.3">
      <c r="B44" s="18"/>
      <c r="C44" s="16" t="s">
        <v>287</v>
      </c>
      <c r="D44" s="14">
        <v>71.425621071370202</v>
      </c>
      <c r="E44" s="14">
        <v>1.2291328161686299</v>
      </c>
      <c r="F44" s="14">
        <v>68.955418326096193</v>
      </c>
      <c r="G44" s="14">
        <v>73.774026354495206</v>
      </c>
      <c r="H44" s="14">
        <v>1.7208570226368101</v>
      </c>
      <c r="I44" s="15">
        <v>3622</v>
      </c>
      <c r="J44" s="15">
        <v>4800</v>
      </c>
      <c r="K44" s="14">
        <v>3.5523647559904998</v>
      </c>
      <c r="L44" s="15">
        <v>1351.2125949075401</v>
      </c>
      <c r="M44" s="15">
        <v>1889</v>
      </c>
      <c r="ZA44" s="9"/>
    </row>
    <row r="45" spans="2:677" x14ac:dyDescent="0.3">
      <c r="B45" s="18" t="s">
        <v>297</v>
      </c>
      <c r="C45" s="16" t="s">
        <v>288</v>
      </c>
      <c r="D45" s="14">
        <v>71.001223616320104</v>
      </c>
      <c r="E45" s="14">
        <v>0.965585353925552</v>
      </c>
      <c r="F45" s="14">
        <v>69.071940577551004</v>
      </c>
      <c r="G45" s="14">
        <v>72.857450616323703</v>
      </c>
      <c r="H45" s="14">
        <v>1.35995593420112</v>
      </c>
      <c r="I45" s="15">
        <v>9307</v>
      </c>
      <c r="J45" s="15">
        <v>12271</v>
      </c>
      <c r="K45" s="14">
        <v>5.5562323134322602</v>
      </c>
      <c r="L45" s="15">
        <v>2208.5109671053001</v>
      </c>
      <c r="M45" s="15">
        <v>2553</v>
      </c>
      <c r="ZA45" s="9"/>
    </row>
    <row r="46" spans="2:677" x14ac:dyDescent="0.3">
      <c r="B46" s="18"/>
      <c r="C46" s="16" t="s">
        <v>289</v>
      </c>
      <c r="D46" s="14">
        <v>76.37144570964</v>
      </c>
      <c r="E46" s="14">
        <v>1.4367479179155001</v>
      </c>
      <c r="F46" s="14">
        <v>73.439054284811206</v>
      </c>
      <c r="G46" s="14">
        <v>79.072349975864498</v>
      </c>
      <c r="H46" s="14">
        <v>1.8812632189495799</v>
      </c>
      <c r="I46" s="15">
        <v>4123</v>
      </c>
      <c r="J46" s="15">
        <v>5038</v>
      </c>
      <c r="K46" s="14">
        <v>5.7618897264894802</v>
      </c>
      <c r="L46" s="15">
        <v>874.36591797973801</v>
      </c>
      <c r="M46" s="15">
        <v>1984</v>
      </c>
      <c r="ZA46" s="9"/>
    </row>
    <row r="47" spans="2:677" x14ac:dyDescent="0.3">
      <c r="B47" s="18" t="s">
        <v>291</v>
      </c>
      <c r="C47" s="16" t="s">
        <v>290</v>
      </c>
      <c r="D47" s="14">
        <v>69.165098150493506</v>
      </c>
      <c r="E47" s="14">
        <v>0.97128676338352005</v>
      </c>
      <c r="F47" s="14">
        <v>67.228617692975007</v>
      </c>
      <c r="G47" s="14">
        <v>71.0364488045916</v>
      </c>
      <c r="H47" s="14">
        <v>1.40430186518371</v>
      </c>
      <c r="I47" s="15">
        <v>9284</v>
      </c>
      <c r="J47" s="15">
        <v>12417</v>
      </c>
      <c r="K47" s="14">
        <v>5.4922092656905503</v>
      </c>
      <c r="L47" s="15">
        <v>2260.8388353969199</v>
      </c>
      <c r="M47" s="15">
        <v>2450</v>
      </c>
      <c r="ZA47" s="9"/>
    </row>
    <row r="48" spans="2:677" x14ac:dyDescent="0.3">
      <c r="B48" s="18"/>
      <c r="C48" s="16" t="s">
        <v>291</v>
      </c>
      <c r="D48" s="14">
        <v>80.113282645113799</v>
      </c>
      <c r="E48" s="14">
        <v>1.3550953344694301</v>
      </c>
      <c r="F48" s="14">
        <v>77.322000082366898</v>
      </c>
      <c r="G48" s="14">
        <v>82.638147877471397</v>
      </c>
      <c r="H48" s="14">
        <v>1.69147398499727</v>
      </c>
      <c r="I48" s="15">
        <v>4214</v>
      </c>
      <c r="J48" s="15">
        <v>4979</v>
      </c>
      <c r="K48" s="14">
        <v>5.7375563540091097</v>
      </c>
      <c r="L48" s="15">
        <v>867.79104078357898</v>
      </c>
      <c r="M48" s="15">
        <v>1907</v>
      </c>
      <c r="ZA48" s="9"/>
    </row>
    <row r="50" spans="2:9" x14ac:dyDescent="0.3">
      <c r="B50" s="7"/>
      <c r="C50" s="7"/>
      <c r="D50" s="7"/>
    </row>
    <row r="51" spans="2:9" x14ac:dyDescent="0.3">
      <c r="B51" s="7" t="s">
        <v>301</v>
      </c>
      <c r="C51" s="7"/>
      <c r="D51" s="7"/>
    </row>
    <row r="52" spans="2:9" x14ac:dyDescent="0.3">
      <c r="B52" s="7" t="s">
        <v>302</v>
      </c>
      <c r="C52" s="7"/>
      <c r="D52" s="7"/>
    </row>
    <row r="53" spans="2:9" x14ac:dyDescent="0.3">
      <c r="B53" s="7" t="s">
        <v>303</v>
      </c>
      <c r="C53" s="7"/>
      <c r="D53" s="7"/>
    </row>
    <row r="54" spans="2:9" x14ac:dyDescent="0.3">
      <c r="B54" s="7" t="s">
        <v>304</v>
      </c>
      <c r="C54" s="7"/>
      <c r="D54" s="7"/>
    </row>
    <row r="55" spans="2:9" x14ac:dyDescent="0.3">
      <c r="B55" s="7" t="s">
        <v>305</v>
      </c>
      <c r="C55" s="7"/>
      <c r="D55" s="7"/>
    </row>
    <row r="56" spans="2:9" x14ac:dyDescent="0.3">
      <c r="B56" s="7" t="s">
        <v>306</v>
      </c>
      <c r="C56" s="7"/>
      <c r="D56" s="7"/>
    </row>
    <row r="57" spans="2:9" x14ac:dyDescent="0.3">
      <c r="B57" s="7" t="s">
        <v>307</v>
      </c>
      <c r="C57" s="7"/>
      <c r="D57" s="7"/>
    </row>
    <row r="58" spans="2:9" x14ac:dyDescent="0.3">
      <c r="B58" s="7" t="s">
        <v>9</v>
      </c>
      <c r="C58" s="8" t="str">
        <f>HYPERLINK("https://www.cdc.gov/nchs/data/series/sr_02/sr02_175.pdf", "Link to Vital and Health Statistics")</f>
        <v>Link to Vital and Health Statistics</v>
      </c>
      <c r="D58" s="7"/>
    </row>
    <row r="59" spans="2:9" x14ac:dyDescent="0.3">
      <c r="B59" s="7" t="s">
        <v>308</v>
      </c>
      <c r="C59" s="7"/>
      <c r="D59" s="7"/>
    </row>
    <row r="60" spans="2:9" x14ac:dyDescent="0.3">
      <c r="B60" s="7" t="s">
        <v>309</v>
      </c>
      <c r="C60" s="7"/>
      <c r="D60" s="7"/>
    </row>
    <row r="61" spans="2:9" x14ac:dyDescent="0.3">
      <c r="B61" s="7"/>
      <c r="C61" s="7"/>
      <c r="D61" s="7"/>
    </row>
    <row r="62" spans="2:9" ht="90" customHeight="1" x14ac:dyDescent="0.3">
      <c r="B62" s="19" t="s">
        <v>395</v>
      </c>
      <c r="C62" s="20"/>
      <c r="D62" s="20"/>
      <c r="E62" s="21"/>
      <c r="F62" s="21"/>
      <c r="G62" s="21"/>
      <c r="H62" s="21"/>
      <c r="I62" s="21"/>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sheetData>
  <mergeCells count="10">
    <mergeCell ref="B8:C8"/>
    <mergeCell ref="B9:C9"/>
    <mergeCell ref="B10:B11"/>
    <mergeCell ref="B12:B14"/>
    <mergeCell ref="B15:B37"/>
    <mergeCell ref="B38:B39"/>
    <mergeCell ref="B45:B46"/>
    <mergeCell ref="B47:B48"/>
    <mergeCell ref="B40:B44"/>
    <mergeCell ref="B62:I62"/>
  </mergeCells>
  <conditionalFormatting sqref="D9:D48">
    <cfRule type="expression" dxfId="103" priority="1">
      <formula>ZA9 = 3</formula>
    </cfRule>
    <cfRule type="expression" dxfId="102" priority="41">
      <formula>I9 = J9</formula>
    </cfRule>
    <cfRule type="expression" dxfId="101" priority="81">
      <formula>ZA9 = 2</formula>
    </cfRule>
    <cfRule type="expression" dxfId="100" priority="121">
      <formula>ZA9 = 1</formula>
    </cfRule>
  </conditionalFormatting>
  <pageMargins left="0.7" right="0.7" top="0.75" bottom="0.75" header="0.3" footer="0.3"/>
  <pageSetup paperSize="9" orientation="portrait" horizontalDpi="300" verticalDpi="300"/>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B1:ZA70"/>
  <sheetViews>
    <sheetView showGridLines="0" tabSelected="1"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191</v>
      </c>
      <c r="M2" s="12" t="str">
        <f>HYPERLINK("#'INDICE'!A1", "Índice")</f>
        <v>Índice</v>
      </c>
    </row>
    <row r="3" spans="2:677" x14ac:dyDescent="0.3">
      <c r="B3" s="10" t="s">
        <v>7</v>
      </c>
      <c r="C3" s="11" t="s">
        <v>190</v>
      </c>
    </row>
    <row r="4" spans="2:677" x14ac:dyDescent="0.3">
      <c r="B4" s="10" t="s">
        <v>8</v>
      </c>
      <c r="C4" s="11" t="s">
        <v>299</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82.929410376497898</v>
      </c>
      <c r="E9" s="14">
        <v>0.68015248338284495</v>
      </c>
      <c r="F9" s="14">
        <v>81.554085594609106</v>
      </c>
      <c r="G9" s="14">
        <v>84.2220299523688</v>
      </c>
      <c r="H9" s="14">
        <v>0.82015834948658894</v>
      </c>
      <c r="I9" s="15">
        <v>14744</v>
      </c>
      <c r="J9" s="15">
        <v>17325</v>
      </c>
      <c r="K9" s="14">
        <v>5.6611368261700701</v>
      </c>
      <c r="L9" s="15">
        <v>3060.3393862361199</v>
      </c>
      <c r="M9" s="15">
        <v>2646</v>
      </c>
      <c r="ZA9" s="9"/>
    </row>
    <row r="10" spans="2:677" x14ac:dyDescent="0.3">
      <c r="B10" s="18" t="s">
        <v>293</v>
      </c>
      <c r="C10" s="16" t="s">
        <v>253</v>
      </c>
      <c r="D10" s="14">
        <v>79.2067214872108</v>
      </c>
      <c r="E10" s="14">
        <v>0.88805795373596397</v>
      </c>
      <c r="F10" s="14">
        <v>77.411122963934304</v>
      </c>
      <c r="G10" s="14">
        <v>80.894813875631201</v>
      </c>
      <c r="H10" s="14">
        <v>1.12119014278271</v>
      </c>
      <c r="I10" s="15">
        <v>9111</v>
      </c>
      <c r="J10" s="15">
        <v>11244</v>
      </c>
      <c r="K10" s="14">
        <v>5.3836872050921798</v>
      </c>
      <c r="L10" s="15">
        <v>2088.5314416790102</v>
      </c>
      <c r="M10" s="15">
        <v>1691</v>
      </c>
      <c r="ZA10" s="9"/>
    </row>
    <row r="11" spans="2:677" x14ac:dyDescent="0.3">
      <c r="B11" s="18"/>
      <c r="C11" s="16" t="s">
        <v>254</v>
      </c>
      <c r="D11" s="14">
        <v>91.316625549804201</v>
      </c>
      <c r="E11" s="14">
        <v>0.84407174903623805</v>
      </c>
      <c r="F11" s="14">
        <v>89.5109783534119</v>
      </c>
      <c r="G11" s="14">
        <v>92.836313704917998</v>
      </c>
      <c r="H11" s="14">
        <v>0.92433523901502501</v>
      </c>
      <c r="I11" s="15">
        <v>5633</v>
      </c>
      <c r="J11" s="15">
        <v>6081</v>
      </c>
      <c r="K11" s="14">
        <v>5.4629084804603503</v>
      </c>
      <c r="L11" s="15">
        <v>1113.1433048440099</v>
      </c>
      <c r="M11" s="15">
        <v>955</v>
      </c>
      <c r="ZA11" s="9"/>
    </row>
    <row r="12" spans="2:677" x14ac:dyDescent="0.3">
      <c r="B12" s="18" t="s">
        <v>294</v>
      </c>
      <c r="C12" s="16" t="s">
        <v>255</v>
      </c>
      <c r="D12" s="14">
        <v>71.645659655938999</v>
      </c>
      <c r="E12" s="14">
        <v>1.0252205901053499</v>
      </c>
      <c r="F12" s="14">
        <v>69.592165767109407</v>
      </c>
      <c r="G12" s="14">
        <v>73.613058678915905</v>
      </c>
      <c r="H12" s="14">
        <v>1.4309598027692501</v>
      </c>
      <c r="I12" s="15">
        <v>7071</v>
      </c>
      <c r="J12" s="15">
        <v>9096</v>
      </c>
      <c r="K12" s="14">
        <v>4.70573979819188</v>
      </c>
      <c r="L12" s="15">
        <v>1932.9585548897201</v>
      </c>
      <c r="M12" s="15">
        <v>1367</v>
      </c>
      <c r="ZA12" s="9"/>
    </row>
    <row r="13" spans="2:677" x14ac:dyDescent="0.3">
      <c r="B13" s="18"/>
      <c r="C13" s="16" t="s">
        <v>256</v>
      </c>
      <c r="D13" s="14">
        <v>91.007122387817404</v>
      </c>
      <c r="E13" s="14">
        <v>0.97923386645516597</v>
      </c>
      <c r="F13" s="14">
        <v>88.890827188722994</v>
      </c>
      <c r="G13" s="14">
        <v>92.753131089784901</v>
      </c>
      <c r="H13" s="14">
        <v>1.0759969558011799</v>
      </c>
      <c r="I13" s="15">
        <v>4715</v>
      </c>
      <c r="J13" s="15">
        <v>5009</v>
      </c>
      <c r="K13" s="14">
        <v>5.8676351978296104</v>
      </c>
      <c r="L13" s="15">
        <v>853.66588602045101</v>
      </c>
      <c r="M13" s="15">
        <v>772</v>
      </c>
      <c r="ZA13" s="9"/>
    </row>
    <row r="14" spans="2:677" x14ac:dyDescent="0.3">
      <c r="B14" s="18"/>
      <c r="C14" s="16" t="s">
        <v>257</v>
      </c>
      <c r="D14" s="14">
        <v>92.296182761766701</v>
      </c>
      <c r="E14" s="14">
        <v>0.78953887439762704</v>
      </c>
      <c r="F14" s="14">
        <v>90.594821159293502</v>
      </c>
      <c r="G14" s="14">
        <v>93.711139029456803</v>
      </c>
      <c r="H14" s="14">
        <v>0.85544044268393205</v>
      </c>
      <c r="I14" s="15">
        <v>2958</v>
      </c>
      <c r="J14" s="15">
        <v>3220</v>
      </c>
      <c r="K14" s="14">
        <v>2.8221383614212301</v>
      </c>
      <c r="L14" s="15">
        <v>1140.9787854548699</v>
      </c>
      <c r="M14" s="15">
        <v>507</v>
      </c>
      <c r="ZA14" s="9"/>
    </row>
    <row r="15" spans="2:677" x14ac:dyDescent="0.3">
      <c r="B15" s="18" t="s">
        <v>295</v>
      </c>
      <c r="C15" s="16" t="s">
        <v>258</v>
      </c>
      <c r="D15" s="14">
        <v>53.885233970641998</v>
      </c>
      <c r="E15" s="14">
        <v>3.58069094475433</v>
      </c>
      <c r="F15" s="14">
        <v>46.773050918882603</v>
      </c>
      <c r="G15" s="14">
        <v>60.842681419590299</v>
      </c>
      <c r="H15" s="14">
        <v>6.6450318220854001</v>
      </c>
      <c r="I15" s="15">
        <v>461</v>
      </c>
      <c r="J15" s="15">
        <v>850</v>
      </c>
      <c r="K15" s="14">
        <v>4.3805796746036396</v>
      </c>
      <c r="L15" s="15">
        <v>194.038246793653</v>
      </c>
      <c r="M15" s="15">
        <v>135</v>
      </c>
      <c r="ZA15" s="9"/>
    </row>
    <row r="16" spans="2:677" x14ac:dyDescent="0.3">
      <c r="B16" s="18"/>
      <c r="C16" s="16" t="s">
        <v>259</v>
      </c>
      <c r="D16" s="14">
        <v>95.894073481154606</v>
      </c>
      <c r="E16" s="14">
        <v>1.1980517721645501</v>
      </c>
      <c r="F16" s="14">
        <v>92.739029254826207</v>
      </c>
      <c r="G16" s="14">
        <v>97.7120074539813</v>
      </c>
      <c r="H16" s="14">
        <v>1.2493491293807599</v>
      </c>
      <c r="I16" s="15">
        <v>695</v>
      </c>
      <c r="J16" s="15">
        <v>726</v>
      </c>
      <c r="K16" s="14">
        <v>2.64293351436454</v>
      </c>
      <c r="L16" s="15">
        <v>274.69476475822597</v>
      </c>
      <c r="M16" s="15">
        <v>102</v>
      </c>
      <c r="ZA16" s="9"/>
    </row>
    <row r="17" spans="2:677" x14ac:dyDescent="0.3">
      <c r="B17" s="18"/>
      <c r="C17" s="16" t="s">
        <v>260</v>
      </c>
      <c r="D17" s="14">
        <v>90.347513734108503</v>
      </c>
      <c r="E17" s="14">
        <v>1.8548668910556101</v>
      </c>
      <c r="F17" s="14">
        <v>85.991309837892402</v>
      </c>
      <c r="G17" s="14">
        <v>93.452240411973506</v>
      </c>
      <c r="H17" s="14">
        <v>2.05303589926609</v>
      </c>
      <c r="I17" s="15">
        <v>569</v>
      </c>
      <c r="J17" s="15">
        <v>627</v>
      </c>
      <c r="K17" s="14">
        <v>2.4697013500054599</v>
      </c>
      <c r="L17" s="15">
        <v>253.87685033196999</v>
      </c>
      <c r="M17" s="15">
        <v>102</v>
      </c>
      <c r="ZA17" s="9"/>
    </row>
    <row r="18" spans="2:677" x14ac:dyDescent="0.3">
      <c r="B18" s="18"/>
      <c r="C18" s="16" t="s">
        <v>261</v>
      </c>
      <c r="D18" s="14">
        <v>93.216120770405297</v>
      </c>
      <c r="E18" s="14">
        <v>1.7372149870127001</v>
      </c>
      <c r="F18" s="14">
        <v>88.829609205396693</v>
      </c>
      <c r="G18" s="14">
        <v>95.958460564958699</v>
      </c>
      <c r="H18" s="14">
        <v>1.8636422248159401</v>
      </c>
      <c r="I18" s="15">
        <v>523</v>
      </c>
      <c r="J18" s="15">
        <v>566</v>
      </c>
      <c r="K18" s="14">
        <v>2.6964132290945302</v>
      </c>
      <c r="L18" s="15">
        <v>209.90847912063799</v>
      </c>
      <c r="M18" s="15">
        <v>78</v>
      </c>
      <c r="ZA18" s="9"/>
    </row>
    <row r="19" spans="2:677" x14ac:dyDescent="0.3">
      <c r="B19" s="18"/>
      <c r="C19" s="16" t="s">
        <v>262</v>
      </c>
      <c r="D19" s="14">
        <v>94.212863365304599</v>
      </c>
      <c r="E19" s="14">
        <v>1.8635934953550899</v>
      </c>
      <c r="F19" s="14">
        <v>89.162857689057802</v>
      </c>
      <c r="G19" s="14">
        <v>96.989080726541602</v>
      </c>
      <c r="H19" s="14">
        <v>1.97806693140099</v>
      </c>
      <c r="I19" s="15">
        <v>454</v>
      </c>
      <c r="J19" s="15">
        <v>484</v>
      </c>
      <c r="K19" s="14">
        <v>3.07663207327957</v>
      </c>
      <c r="L19" s="15">
        <v>157.314878240892</v>
      </c>
      <c r="M19" s="15">
        <v>66</v>
      </c>
      <c r="ZA19" s="9"/>
    </row>
    <row r="20" spans="2:677" x14ac:dyDescent="0.3">
      <c r="B20" s="18"/>
      <c r="C20" s="16" t="s">
        <v>263</v>
      </c>
      <c r="D20" s="14">
        <v>88.9912008609504</v>
      </c>
      <c r="E20" s="14">
        <v>1.89653130168816</v>
      </c>
      <c r="F20" s="14">
        <v>84.629938744358995</v>
      </c>
      <c r="G20" s="14">
        <v>92.228591043610393</v>
      </c>
      <c r="H20" s="14">
        <v>2.1311447461547499</v>
      </c>
      <c r="I20" s="15">
        <v>629</v>
      </c>
      <c r="J20" s="15">
        <v>712</v>
      </c>
      <c r="K20" s="14">
        <v>2.6103732824866301</v>
      </c>
      <c r="L20" s="15">
        <v>272.75792499751299</v>
      </c>
      <c r="M20" s="15">
        <v>102</v>
      </c>
      <c r="ZA20" s="9"/>
    </row>
    <row r="21" spans="2:677" x14ac:dyDescent="0.3">
      <c r="B21" s="18"/>
      <c r="C21" s="16" t="s">
        <v>264</v>
      </c>
      <c r="D21" s="14">
        <v>90.837318661799799</v>
      </c>
      <c r="E21" s="14">
        <v>1.70835487964064</v>
      </c>
      <c r="F21" s="14">
        <v>86.863726448150999</v>
      </c>
      <c r="G21" s="14">
        <v>93.696167658736101</v>
      </c>
      <c r="H21" s="14">
        <v>1.88067515070661</v>
      </c>
      <c r="I21" s="15">
        <v>1129</v>
      </c>
      <c r="J21" s="15">
        <v>1226</v>
      </c>
      <c r="K21" s="14">
        <v>4.29541752449017</v>
      </c>
      <c r="L21" s="15">
        <v>285.420449353295</v>
      </c>
      <c r="M21" s="15">
        <v>183</v>
      </c>
      <c r="ZA21" s="9"/>
    </row>
    <row r="22" spans="2:677" x14ac:dyDescent="0.3">
      <c r="B22" s="18"/>
      <c r="C22" s="16" t="s">
        <v>265</v>
      </c>
      <c r="D22" s="14">
        <v>98.434558818834503</v>
      </c>
      <c r="E22" s="14">
        <v>0.55062893905232901</v>
      </c>
      <c r="F22" s="14">
        <v>96.876633788290306</v>
      </c>
      <c r="G22" s="14">
        <v>99.221639405879998</v>
      </c>
      <c r="H22" s="14">
        <v>0.55938579464326499</v>
      </c>
      <c r="I22" s="15">
        <v>865</v>
      </c>
      <c r="J22" s="15">
        <v>881</v>
      </c>
      <c r="K22" s="14">
        <v>1.7314756318631901</v>
      </c>
      <c r="L22" s="15">
        <v>508.81455319817599</v>
      </c>
      <c r="M22" s="15">
        <v>132</v>
      </c>
      <c r="ZA22" s="9"/>
    </row>
    <row r="23" spans="2:677" x14ac:dyDescent="0.3">
      <c r="B23" s="18"/>
      <c r="C23" s="16" t="s">
        <v>266</v>
      </c>
      <c r="D23" s="14">
        <v>84.514058039676897</v>
      </c>
      <c r="E23" s="14">
        <v>1.93813167920035</v>
      </c>
      <c r="F23" s="14">
        <v>80.286494168152004</v>
      </c>
      <c r="G23" s="14">
        <v>87.970854383080095</v>
      </c>
      <c r="H23" s="14">
        <v>2.2932654331785298</v>
      </c>
      <c r="I23" s="15">
        <v>787</v>
      </c>
      <c r="J23" s="15">
        <v>928</v>
      </c>
      <c r="K23" s="14">
        <v>2.66060076943833</v>
      </c>
      <c r="L23" s="15">
        <v>348.79340435427503</v>
      </c>
      <c r="M23" s="15">
        <v>145</v>
      </c>
      <c r="ZA23" s="9"/>
    </row>
    <row r="24" spans="2:677" x14ac:dyDescent="0.3">
      <c r="B24" s="18"/>
      <c r="C24" s="16" t="s">
        <v>267</v>
      </c>
      <c r="D24" s="14">
        <v>66.495332984684396</v>
      </c>
      <c r="E24" s="14">
        <v>3.37362374256722</v>
      </c>
      <c r="F24" s="14">
        <v>59.483296133168302</v>
      </c>
      <c r="G24" s="14">
        <v>72.847771885341999</v>
      </c>
      <c r="H24" s="14">
        <v>5.0734744697710701</v>
      </c>
      <c r="I24" s="15">
        <v>362</v>
      </c>
      <c r="J24" s="15">
        <v>555</v>
      </c>
      <c r="K24" s="14">
        <v>2.8301312865074402</v>
      </c>
      <c r="L24" s="15">
        <v>196.10397674692501</v>
      </c>
      <c r="M24" s="15">
        <v>78</v>
      </c>
      <c r="ZA24" s="9"/>
    </row>
    <row r="25" spans="2:677" x14ac:dyDescent="0.3">
      <c r="B25" s="18"/>
      <c r="C25" s="16" t="s">
        <v>268</v>
      </c>
      <c r="D25" s="14">
        <v>86.507893459015804</v>
      </c>
      <c r="E25" s="14">
        <v>2.7594955221316901</v>
      </c>
      <c r="F25" s="14">
        <v>80.033006545313896</v>
      </c>
      <c r="G25" s="14">
        <v>91.116175147171106</v>
      </c>
      <c r="H25" s="14">
        <v>3.1898771450712</v>
      </c>
      <c r="I25" s="15">
        <v>484</v>
      </c>
      <c r="J25" s="15">
        <v>551</v>
      </c>
      <c r="K25" s="14">
        <v>3.58828209603855</v>
      </c>
      <c r="L25" s="15">
        <v>153.555374202129</v>
      </c>
      <c r="M25" s="15">
        <v>89</v>
      </c>
      <c r="ZA25" s="9"/>
    </row>
    <row r="26" spans="2:677" x14ac:dyDescent="0.3">
      <c r="B26" s="18"/>
      <c r="C26" s="16" t="s">
        <v>269</v>
      </c>
      <c r="D26" s="14">
        <v>98.027317966179794</v>
      </c>
      <c r="E26" s="14">
        <v>0.85123369598837695</v>
      </c>
      <c r="F26" s="14">
        <v>95.403098054165397</v>
      </c>
      <c r="G26" s="14">
        <v>99.166544616434905</v>
      </c>
      <c r="H26" s="14">
        <v>0.86836375170649804</v>
      </c>
      <c r="I26" s="15">
        <v>531</v>
      </c>
      <c r="J26" s="15">
        <v>542</v>
      </c>
      <c r="K26" s="14">
        <v>2.0271723361957501</v>
      </c>
      <c r="L26" s="15">
        <v>267.36750019839701</v>
      </c>
      <c r="M26" s="15">
        <v>94</v>
      </c>
      <c r="ZA26" s="9"/>
    </row>
    <row r="27" spans="2:677" x14ac:dyDescent="0.3">
      <c r="B27" s="18"/>
      <c r="C27" s="16" t="s">
        <v>270</v>
      </c>
      <c r="D27" s="14">
        <v>99.389169610072202</v>
      </c>
      <c r="E27" s="14">
        <v>0.359027055798396</v>
      </c>
      <c r="F27" s="14">
        <v>98.061092352957402</v>
      </c>
      <c r="G27" s="14">
        <v>99.809333713915905</v>
      </c>
      <c r="H27" s="14">
        <v>0.36123358028540298</v>
      </c>
      <c r="I27" s="15">
        <v>844</v>
      </c>
      <c r="J27" s="15">
        <v>850</v>
      </c>
      <c r="K27" s="14">
        <v>1.80261237250838</v>
      </c>
      <c r="L27" s="15">
        <v>471.53787079426502</v>
      </c>
      <c r="M27" s="15">
        <v>138</v>
      </c>
      <c r="ZA27" s="9"/>
    </row>
    <row r="28" spans="2:677" x14ac:dyDescent="0.3">
      <c r="B28" s="18"/>
      <c r="C28" s="16" t="s">
        <v>271</v>
      </c>
      <c r="D28" s="14">
        <v>82.307991311582697</v>
      </c>
      <c r="E28" s="14">
        <v>2.9651489958481099</v>
      </c>
      <c r="F28" s="14">
        <v>75.598802002946599</v>
      </c>
      <c r="G28" s="14">
        <v>87.478020376968701</v>
      </c>
      <c r="H28" s="14">
        <v>3.6025043845661799</v>
      </c>
      <c r="I28" s="15">
        <v>289</v>
      </c>
      <c r="J28" s="15">
        <v>380</v>
      </c>
      <c r="K28" s="14">
        <v>2.28830076198137</v>
      </c>
      <c r="L28" s="15">
        <v>166.06208690459499</v>
      </c>
      <c r="M28" s="15">
        <v>65</v>
      </c>
      <c r="ZA28" s="9"/>
    </row>
    <row r="29" spans="2:677" x14ac:dyDescent="0.3">
      <c r="B29" s="18"/>
      <c r="C29" s="16" t="s">
        <v>272</v>
      </c>
      <c r="D29" s="14">
        <v>94.189555047081598</v>
      </c>
      <c r="E29" s="14">
        <v>1.4646168317299399</v>
      </c>
      <c r="F29" s="14">
        <v>90.500738055632993</v>
      </c>
      <c r="G29" s="14">
        <v>96.501284389849204</v>
      </c>
      <c r="H29" s="14">
        <v>1.55496735386194</v>
      </c>
      <c r="I29" s="15">
        <v>571</v>
      </c>
      <c r="J29" s="15">
        <v>614</v>
      </c>
      <c r="K29" s="14">
        <v>2.40268247071142</v>
      </c>
      <c r="L29" s="15">
        <v>255.54770864840901</v>
      </c>
      <c r="M29" s="15">
        <v>90</v>
      </c>
      <c r="ZA29" s="9"/>
    </row>
    <row r="30" spans="2:677" x14ac:dyDescent="0.3">
      <c r="B30" s="18"/>
      <c r="C30" s="16" t="s">
        <v>273</v>
      </c>
      <c r="D30" s="14">
        <v>95.684170960470794</v>
      </c>
      <c r="E30" s="14">
        <v>1.12922515004128</v>
      </c>
      <c r="F30" s="14">
        <v>92.785898936413602</v>
      </c>
      <c r="G30" s="14">
        <v>97.450058993805797</v>
      </c>
      <c r="H30" s="14">
        <v>1.1801587856237801</v>
      </c>
      <c r="I30" s="15">
        <v>482</v>
      </c>
      <c r="J30" s="15">
        <v>506</v>
      </c>
      <c r="K30" s="14">
        <v>1.5593662964745301</v>
      </c>
      <c r="L30" s="15">
        <v>324.49078907501303</v>
      </c>
      <c r="M30" s="15">
        <v>75</v>
      </c>
      <c r="ZA30" s="9"/>
    </row>
    <row r="31" spans="2:677" x14ac:dyDescent="0.3">
      <c r="B31" s="18"/>
      <c r="C31" s="16" t="s">
        <v>274</v>
      </c>
      <c r="D31" s="14">
        <v>55.212851564091103</v>
      </c>
      <c r="E31" s="14">
        <v>2.09777433799671</v>
      </c>
      <c r="F31" s="14">
        <v>51.058066972623301</v>
      </c>
      <c r="G31" s="14">
        <v>59.296109633887603</v>
      </c>
      <c r="H31" s="14">
        <v>3.7994312529966199</v>
      </c>
      <c r="I31" s="15">
        <v>1108</v>
      </c>
      <c r="J31" s="15">
        <v>1944</v>
      </c>
      <c r="K31" s="14">
        <v>3.4577751406639998</v>
      </c>
      <c r="L31" s="15">
        <v>562.21122569198997</v>
      </c>
      <c r="M31" s="15">
        <v>299</v>
      </c>
      <c r="ZA31" s="9"/>
    </row>
    <row r="32" spans="2:677" x14ac:dyDescent="0.3">
      <c r="B32" s="18"/>
      <c r="C32" s="16" t="s">
        <v>275</v>
      </c>
      <c r="D32" s="14">
        <v>80.950498812171006</v>
      </c>
      <c r="E32" s="14">
        <v>1.92716234664368</v>
      </c>
      <c r="F32" s="14">
        <v>76.852883025724907</v>
      </c>
      <c r="G32" s="14">
        <v>84.469321746397597</v>
      </c>
      <c r="H32" s="14">
        <v>2.3806676610051101</v>
      </c>
      <c r="I32" s="15">
        <v>939</v>
      </c>
      <c r="J32" s="15">
        <v>1167</v>
      </c>
      <c r="K32" s="14">
        <v>2.8082257451593602</v>
      </c>
      <c r="L32" s="15">
        <v>415.56488185168098</v>
      </c>
      <c r="M32" s="15">
        <v>163</v>
      </c>
      <c r="ZA32" s="9"/>
    </row>
    <row r="33" spans="2:677" x14ac:dyDescent="0.3">
      <c r="B33" s="18"/>
      <c r="C33" s="16" t="s">
        <v>276</v>
      </c>
      <c r="D33" s="14">
        <v>93.815216755018895</v>
      </c>
      <c r="E33" s="14">
        <v>1.34963074032756</v>
      </c>
      <c r="F33" s="14">
        <v>90.532689784436201</v>
      </c>
      <c r="G33" s="14">
        <v>96.009781375118493</v>
      </c>
      <c r="H33" s="14">
        <v>1.43860536383119</v>
      </c>
      <c r="I33" s="15">
        <v>563</v>
      </c>
      <c r="J33" s="15">
        <v>599</v>
      </c>
      <c r="K33" s="14">
        <v>1.87729851695308</v>
      </c>
      <c r="L33" s="15">
        <v>319.07551973790402</v>
      </c>
      <c r="M33" s="15">
        <v>102</v>
      </c>
      <c r="ZA33" s="9"/>
    </row>
    <row r="34" spans="2:677" x14ac:dyDescent="0.3">
      <c r="B34" s="18"/>
      <c r="C34" s="16" t="s">
        <v>277</v>
      </c>
      <c r="D34" s="14">
        <v>91.398324366630504</v>
      </c>
      <c r="E34" s="14">
        <v>1.66975146290313</v>
      </c>
      <c r="F34" s="14">
        <v>87.4621052483797</v>
      </c>
      <c r="G34" s="14">
        <v>94.181001231119296</v>
      </c>
      <c r="H34" s="14">
        <v>1.8268950491971601</v>
      </c>
      <c r="I34" s="15">
        <v>661</v>
      </c>
      <c r="J34" s="15">
        <v>724</v>
      </c>
      <c r="K34" s="14">
        <v>2.5640156247970101</v>
      </c>
      <c r="L34" s="15">
        <v>282.369574115727</v>
      </c>
      <c r="M34" s="15">
        <v>110</v>
      </c>
      <c r="ZA34" s="9"/>
    </row>
    <row r="35" spans="2:677" x14ac:dyDescent="0.3">
      <c r="B35" s="18"/>
      <c r="C35" s="16" t="s">
        <v>278</v>
      </c>
      <c r="D35" s="14">
        <v>98.876987133631104</v>
      </c>
      <c r="E35" s="14">
        <v>0.62241821756333005</v>
      </c>
      <c r="F35" s="14">
        <v>96.6378723491801</v>
      </c>
      <c r="G35" s="14">
        <v>99.630593194493699</v>
      </c>
      <c r="H35" s="14">
        <v>0.62948744253517597</v>
      </c>
      <c r="I35" s="15">
        <v>392</v>
      </c>
      <c r="J35" s="15">
        <v>397</v>
      </c>
      <c r="K35" s="14">
        <v>1.3815920335840499</v>
      </c>
      <c r="L35" s="15">
        <v>287.34965919724101</v>
      </c>
      <c r="M35" s="15">
        <v>65</v>
      </c>
      <c r="ZA35" s="9"/>
    </row>
    <row r="36" spans="2:677" x14ac:dyDescent="0.3">
      <c r="B36" s="18"/>
      <c r="C36" s="16" t="s">
        <v>279</v>
      </c>
      <c r="D36" s="14">
        <v>92.638118596684293</v>
      </c>
      <c r="E36" s="14">
        <v>1.4762514436590699</v>
      </c>
      <c r="F36" s="14">
        <v>89.137989114920103</v>
      </c>
      <c r="G36" s="14">
        <v>95.072725860659304</v>
      </c>
      <c r="H36" s="14">
        <v>1.5935680322764101</v>
      </c>
      <c r="I36" s="15">
        <v>847</v>
      </c>
      <c r="J36" s="15">
        <v>914</v>
      </c>
      <c r="K36" s="14">
        <v>2.9175137062603098</v>
      </c>
      <c r="L36" s="15">
        <v>313.28044767665301</v>
      </c>
      <c r="M36" s="15">
        <v>153</v>
      </c>
      <c r="ZA36" s="9"/>
    </row>
    <row r="37" spans="2:677" x14ac:dyDescent="0.3">
      <c r="B37" s="18"/>
      <c r="C37" s="16" t="s">
        <v>280</v>
      </c>
      <c r="D37" s="14">
        <v>96.539792439931404</v>
      </c>
      <c r="E37" s="14">
        <v>1.0121508018816501</v>
      </c>
      <c r="F37" s="14">
        <v>93.852308427057395</v>
      </c>
      <c r="G37" s="14">
        <v>98.076512004680694</v>
      </c>
      <c r="H37" s="14">
        <v>1.0484286078317699</v>
      </c>
      <c r="I37" s="15">
        <v>559</v>
      </c>
      <c r="J37" s="15">
        <v>582</v>
      </c>
      <c r="K37" s="14">
        <v>1.7817963625306401</v>
      </c>
      <c r="L37" s="15">
        <v>326.63665289640602</v>
      </c>
      <c r="M37" s="15">
        <v>80</v>
      </c>
      <c r="ZA37" s="9"/>
    </row>
    <row r="38" spans="2:677" x14ac:dyDescent="0.3">
      <c r="B38" s="18" t="s">
        <v>296</v>
      </c>
      <c r="C38" s="16" t="s">
        <v>281</v>
      </c>
      <c r="D38" s="14">
        <v>93.625126106526196</v>
      </c>
      <c r="E38" s="14">
        <v>0.54279842867154104</v>
      </c>
      <c r="F38" s="14">
        <v>92.473701469575602</v>
      </c>
      <c r="G38" s="14">
        <v>94.610664052029705</v>
      </c>
      <c r="H38" s="14">
        <v>0.57975722035764998</v>
      </c>
      <c r="I38" s="15">
        <v>7778</v>
      </c>
      <c r="J38" s="15">
        <v>8421</v>
      </c>
      <c r="K38" s="14">
        <v>4.1564756566457302</v>
      </c>
      <c r="L38" s="15">
        <v>2025.9952651318399</v>
      </c>
      <c r="M38" s="15">
        <v>1264</v>
      </c>
      <c r="ZA38" s="9"/>
    </row>
    <row r="39" spans="2:677" x14ac:dyDescent="0.3">
      <c r="B39" s="18"/>
      <c r="C39" s="16" t="s">
        <v>282</v>
      </c>
      <c r="D39" s="14">
        <v>75.102087718122604</v>
      </c>
      <c r="E39" s="14">
        <v>1.08419781628929</v>
      </c>
      <c r="F39" s="14">
        <v>72.915007545464306</v>
      </c>
      <c r="G39" s="14">
        <v>77.167864486641605</v>
      </c>
      <c r="H39" s="14">
        <v>1.44363206034772</v>
      </c>
      <c r="I39" s="15">
        <v>6966</v>
      </c>
      <c r="J39" s="15">
        <v>8904</v>
      </c>
      <c r="K39" s="14">
        <v>5.5967832426155004</v>
      </c>
      <c r="L39" s="15">
        <v>1590.91385426586</v>
      </c>
      <c r="M39" s="15">
        <v>1283</v>
      </c>
      <c r="ZA39" s="9"/>
    </row>
    <row r="40" spans="2:677" x14ac:dyDescent="0.3">
      <c r="B40" s="18" t="s">
        <v>298</v>
      </c>
      <c r="C40" s="16" t="s">
        <v>283</v>
      </c>
      <c r="D40" s="14">
        <v>84.293213355958201</v>
      </c>
      <c r="E40" s="14">
        <v>1.41179484478657</v>
      </c>
      <c r="F40" s="14">
        <v>81.321714091226298</v>
      </c>
      <c r="G40" s="14">
        <v>86.868317225097101</v>
      </c>
      <c r="H40" s="14">
        <v>1.6748618169588201</v>
      </c>
      <c r="I40" s="15">
        <v>2591</v>
      </c>
      <c r="J40" s="15">
        <v>2923</v>
      </c>
      <c r="K40" s="14">
        <v>4.3988934301992799</v>
      </c>
      <c r="L40" s="15">
        <v>664.48529530927601</v>
      </c>
      <c r="M40" s="15">
        <v>1457</v>
      </c>
      <c r="ZA40" s="9"/>
    </row>
    <row r="41" spans="2:677" x14ac:dyDescent="0.3">
      <c r="B41" s="18"/>
      <c r="C41" s="16" t="s">
        <v>284</v>
      </c>
      <c r="D41" s="14">
        <v>83.959655535966306</v>
      </c>
      <c r="E41" s="14">
        <v>1.2334904835290801</v>
      </c>
      <c r="F41" s="14">
        <v>81.390515148371307</v>
      </c>
      <c r="G41" s="14">
        <v>86.234101214404902</v>
      </c>
      <c r="H41" s="14">
        <v>1.4691466700940401</v>
      </c>
      <c r="I41" s="15">
        <v>2405</v>
      </c>
      <c r="J41" s="15">
        <v>2812</v>
      </c>
      <c r="K41" s="14">
        <v>3.17576321153591</v>
      </c>
      <c r="L41" s="15">
        <v>885.45644391415897</v>
      </c>
      <c r="M41" s="15">
        <v>1552</v>
      </c>
      <c r="ZA41" s="9"/>
    </row>
    <row r="42" spans="2:677" x14ac:dyDescent="0.3">
      <c r="B42" s="18"/>
      <c r="C42" s="16" t="s">
        <v>285</v>
      </c>
      <c r="D42" s="14">
        <v>80.446060107265296</v>
      </c>
      <c r="E42" s="14">
        <v>1.33970639272933</v>
      </c>
      <c r="F42" s="14">
        <v>77.684556634079001</v>
      </c>
      <c r="G42" s="14">
        <v>82.940874143937407</v>
      </c>
      <c r="H42" s="14">
        <v>1.6653474277584099</v>
      </c>
      <c r="I42" s="15">
        <v>2654</v>
      </c>
      <c r="J42" s="15">
        <v>3195</v>
      </c>
      <c r="K42" s="14">
        <v>3.64430835160069</v>
      </c>
      <c r="L42" s="15">
        <v>876.70956783792997</v>
      </c>
      <c r="M42" s="15">
        <v>1738</v>
      </c>
      <c r="ZA42" s="9"/>
    </row>
    <row r="43" spans="2:677" x14ac:dyDescent="0.3">
      <c r="B43" s="18"/>
      <c r="C43" s="16" t="s">
        <v>286</v>
      </c>
      <c r="D43" s="14">
        <v>81.610696221695306</v>
      </c>
      <c r="E43" s="14">
        <v>1.1319137479855601</v>
      </c>
      <c r="F43" s="14">
        <v>79.286333448607294</v>
      </c>
      <c r="G43" s="14">
        <v>83.727763328589901</v>
      </c>
      <c r="H43" s="14">
        <v>1.3869673956839199</v>
      </c>
      <c r="I43" s="15">
        <v>2951</v>
      </c>
      <c r="J43" s="15">
        <v>3546</v>
      </c>
      <c r="K43" s="14">
        <v>3.0264293439907499</v>
      </c>
      <c r="L43" s="15">
        <v>1171.67777501262</v>
      </c>
      <c r="M43" s="15">
        <v>1804</v>
      </c>
      <c r="ZA43" s="9"/>
    </row>
    <row r="44" spans="2:677" x14ac:dyDescent="0.3">
      <c r="B44" s="18"/>
      <c r="C44" s="16" t="s">
        <v>287</v>
      </c>
      <c r="D44" s="14">
        <v>84.366939224162195</v>
      </c>
      <c r="E44" s="14">
        <v>0.84957614287595196</v>
      </c>
      <c r="F44" s="14">
        <v>82.627555031759499</v>
      </c>
      <c r="G44" s="14">
        <v>85.961758919383399</v>
      </c>
      <c r="H44" s="14">
        <v>1.00700126221082</v>
      </c>
      <c r="I44" s="15">
        <v>4069</v>
      </c>
      <c r="J44" s="15">
        <v>4760</v>
      </c>
      <c r="K44" s="14">
        <v>2.6043779626146999</v>
      </c>
      <c r="L44" s="15">
        <v>1827.69170540098</v>
      </c>
      <c r="M44" s="15">
        <v>1881</v>
      </c>
      <c r="ZA44" s="9"/>
    </row>
    <row r="45" spans="2:677" x14ac:dyDescent="0.3">
      <c r="B45" s="18" t="s">
        <v>297</v>
      </c>
      <c r="C45" s="16" t="s">
        <v>288</v>
      </c>
      <c r="D45" s="14">
        <v>82.197229465561193</v>
      </c>
      <c r="E45" s="14">
        <v>0.717108299348589</v>
      </c>
      <c r="F45" s="14">
        <v>80.7473335410847</v>
      </c>
      <c r="G45" s="14">
        <v>83.560166056020293</v>
      </c>
      <c r="H45" s="14">
        <v>0.87242392962775195</v>
      </c>
      <c r="I45" s="15">
        <v>10235</v>
      </c>
      <c r="J45" s="15">
        <v>12168</v>
      </c>
      <c r="K45" s="14">
        <v>4.2757099063794701</v>
      </c>
      <c r="L45" s="15">
        <v>2845.8432088306599</v>
      </c>
      <c r="M45" s="15">
        <v>2560</v>
      </c>
      <c r="ZA45" s="9"/>
    </row>
    <row r="46" spans="2:677" x14ac:dyDescent="0.3">
      <c r="B46" s="18"/>
      <c r="C46" s="16" t="s">
        <v>289</v>
      </c>
      <c r="D46" s="14">
        <v>84.523537126175398</v>
      </c>
      <c r="E46" s="14">
        <v>1.1075785219105601</v>
      </c>
      <c r="F46" s="14">
        <v>82.224983684786196</v>
      </c>
      <c r="G46" s="14">
        <v>86.573391824263098</v>
      </c>
      <c r="H46" s="14">
        <v>1.3103788123031099</v>
      </c>
      <c r="I46" s="15">
        <v>4435</v>
      </c>
      <c r="J46" s="15">
        <v>5068</v>
      </c>
      <c r="K46" s="14">
        <v>4.7517171579095301</v>
      </c>
      <c r="L46" s="15">
        <v>1066.5617989412499</v>
      </c>
      <c r="M46" s="15">
        <v>1986</v>
      </c>
      <c r="ZA46" s="9"/>
    </row>
    <row r="47" spans="2:677" x14ac:dyDescent="0.3">
      <c r="B47" s="18" t="s">
        <v>291</v>
      </c>
      <c r="C47" s="16" t="s">
        <v>290</v>
      </c>
      <c r="D47" s="14">
        <v>80.910168681174795</v>
      </c>
      <c r="E47" s="14">
        <v>0.76989922437758396</v>
      </c>
      <c r="F47" s="14">
        <v>79.354694631908998</v>
      </c>
      <c r="G47" s="14">
        <v>82.374479004404506</v>
      </c>
      <c r="H47" s="14">
        <v>0.95154816375597895</v>
      </c>
      <c r="I47" s="15">
        <v>10250</v>
      </c>
      <c r="J47" s="15">
        <v>12313</v>
      </c>
      <c r="K47" s="14">
        <v>4.7248842490206799</v>
      </c>
      <c r="L47" s="15">
        <v>2605.98976632117</v>
      </c>
      <c r="M47" s="15">
        <v>2455</v>
      </c>
      <c r="ZA47" s="9"/>
    </row>
    <row r="48" spans="2:677" x14ac:dyDescent="0.3">
      <c r="B48" s="18"/>
      <c r="C48" s="16" t="s">
        <v>291</v>
      </c>
      <c r="D48" s="14">
        <v>87.089047453527698</v>
      </c>
      <c r="E48" s="14">
        <v>0.98625204537030198</v>
      </c>
      <c r="F48" s="14">
        <v>85.028474362653796</v>
      </c>
      <c r="G48" s="14">
        <v>88.903030720425306</v>
      </c>
      <c r="H48" s="14">
        <v>1.1324639253823301</v>
      </c>
      <c r="I48" s="15">
        <v>4494</v>
      </c>
      <c r="J48" s="15">
        <v>5012</v>
      </c>
      <c r="K48" s="14">
        <v>4.3348932907364404</v>
      </c>
      <c r="L48" s="15">
        <v>1156.19916428174</v>
      </c>
      <c r="M48" s="15">
        <v>1901</v>
      </c>
      <c r="ZA48" s="9"/>
    </row>
    <row r="50" spans="2:9" x14ac:dyDescent="0.3">
      <c r="B50" s="7"/>
      <c r="C50" s="7"/>
      <c r="D50" s="7"/>
    </row>
    <row r="51" spans="2:9" x14ac:dyDescent="0.3">
      <c r="B51" s="7" t="s">
        <v>301</v>
      </c>
      <c r="C51" s="7"/>
      <c r="D51" s="7"/>
    </row>
    <row r="52" spans="2:9" x14ac:dyDescent="0.3">
      <c r="B52" s="7" t="s">
        <v>302</v>
      </c>
      <c r="C52" s="7"/>
      <c r="D52" s="7"/>
    </row>
    <row r="53" spans="2:9" x14ac:dyDescent="0.3">
      <c r="B53" s="7" t="s">
        <v>303</v>
      </c>
      <c r="C53" s="7"/>
      <c r="D53" s="7"/>
    </row>
    <row r="54" spans="2:9" x14ac:dyDescent="0.3">
      <c r="B54" s="7" t="s">
        <v>304</v>
      </c>
      <c r="C54" s="7"/>
      <c r="D54" s="7"/>
    </row>
    <row r="55" spans="2:9" x14ac:dyDescent="0.3">
      <c r="B55" s="7" t="s">
        <v>305</v>
      </c>
      <c r="C55" s="7"/>
      <c r="D55" s="7"/>
    </row>
    <row r="56" spans="2:9" x14ac:dyDescent="0.3">
      <c r="B56" s="7" t="s">
        <v>306</v>
      </c>
      <c r="C56" s="7"/>
      <c r="D56" s="7"/>
    </row>
    <row r="57" spans="2:9" x14ac:dyDescent="0.3">
      <c r="B57" s="7" t="s">
        <v>307</v>
      </c>
      <c r="C57" s="7"/>
      <c r="D57" s="7"/>
    </row>
    <row r="58" spans="2:9" x14ac:dyDescent="0.3">
      <c r="B58" s="7" t="s">
        <v>9</v>
      </c>
      <c r="C58" s="8" t="str">
        <f>HYPERLINK("https://www.cdc.gov/nchs/data/series/sr_02/sr02_175.pdf", "Link to Vital and Health Statistics")</f>
        <v>Link to Vital and Health Statistics</v>
      </c>
      <c r="D58" s="7"/>
    </row>
    <row r="59" spans="2:9" x14ac:dyDescent="0.3">
      <c r="B59" s="7" t="s">
        <v>308</v>
      </c>
      <c r="C59" s="7"/>
      <c r="D59" s="7"/>
    </row>
    <row r="60" spans="2:9" x14ac:dyDescent="0.3">
      <c r="B60" s="7" t="s">
        <v>309</v>
      </c>
      <c r="C60" s="7"/>
      <c r="D60" s="7"/>
    </row>
    <row r="61" spans="2:9" x14ac:dyDescent="0.3">
      <c r="B61" s="7"/>
      <c r="C61" s="7"/>
      <c r="D61" s="7"/>
    </row>
    <row r="62" spans="2:9" ht="90" customHeight="1" x14ac:dyDescent="0.3">
      <c r="B62" s="19" t="s">
        <v>396</v>
      </c>
      <c r="C62" s="20"/>
      <c r="D62" s="20"/>
      <c r="E62" s="21"/>
      <c r="F62" s="21"/>
      <c r="G62" s="21"/>
      <c r="H62" s="21"/>
      <c r="I62" s="21"/>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sheetData>
  <mergeCells count="10">
    <mergeCell ref="B8:C8"/>
    <mergeCell ref="B9:C9"/>
    <mergeCell ref="B10:B11"/>
    <mergeCell ref="B12:B14"/>
    <mergeCell ref="B15:B37"/>
    <mergeCell ref="B38:B39"/>
    <mergeCell ref="B45:B46"/>
    <mergeCell ref="B47:B48"/>
    <mergeCell ref="B40:B44"/>
    <mergeCell ref="B62:I62"/>
  </mergeCells>
  <conditionalFormatting sqref="D9:D48">
    <cfRule type="expression" dxfId="99" priority="1">
      <formula>ZA9 = 3</formula>
    </cfRule>
    <cfRule type="expression" dxfId="98" priority="41">
      <formula>I9 = J9</formula>
    </cfRule>
    <cfRule type="expression" dxfId="97" priority="81">
      <formula>ZA9 = 2</formula>
    </cfRule>
    <cfRule type="expression" dxfId="96" priority="121">
      <formula>ZA9 = 1</formula>
    </cfRule>
  </conditionalFormatting>
  <pageMargins left="0.7" right="0.7" top="0.75" bottom="0.75" header="0.3" footer="0.3"/>
  <pageSetup paperSize="9" orientation="portrait" horizontalDpi="300" verticalDpi="300"/>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B1:ZA70"/>
  <sheetViews>
    <sheetView showGridLines="0" topLeftCell="A47" workbookViewId="0">
      <selection activeCell="K62" sqref="K62"/>
    </sheetView>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193</v>
      </c>
      <c r="M2" s="12" t="str">
        <f>HYPERLINK("#'INDICE'!A1", "Índice")</f>
        <v>Índice</v>
      </c>
    </row>
    <row r="3" spans="2:677" x14ac:dyDescent="0.3">
      <c r="B3" s="10" t="s">
        <v>7</v>
      </c>
      <c r="C3" s="11" t="s">
        <v>192</v>
      </c>
    </row>
    <row r="4" spans="2:677" x14ac:dyDescent="0.3">
      <c r="B4" s="10" t="s">
        <v>8</v>
      </c>
      <c r="C4" s="11" t="s">
        <v>299</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24.370511348625499</v>
      </c>
      <c r="E9" s="14">
        <v>0.68288869625114101</v>
      </c>
      <c r="F9" s="14">
        <v>23.056514678764401</v>
      </c>
      <c r="G9" s="14">
        <v>25.734347151995799</v>
      </c>
      <c r="H9" s="14">
        <v>2.8021106594041898</v>
      </c>
      <c r="I9" s="15">
        <v>5224</v>
      </c>
      <c r="J9" s="15">
        <v>18364</v>
      </c>
      <c r="K9" s="14">
        <v>4.64609062090714</v>
      </c>
      <c r="L9" s="15">
        <v>3952.5703431962902</v>
      </c>
      <c r="M9" s="15">
        <v>2682</v>
      </c>
      <c r="ZA9" s="9"/>
    </row>
    <row r="10" spans="2:677" x14ac:dyDescent="0.3">
      <c r="B10" s="18" t="s">
        <v>293</v>
      </c>
      <c r="C10" s="16" t="s">
        <v>253</v>
      </c>
      <c r="D10" s="14">
        <v>12.8571433305854</v>
      </c>
      <c r="E10" s="14">
        <v>0.70012557629397199</v>
      </c>
      <c r="F10" s="14">
        <v>11.5453007336839</v>
      </c>
      <c r="G10" s="14">
        <v>14.293957536709</v>
      </c>
      <c r="H10" s="14">
        <v>5.4454209484347098</v>
      </c>
      <c r="I10" s="15">
        <v>1688</v>
      </c>
      <c r="J10" s="15">
        <v>11313</v>
      </c>
      <c r="K10" s="14">
        <v>4.9489720914411297</v>
      </c>
      <c r="L10" s="15">
        <v>2285.92923762188</v>
      </c>
      <c r="M10" s="15">
        <v>1690</v>
      </c>
      <c r="ZA10" s="9"/>
    </row>
    <row r="11" spans="2:677" x14ac:dyDescent="0.3">
      <c r="B11" s="18"/>
      <c r="C11" s="16" t="s">
        <v>254</v>
      </c>
      <c r="D11" s="14">
        <v>45.9508141816613</v>
      </c>
      <c r="E11" s="14">
        <v>1.3471142793840101</v>
      </c>
      <c r="F11" s="14">
        <v>43.3211125982941</v>
      </c>
      <c r="G11" s="14">
        <v>48.603259841077701</v>
      </c>
      <c r="H11" s="14">
        <v>2.9316439836263801</v>
      </c>
      <c r="I11" s="15">
        <v>3536</v>
      </c>
      <c r="J11" s="15">
        <v>7051</v>
      </c>
      <c r="K11" s="14">
        <v>5.1512856038374899</v>
      </c>
      <c r="L11" s="15">
        <v>1368.7845214304</v>
      </c>
      <c r="M11" s="15">
        <v>992</v>
      </c>
      <c r="ZA11" s="9"/>
    </row>
    <row r="12" spans="2:677" x14ac:dyDescent="0.3">
      <c r="B12" s="18" t="s">
        <v>294</v>
      </c>
      <c r="C12" s="16" t="s">
        <v>255</v>
      </c>
      <c r="D12" s="14">
        <v>16.984939261236601</v>
      </c>
      <c r="E12" s="14">
        <v>0.70277339301861097</v>
      </c>
      <c r="F12" s="14">
        <v>15.650455618591501</v>
      </c>
      <c r="G12" s="14">
        <v>18.4083785266658</v>
      </c>
      <c r="H12" s="14">
        <v>4.13762676574592</v>
      </c>
      <c r="I12" s="15">
        <v>1986</v>
      </c>
      <c r="J12" s="15">
        <v>9375</v>
      </c>
      <c r="K12" s="14">
        <v>3.2834823229365599</v>
      </c>
      <c r="L12" s="15">
        <v>2855.2003872570099</v>
      </c>
      <c r="M12" s="15">
        <v>1375</v>
      </c>
      <c r="ZA12" s="9"/>
    </row>
    <row r="13" spans="2:677" x14ac:dyDescent="0.3">
      <c r="B13" s="18"/>
      <c r="C13" s="16" t="s">
        <v>256</v>
      </c>
      <c r="D13" s="14">
        <v>25.317540728261299</v>
      </c>
      <c r="E13" s="14">
        <v>1.1572227755658799</v>
      </c>
      <c r="F13" s="14">
        <v>23.113960987063699</v>
      </c>
      <c r="G13" s="14">
        <v>27.655634962317301</v>
      </c>
      <c r="H13" s="14">
        <v>4.5708340631762399</v>
      </c>
      <c r="I13" s="15">
        <v>1491</v>
      </c>
      <c r="J13" s="15">
        <v>5308</v>
      </c>
      <c r="K13" s="14">
        <v>3.7587453570257701</v>
      </c>
      <c r="L13" s="15">
        <v>1412.1733439799</v>
      </c>
      <c r="M13" s="15">
        <v>793</v>
      </c>
      <c r="ZA13" s="9"/>
    </row>
    <row r="14" spans="2:677" x14ac:dyDescent="0.3">
      <c r="B14" s="18"/>
      <c r="C14" s="16" t="s">
        <v>257</v>
      </c>
      <c r="D14" s="14">
        <v>58.830180161382998</v>
      </c>
      <c r="E14" s="14">
        <v>1.2978744298375799</v>
      </c>
      <c r="F14" s="14">
        <v>56.258860460145598</v>
      </c>
      <c r="G14" s="14">
        <v>61.354177610572698</v>
      </c>
      <c r="H14" s="14">
        <v>2.2061370988109301</v>
      </c>
      <c r="I14" s="15">
        <v>1747</v>
      </c>
      <c r="J14" s="15">
        <v>3681</v>
      </c>
      <c r="K14" s="14">
        <v>2.5593756074381502</v>
      </c>
      <c r="L14" s="15">
        <v>1438.2414168917401</v>
      </c>
      <c r="M14" s="15">
        <v>514</v>
      </c>
      <c r="ZA14" s="9"/>
    </row>
    <row r="15" spans="2:677" x14ac:dyDescent="0.3">
      <c r="B15" s="18" t="s">
        <v>295</v>
      </c>
      <c r="C15" s="16" t="s">
        <v>258</v>
      </c>
      <c r="D15" s="14">
        <v>12.7273864932788</v>
      </c>
      <c r="E15" s="14">
        <v>2.0759288928908299</v>
      </c>
      <c r="F15" s="14">
        <v>9.1546276149361496</v>
      </c>
      <c r="G15" s="14">
        <v>17.427001996401</v>
      </c>
      <c r="H15" s="14">
        <v>16.310724075104599</v>
      </c>
      <c r="I15" s="15">
        <v>104</v>
      </c>
      <c r="J15" s="15">
        <v>892</v>
      </c>
      <c r="K15" s="14">
        <v>3.4568890161261301</v>
      </c>
      <c r="L15" s="15">
        <v>258.03547520296098</v>
      </c>
      <c r="M15" s="15">
        <v>135</v>
      </c>
      <c r="ZA15" s="9"/>
    </row>
    <row r="16" spans="2:677" x14ac:dyDescent="0.3">
      <c r="B16" s="18"/>
      <c r="C16" s="16" t="s">
        <v>259</v>
      </c>
      <c r="D16" s="14">
        <v>52.2925607748261</v>
      </c>
      <c r="E16" s="14">
        <v>3.6587058622598301</v>
      </c>
      <c r="F16" s="14">
        <v>45.038238927045398</v>
      </c>
      <c r="G16" s="14">
        <v>59.451434723662601</v>
      </c>
      <c r="H16" s="14">
        <v>6.9966087107769903</v>
      </c>
      <c r="I16" s="15">
        <v>385</v>
      </c>
      <c r="J16" s="15">
        <v>728</v>
      </c>
      <c r="K16" s="14">
        <v>3.9008871605305599</v>
      </c>
      <c r="L16" s="15">
        <v>186.62421393931999</v>
      </c>
      <c r="M16" s="15">
        <v>102</v>
      </c>
      <c r="ZA16" s="9"/>
    </row>
    <row r="17" spans="2:677" x14ac:dyDescent="0.3">
      <c r="B17" s="18"/>
      <c r="C17" s="16" t="s">
        <v>260</v>
      </c>
      <c r="D17" s="14">
        <v>44.506319559795401</v>
      </c>
      <c r="E17" s="14">
        <v>3.24650545493567</v>
      </c>
      <c r="F17" s="14">
        <v>38.193041723059302</v>
      </c>
      <c r="G17" s="14">
        <v>51.002033147263298</v>
      </c>
      <c r="H17" s="14">
        <v>7.29448196805828</v>
      </c>
      <c r="I17" s="15">
        <v>285</v>
      </c>
      <c r="J17" s="15">
        <v>680</v>
      </c>
      <c r="K17" s="14">
        <v>2.8975893537973501</v>
      </c>
      <c r="L17" s="15">
        <v>234.677836287894</v>
      </c>
      <c r="M17" s="15">
        <v>102</v>
      </c>
      <c r="ZA17" s="9"/>
    </row>
    <row r="18" spans="2:677" x14ac:dyDescent="0.3">
      <c r="B18" s="18"/>
      <c r="C18" s="16" t="s">
        <v>261</v>
      </c>
      <c r="D18" s="14">
        <v>22.664873912642001</v>
      </c>
      <c r="E18" s="14">
        <v>3.92974410741401</v>
      </c>
      <c r="F18" s="14">
        <v>15.793437204104301</v>
      </c>
      <c r="G18" s="14">
        <v>31.4107524331238</v>
      </c>
      <c r="H18" s="14">
        <v>17.3384776926646</v>
      </c>
      <c r="I18" s="15">
        <v>108</v>
      </c>
      <c r="J18" s="15">
        <v>586</v>
      </c>
      <c r="K18" s="14">
        <v>5.1541173637853204</v>
      </c>
      <c r="L18" s="15">
        <v>113.69550955852201</v>
      </c>
      <c r="M18" s="15">
        <v>78</v>
      </c>
      <c r="ZA18" s="9"/>
    </row>
    <row r="19" spans="2:677" x14ac:dyDescent="0.3">
      <c r="B19" s="18"/>
      <c r="C19" s="16" t="s">
        <v>262</v>
      </c>
      <c r="D19" s="14">
        <v>36.686922945228503</v>
      </c>
      <c r="E19" s="14">
        <v>3.9452096369992899</v>
      </c>
      <c r="F19" s="14">
        <v>29.218660046123698</v>
      </c>
      <c r="G19" s="14">
        <v>44.854401833688698</v>
      </c>
      <c r="H19" s="14">
        <v>10.7537218176876</v>
      </c>
      <c r="I19" s="15">
        <v>181</v>
      </c>
      <c r="J19" s="15">
        <v>476</v>
      </c>
      <c r="K19" s="14">
        <v>3.18294454133436</v>
      </c>
      <c r="L19" s="15">
        <v>149.547060534222</v>
      </c>
      <c r="M19" s="15">
        <v>66</v>
      </c>
      <c r="ZA19" s="9"/>
    </row>
    <row r="20" spans="2:677" x14ac:dyDescent="0.3">
      <c r="B20" s="18"/>
      <c r="C20" s="16" t="s">
        <v>263</v>
      </c>
      <c r="D20" s="14">
        <v>23.855036425077</v>
      </c>
      <c r="E20" s="14">
        <v>2.3126381153069699</v>
      </c>
      <c r="F20" s="14">
        <v>19.573356204385998</v>
      </c>
      <c r="G20" s="14">
        <v>28.738656135922</v>
      </c>
      <c r="H20" s="14">
        <v>9.6945486651023192</v>
      </c>
      <c r="I20" s="15">
        <v>168</v>
      </c>
      <c r="J20" s="15">
        <v>707</v>
      </c>
      <c r="K20" s="14">
        <v>2.0787333897800702</v>
      </c>
      <c r="L20" s="15">
        <v>340.11095577523798</v>
      </c>
      <c r="M20" s="15">
        <v>102</v>
      </c>
      <c r="ZA20" s="9"/>
    </row>
    <row r="21" spans="2:677" x14ac:dyDescent="0.3">
      <c r="B21" s="18"/>
      <c r="C21" s="16" t="s">
        <v>264</v>
      </c>
      <c r="D21" s="14">
        <v>40.350509128113202</v>
      </c>
      <c r="E21" s="14">
        <v>2.1140307907536999</v>
      </c>
      <c r="F21" s="14">
        <v>36.258169827919403</v>
      </c>
      <c r="G21" s="14">
        <v>44.5816874677569</v>
      </c>
      <c r="H21" s="14">
        <v>5.2391675754118197</v>
      </c>
      <c r="I21" s="15">
        <v>474</v>
      </c>
      <c r="J21" s="15">
        <v>1223</v>
      </c>
      <c r="K21" s="14">
        <v>2.26901863596244</v>
      </c>
      <c r="L21" s="15">
        <v>538.999539543776</v>
      </c>
      <c r="M21" s="15">
        <v>183</v>
      </c>
      <c r="ZA21" s="9"/>
    </row>
    <row r="22" spans="2:677" x14ac:dyDescent="0.3">
      <c r="B22" s="18"/>
      <c r="C22" s="16" t="s">
        <v>265</v>
      </c>
      <c r="D22" s="14">
        <v>40.322328623123703</v>
      </c>
      <c r="E22" s="14">
        <v>3.25259086932541</v>
      </c>
      <c r="F22" s="14">
        <v>34.088067753969</v>
      </c>
      <c r="G22" s="14">
        <v>46.885710845934</v>
      </c>
      <c r="H22" s="14">
        <v>8.0664757725825993</v>
      </c>
      <c r="I22" s="15">
        <v>325</v>
      </c>
      <c r="J22" s="15">
        <v>903</v>
      </c>
      <c r="K22" s="14">
        <v>3.9655911911208102</v>
      </c>
      <c r="L22" s="15">
        <v>227.70879712005399</v>
      </c>
      <c r="M22" s="15">
        <v>135</v>
      </c>
      <c r="ZA22" s="9"/>
    </row>
    <row r="23" spans="2:677" x14ac:dyDescent="0.3">
      <c r="B23" s="18"/>
      <c r="C23" s="16" t="s">
        <v>266</v>
      </c>
      <c r="D23" s="14">
        <v>16.404903991621801</v>
      </c>
      <c r="E23" s="14">
        <v>1.99592284627759</v>
      </c>
      <c r="F23" s="14">
        <v>12.830123328993199</v>
      </c>
      <c r="G23" s="14">
        <v>20.7387396159396</v>
      </c>
      <c r="H23" s="14">
        <v>12.1666231469378</v>
      </c>
      <c r="I23" s="15">
        <v>125</v>
      </c>
      <c r="J23" s="15">
        <v>943</v>
      </c>
      <c r="K23" s="14">
        <v>2.7364272558372398</v>
      </c>
      <c r="L23" s="15">
        <v>344.609928142044</v>
      </c>
      <c r="M23" s="15">
        <v>144</v>
      </c>
      <c r="ZA23" s="9"/>
    </row>
    <row r="24" spans="2:677" x14ac:dyDescent="0.3">
      <c r="B24" s="18"/>
      <c r="C24" s="16" t="s">
        <v>267</v>
      </c>
      <c r="D24" s="14">
        <v>12.5473547759107</v>
      </c>
      <c r="E24" s="14">
        <v>2.87539617832266</v>
      </c>
      <c r="F24" s="14">
        <v>7.8473169257419002</v>
      </c>
      <c r="G24" s="14">
        <v>19.4677254302253</v>
      </c>
      <c r="H24" s="14">
        <v>22.916353523716701</v>
      </c>
      <c r="I24" s="15">
        <v>63</v>
      </c>
      <c r="J24" s="15">
        <v>555</v>
      </c>
      <c r="K24" s="14">
        <v>4.1742650238423797</v>
      </c>
      <c r="L24" s="15">
        <v>132.95753787312901</v>
      </c>
      <c r="M24" s="15">
        <v>78</v>
      </c>
      <c r="ZA24" s="9"/>
    </row>
    <row r="25" spans="2:677" x14ac:dyDescent="0.3">
      <c r="B25" s="18"/>
      <c r="C25" s="16" t="s">
        <v>268</v>
      </c>
      <c r="D25" s="14">
        <v>31.609198050160199</v>
      </c>
      <c r="E25" s="14">
        <v>3.3834654274023799</v>
      </c>
      <c r="F25" s="14">
        <v>25.298061077515001</v>
      </c>
      <c r="G25" s="14">
        <v>38.679556582467299</v>
      </c>
      <c r="H25" s="14">
        <v>10.704053364571999</v>
      </c>
      <c r="I25" s="15">
        <v>216</v>
      </c>
      <c r="J25" s="15">
        <v>598</v>
      </c>
      <c r="K25" s="14">
        <v>3.16145237303131</v>
      </c>
      <c r="L25" s="15">
        <v>189.15356913209399</v>
      </c>
      <c r="M25" s="15">
        <v>89</v>
      </c>
      <c r="ZA25" s="9"/>
    </row>
    <row r="26" spans="2:677" x14ac:dyDescent="0.3">
      <c r="B26" s="18"/>
      <c r="C26" s="16" t="s">
        <v>269</v>
      </c>
      <c r="D26" s="14">
        <v>32.590753575932297</v>
      </c>
      <c r="E26" s="14">
        <v>3.0602965728454699</v>
      </c>
      <c r="F26" s="14">
        <v>26.8341484419139</v>
      </c>
      <c r="G26" s="14">
        <v>38.925291703960198</v>
      </c>
      <c r="H26" s="14">
        <v>9.3900761322237294</v>
      </c>
      <c r="I26" s="15">
        <v>214</v>
      </c>
      <c r="J26" s="15">
        <v>684</v>
      </c>
      <c r="K26" s="14">
        <v>2.9116144153528301</v>
      </c>
      <c r="L26" s="15">
        <v>234.921216351071</v>
      </c>
      <c r="M26" s="15">
        <v>101</v>
      </c>
      <c r="ZA26" s="9"/>
    </row>
    <row r="27" spans="2:677" x14ac:dyDescent="0.3">
      <c r="B27" s="18"/>
      <c r="C27" s="16" t="s">
        <v>270</v>
      </c>
      <c r="D27" s="14">
        <v>31.092771054017799</v>
      </c>
      <c r="E27" s="14">
        <v>2.3310653661130498</v>
      </c>
      <c r="F27" s="14">
        <v>26.683018409615102</v>
      </c>
      <c r="G27" s="14">
        <v>35.874702134095799</v>
      </c>
      <c r="H27" s="14">
        <v>7.4971296770662903</v>
      </c>
      <c r="I27" s="15">
        <v>276</v>
      </c>
      <c r="J27" s="15">
        <v>969</v>
      </c>
      <c r="K27" s="14">
        <v>2.4550483331795001</v>
      </c>
      <c r="L27" s="15">
        <v>394.69691366322701</v>
      </c>
      <c r="M27" s="15">
        <v>150</v>
      </c>
      <c r="ZA27" s="9"/>
    </row>
    <row r="28" spans="2:677" x14ac:dyDescent="0.3">
      <c r="B28" s="18"/>
      <c r="C28" s="16" t="s">
        <v>271</v>
      </c>
      <c r="D28" s="14">
        <v>70.216943296546404</v>
      </c>
      <c r="E28" s="14">
        <v>2.9443888736678701</v>
      </c>
      <c r="F28" s="14">
        <v>64.027220649994405</v>
      </c>
      <c r="G28" s="14">
        <v>75.745082728065199</v>
      </c>
      <c r="H28" s="14">
        <v>4.1932740666777102</v>
      </c>
      <c r="I28" s="15">
        <v>232</v>
      </c>
      <c r="J28" s="15">
        <v>440</v>
      </c>
      <c r="K28" s="14">
        <v>1.8198838377050499</v>
      </c>
      <c r="L28" s="15">
        <v>241.77367306852901</v>
      </c>
      <c r="M28" s="15">
        <v>66</v>
      </c>
      <c r="ZA28" s="9"/>
    </row>
    <row r="29" spans="2:677" x14ac:dyDescent="0.3">
      <c r="B29" s="18"/>
      <c r="C29" s="16" t="s">
        <v>272</v>
      </c>
      <c r="D29" s="14">
        <v>58.788661862249903</v>
      </c>
      <c r="E29" s="14">
        <v>3.6085311526069499</v>
      </c>
      <c r="F29" s="14">
        <v>51.485110349449101</v>
      </c>
      <c r="G29" s="14">
        <v>65.724688041531493</v>
      </c>
      <c r="H29" s="14">
        <v>6.13814133252811</v>
      </c>
      <c r="I29" s="15">
        <v>332</v>
      </c>
      <c r="J29" s="15">
        <v>684</v>
      </c>
      <c r="K29" s="14">
        <v>3.6708896566299298</v>
      </c>
      <c r="L29" s="15">
        <v>186.33085273065601</v>
      </c>
      <c r="M29" s="15">
        <v>92</v>
      </c>
      <c r="ZA29" s="9"/>
    </row>
    <row r="30" spans="2:677" x14ac:dyDescent="0.3">
      <c r="B30" s="18"/>
      <c r="C30" s="16" t="s">
        <v>273</v>
      </c>
      <c r="D30" s="14">
        <v>56.933519283440603</v>
      </c>
      <c r="E30" s="14">
        <v>3.0932577423324501</v>
      </c>
      <c r="F30" s="14">
        <v>50.698207875297697</v>
      </c>
      <c r="G30" s="14">
        <v>62.9564371065957</v>
      </c>
      <c r="H30" s="14">
        <v>5.4331047531645202</v>
      </c>
      <c r="I30" s="15">
        <v>251</v>
      </c>
      <c r="J30" s="15">
        <v>567</v>
      </c>
      <c r="K30" s="14">
        <v>2.2087229040894001</v>
      </c>
      <c r="L30" s="15">
        <v>256.70943102469403</v>
      </c>
      <c r="M30" s="15">
        <v>77</v>
      </c>
      <c r="ZA30" s="9"/>
    </row>
    <row r="31" spans="2:677" x14ac:dyDescent="0.3">
      <c r="B31" s="18"/>
      <c r="C31" s="16" t="s">
        <v>274</v>
      </c>
      <c r="D31" s="14">
        <v>2.5671455345949798</v>
      </c>
      <c r="E31" s="14">
        <v>0.77287542263882303</v>
      </c>
      <c r="F31" s="14">
        <v>1.41407585475731</v>
      </c>
      <c r="G31" s="14">
        <v>4.6164264650395603</v>
      </c>
      <c r="H31" s="14">
        <v>30.1064124422833</v>
      </c>
      <c r="I31" s="15">
        <v>38</v>
      </c>
      <c r="J31" s="15">
        <v>1953</v>
      </c>
      <c r="K31" s="14">
        <v>4.6616846475874096</v>
      </c>
      <c r="L31" s="15">
        <v>418.947257835372</v>
      </c>
      <c r="M31" s="15">
        <v>299</v>
      </c>
      <c r="ZA31" s="9"/>
    </row>
    <row r="32" spans="2:677" x14ac:dyDescent="0.3">
      <c r="B32" s="18"/>
      <c r="C32" s="16" t="s">
        <v>275</v>
      </c>
      <c r="D32" s="14">
        <v>18.988071790972999</v>
      </c>
      <c r="E32" s="14">
        <v>1.7721984774833299</v>
      </c>
      <c r="F32" s="14">
        <v>15.7323635533767</v>
      </c>
      <c r="G32" s="14">
        <v>22.735747532741101</v>
      </c>
      <c r="H32" s="14">
        <v>9.3332198076364907</v>
      </c>
      <c r="I32" s="15">
        <v>215</v>
      </c>
      <c r="J32" s="15">
        <v>1162</v>
      </c>
      <c r="K32" s="14">
        <v>2.3704298298898001</v>
      </c>
      <c r="L32" s="15">
        <v>490.20645342368999</v>
      </c>
      <c r="M32" s="15">
        <v>163</v>
      </c>
      <c r="ZA32" s="9"/>
    </row>
    <row r="33" spans="2:677" x14ac:dyDescent="0.3">
      <c r="B33" s="18"/>
      <c r="C33" s="16" t="s">
        <v>276</v>
      </c>
      <c r="D33" s="14">
        <v>61.739990892035799</v>
      </c>
      <c r="E33" s="14">
        <v>3.38786894325056</v>
      </c>
      <c r="F33" s="14">
        <v>54.836092505323002</v>
      </c>
      <c r="G33" s="14">
        <v>68.200536234310306</v>
      </c>
      <c r="H33" s="14">
        <v>5.4873168821402896</v>
      </c>
      <c r="I33" s="15">
        <v>413</v>
      </c>
      <c r="J33" s="15">
        <v>710</v>
      </c>
      <c r="K33" s="14">
        <v>3.4449887530271401</v>
      </c>
      <c r="L33" s="15">
        <v>206.09646384944401</v>
      </c>
      <c r="M33" s="15">
        <v>102</v>
      </c>
      <c r="ZA33" s="9"/>
    </row>
    <row r="34" spans="2:677" x14ac:dyDescent="0.3">
      <c r="B34" s="18"/>
      <c r="C34" s="16" t="s">
        <v>277</v>
      </c>
      <c r="D34" s="14">
        <v>36.909562796769002</v>
      </c>
      <c r="E34" s="14">
        <v>3.06908436023972</v>
      </c>
      <c r="F34" s="14">
        <v>31.0616665115442</v>
      </c>
      <c r="G34" s="14">
        <v>43.169003687857099</v>
      </c>
      <c r="H34" s="14">
        <v>8.3151468824994801</v>
      </c>
      <c r="I34" s="15">
        <v>234</v>
      </c>
      <c r="J34" s="15">
        <v>794</v>
      </c>
      <c r="K34" s="14">
        <v>3.2076605404103899</v>
      </c>
      <c r="L34" s="15">
        <v>247.53242744895101</v>
      </c>
      <c r="M34" s="15">
        <v>112</v>
      </c>
      <c r="ZA34" s="9"/>
    </row>
    <row r="35" spans="2:677" x14ac:dyDescent="0.3">
      <c r="B35" s="18"/>
      <c r="C35" s="16" t="s">
        <v>278</v>
      </c>
      <c r="D35" s="14">
        <v>67.773430307507397</v>
      </c>
      <c r="E35" s="14">
        <v>2.7845417577841101</v>
      </c>
      <c r="F35" s="14">
        <v>61.981462553738901</v>
      </c>
      <c r="G35" s="14">
        <v>73.066447890763101</v>
      </c>
      <c r="H35" s="14">
        <v>4.1086038365622803</v>
      </c>
      <c r="I35" s="15">
        <v>285</v>
      </c>
      <c r="J35" s="15">
        <v>486</v>
      </c>
      <c r="K35" s="14">
        <v>1.72177207914436</v>
      </c>
      <c r="L35" s="15">
        <v>282.26732555770099</v>
      </c>
      <c r="M35" s="15">
        <v>65</v>
      </c>
      <c r="ZA35" s="9"/>
    </row>
    <row r="36" spans="2:677" x14ac:dyDescent="0.3">
      <c r="B36" s="18"/>
      <c r="C36" s="16" t="s">
        <v>279</v>
      </c>
      <c r="D36" s="14">
        <v>27.242298264684401</v>
      </c>
      <c r="E36" s="14">
        <v>2.83638854260023</v>
      </c>
      <c r="F36" s="14">
        <v>22.012104017396599</v>
      </c>
      <c r="G36" s="14">
        <v>33.186395883585</v>
      </c>
      <c r="H36" s="14">
        <v>10.4117079808835</v>
      </c>
      <c r="I36" s="15">
        <v>223</v>
      </c>
      <c r="J36" s="15">
        <v>1038</v>
      </c>
      <c r="K36" s="14">
        <v>4.2090829589863104</v>
      </c>
      <c r="L36" s="15">
        <v>246.60953706884999</v>
      </c>
      <c r="M36" s="15">
        <v>161</v>
      </c>
      <c r="ZA36" s="9"/>
    </row>
    <row r="37" spans="2:677" x14ac:dyDescent="0.3">
      <c r="B37" s="18"/>
      <c r="C37" s="16" t="s">
        <v>280</v>
      </c>
      <c r="D37" s="14">
        <v>14.2128522471436</v>
      </c>
      <c r="E37" s="14">
        <v>2.2482843054079402</v>
      </c>
      <c r="F37" s="14">
        <v>10.296745868614099</v>
      </c>
      <c r="G37" s="14">
        <v>19.297936341043702</v>
      </c>
      <c r="H37" s="14">
        <v>15.818670779890599</v>
      </c>
      <c r="I37" s="15">
        <v>77</v>
      </c>
      <c r="J37" s="15">
        <v>586</v>
      </c>
      <c r="K37" s="14">
        <v>2.4252407329524002</v>
      </c>
      <c r="L37" s="15">
        <v>241.62549805380499</v>
      </c>
      <c r="M37" s="15">
        <v>80</v>
      </c>
      <c r="ZA37" s="9"/>
    </row>
    <row r="38" spans="2:677" x14ac:dyDescent="0.3">
      <c r="B38" s="18" t="s">
        <v>296</v>
      </c>
      <c r="C38" s="16" t="s">
        <v>281</v>
      </c>
      <c r="D38" s="14">
        <v>39.120350107617</v>
      </c>
      <c r="E38" s="14">
        <v>1.1834521716229001</v>
      </c>
      <c r="F38" s="14">
        <v>36.8248250475906</v>
      </c>
      <c r="G38" s="14">
        <v>41.465049589463398</v>
      </c>
      <c r="H38" s="14">
        <v>3.0251574138966499</v>
      </c>
      <c r="I38" s="15">
        <v>3808</v>
      </c>
      <c r="J38" s="15">
        <v>9335</v>
      </c>
      <c r="K38" s="14">
        <v>5.48901401058178</v>
      </c>
      <c r="L38" s="15">
        <v>1700.6697344921799</v>
      </c>
      <c r="M38" s="15">
        <v>1297</v>
      </c>
      <c r="ZA38" s="9"/>
    </row>
    <row r="39" spans="2:677" x14ac:dyDescent="0.3">
      <c r="B39" s="18"/>
      <c r="C39" s="16" t="s">
        <v>282</v>
      </c>
      <c r="D39" s="14">
        <v>12.289172976150599</v>
      </c>
      <c r="E39" s="14">
        <v>0.85030973664979703</v>
      </c>
      <c r="F39" s="14">
        <v>10.715979791135201</v>
      </c>
      <c r="G39" s="14">
        <v>14.056961561756101</v>
      </c>
      <c r="H39" s="14">
        <v>6.9191778673795001</v>
      </c>
      <c r="I39" s="15">
        <v>1416</v>
      </c>
      <c r="J39" s="15">
        <v>9029</v>
      </c>
      <c r="K39" s="14">
        <v>6.0557786347682301</v>
      </c>
      <c r="L39" s="15">
        <v>1490.97259734058</v>
      </c>
      <c r="M39" s="15">
        <v>1286</v>
      </c>
      <c r="ZA39" s="9"/>
    </row>
    <row r="40" spans="2:677" x14ac:dyDescent="0.3">
      <c r="B40" s="18" t="s">
        <v>298</v>
      </c>
      <c r="C40" s="16" t="s">
        <v>283</v>
      </c>
      <c r="D40" s="14">
        <v>37.495843413103103</v>
      </c>
      <c r="E40" s="14">
        <v>1.5855013059504499</v>
      </c>
      <c r="F40" s="14">
        <v>34.441102216865303</v>
      </c>
      <c r="G40" s="14">
        <v>40.653512582737001</v>
      </c>
      <c r="H40" s="14">
        <v>4.2284721761889701</v>
      </c>
      <c r="I40" s="15">
        <v>1467</v>
      </c>
      <c r="J40" s="15">
        <v>3292</v>
      </c>
      <c r="K40" s="14">
        <v>3.5299541492514002</v>
      </c>
      <c r="L40" s="15">
        <v>932.59001698311999</v>
      </c>
      <c r="M40" s="15">
        <v>1519</v>
      </c>
      <c r="ZA40" s="9"/>
    </row>
    <row r="41" spans="2:677" x14ac:dyDescent="0.3">
      <c r="B41" s="18"/>
      <c r="C41" s="16" t="s">
        <v>284</v>
      </c>
      <c r="D41" s="14">
        <v>29.334696597176301</v>
      </c>
      <c r="E41" s="14">
        <v>1.3736880002697001</v>
      </c>
      <c r="F41" s="14">
        <v>26.714471723265302</v>
      </c>
      <c r="G41" s="14">
        <v>32.099353587164003</v>
      </c>
      <c r="H41" s="14">
        <v>4.6828096405194399</v>
      </c>
      <c r="I41" s="15">
        <v>1037</v>
      </c>
      <c r="J41" s="15">
        <v>3052</v>
      </c>
      <c r="K41" s="14">
        <v>2.7773498417267501</v>
      </c>
      <c r="L41" s="15">
        <v>1098.8892915638201</v>
      </c>
      <c r="M41" s="15">
        <v>1660</v>
      </c>
      <c r="ZA41" s="9"/>
    </row>
    <row r="42" spans="2:677" x14ac:dyDescent="0.3">
      <c r="B42" s="18"/>
      <c r="C42" s="16" t="s">
        <v>285</v>
      </c>
      <c r="D42" s="14">
        <v>25.039184292748601</v>
      </c>
      <c r="E42" s="14">
        <v>1.34976875059612</v>
      </c>
      <c r="F42" s="14">
        <v>22.4860753149663</v>
      </c>
      <c r="G42" s="14">
        <v>27.778293274623501</v>
      </c>
      <c r="H42" s="14">
        <v>5.3906258878689099</v>
      </c>
      <c r="I42" s="15">
        <v>983</v>
      </c>
      <c r="J42" s="15">
        <v>3386</v>
      </c>
      <c r="K42" s="14">
        <v>3.2856623489049901</v>
      </c>
      <c r="L42" s="15">
        <v>1030.5380286956299</v>
      </c>
      <c r="M42" s="15">
        <v>1811</v>
      </c>
      <c r="ZA42" s="9"/>
    </row>
    <row r="43" spans="2:677" x14ac:dyDescent="0.3">
      <c r="B43" s="18"/>
      <c r="C43" s="16" t="s">
        <v>286</v>
      </c>
      <c r="D43" s="14">
        <v>20.978254179533</v>
      </c>
      <c r="E43" s="14">
        <v>1.1649155756583101</v>
      </c>
      <c r="F43" s="14">
        <v>18.784815772614198</v>
      </c>
      <c r="G43" s="14">
        <v>23.354163147236299</v>
      </c>
      <c r="H43" s="14">
        <v>5.5529672092296298</v>
      </c>
      <c r="I43" s="15">
        <v>903</v>
      </c>
      <c r="J43" s="15">
        <v>3708</v>
      </c>
      <c r="K43" s="14">
        <v>3.0345585879714601</v>
      </c>
      <c r="L43" s="15">
        <v>1221.9240105292299</v>
      </c>
      <c r="M43" s="15">
        <v>1878</v>
      </c>
      <c r="ZA43" s="9"/>
    </row>
    <row r="44" spans="2:677" x14ac:dyDescent="0.3">
      <c r="B44" s="18"/>
      <c r="C44" s="16" t="s">
        <v>287</v>
      </c>
      <c r="D44" s="14">
        <v>12.656226608826101</v>
      </c>
      <c r="E44" s="14">
        <v>0.84777662406954002</v>
      </c>
      <c r="F44" s="14">
        <v>11.0847995106484</v>
      </c>
      <c r="G44" s="14">
        <v>14.4143114785268</v>
      </c>
      <c r="H44" s="14">
        <v>6.69849434805732</v>
      </c>
      <c r="I44" s="15">
        <v>808</v>
      </c>
      <c r="J44" s="15">
        <v>4833</v>
      </c>
      <c r="K44" s="14">
        <v>3.1416196753345398</v>
      </c>
      <c r="L44" s="15">
        <v>1538.3784478894099</v>
      </c>
      <c r="M44" s="15">
        <v>1910</v>
      </c>
      <c r="ZA44" s="9"/>
    </row>
    <row r="45" spans="2:677" x14ac:dyDescent="0.3">
      <c r="B45" s="18" t="s">
        <v>297</v>
      </c>
      <c r="C45" s="16" t="s">
        <v>288</v>
      </c>
      <c r="D45" s="14">
        <v>19.779803562713901</v>
      </c>
      <c r="E45" s="14">
        <v>0.72206301581571897</v>
      </c>
      <c r="F45" s="14">
        <v>18.4020026389578</v>
      </c>
      <c r="G45" s="14">
        <v>21.233918962882601</v>
      </c>
      <c r="H45" s="14">
        <v>3.6505065054177299</v>
      </c>
      <c r="I45" s="15">
        <v>2910</v>
      </c>
      <c r="J45" s="15">
        <v>12642</v>
      </c>
      <c r="K45" s="14">
        <v>4.1536121184258397</v>
      </c>
      <c r="L45" s="15">
        <v>3043.61592742828</v>
      </c>
      <c r="M45" s="15">
        <v>2616</v>
      </c>
      <c r="ZA45" s="9"/>
    </row>
    <row r="46" spans="2:677" x14ac:dyDescent="0.3">
      <c r="B46" s="18"/>
      <c r="C46" s="16" t="s">
        <v>289</v>
      </c>
      <c r="D46" s="14">
        <v>34.255625329794</v>
      </c>
      <c r="E46" s="14">
        <v>1.1976580940211401</v>
      </c>
      <c r="F46" s="14">
        <v>31.9469024991912</v>
      </c>
      <c r="G46" s="14">
        <v>36.641360248276797</v>
      </c>
      <c r="H46" s="14">
        <v>3.4962377200554799</v>
      </c>
      <c r="I46" s="15">
        <v>2288</v>
      </c>
      <c r="J46" s="15">
        <v>5629</v>
      </c>
      <c r="K46" s="14">
        <v>3.5845058848286699</v>
      </c>
      <c r="L46" s="15">
        <v>1570.3698587368999</v>
      </c>
      <c r="M46" s="15">
        <v>2059</v>
      </c>
      <c r="ZA46" s="9"/>
    </row>
    <row r="47" spans="2:677" x14ac:dyDescent="0.3">
      <c r="B47" s="18" t="s">
        <v>291</v>
      </c>
      <c r="C47" s="16" t="s">
        <v>290</v>
      </c>
      <c r="D47" s="14">
        <v>15.260158926525399</v>
      </c>
      <c r="E47" s="14">
        <v>0.67923790758940905</v>
      </c>
      <c r="F47" s="14">
        <v>13.9753316800733</v>
      </c>
      <c r="G47" s="14">
        <v>16.640258384002902</v>
      </c>
      <c r="H47" s="14">
        <v>4.4510539559896003</v>
      </c>
      <c r="I47" s="15">
        <v>2436</v>
      </c>
      <c r="J47" s="15">
        <v>12430</v>
      </c>
      <c r="K47" s="14">
        <v>4.4343841898373499</v>
      </c>
      <c r="L47" s="15">
        <v>2803.0949660353899</v>
      </c>
      <c r="M47" s="15">
        <v>2451</v>
      </c>
      <c r="ZA47" s="9"/>
    </row>
    <row r="48" spans="2:677" x14ac:dyDescent="0.3">
      <c r="B48" s="18"/>
      <c r="C48" s="16" t="s">
        <v>291</v>
      </c>
      <c r="D48" s="14">
        <v>40.372391344710003</v>
      </c>
      <c r="E48" s="14">
        <v>1.35378390514055</v>
      </c>
      <c r="F48" s="14">
        <v>37.747946368799099</v>
      </c>
      <c r="G48" s="14">
        <v>43.053109993922199</v>
      </c>
      <c r="H48" s="14">
        <v>3.3532418072082799</v>
      </c>
      <c r="I48" s="15">
        <v>2788</v>
      </c>
      <c r="J48" s="15">
        <v>5934</v>
      </c>
      <c r="K48" s="14">
        <v>4.5169072680276603</v>
      </c>
      <c r="L48" s="15">
        <v>1313.7307559982601</v>
      </c>
      <c r="M48" s="15">
        <v>1973</v>
      </c>
      <c r="ZA48" s="9"/>
    </row>
    <row r="50" spans="2:9" x14ac:dyDescent="0.3">
      <c r="B50" s="7"/>
      <c r="C50" s="7"/>
      <c r="D50" s="7"/>
    </row>
    <row r="51" spans="2:9" x14ac:dyDescent="0.3">
      <c r="B51" s="7" t="s">
        <v>301</v>
      </c>
      <c r="C51" s="7"/>
      <c r="D51" s="7"/>
    </row>
    <row r="52" spans="2:9" x14ac:dyDescent="0.3">
      <c r="B52" s="7" t="s">
        <v>302</v>
      </c>
      <c r="C52" s="7"/>
      <c r="D52" s="7"/>
    </row>
    <row r="53" spans="2:9" x14ac:dyDescent="0.3">
      <c r="B53" s="7" t="s">
        <v>303</v>
      </c>
      <c r="C53" s="7"/>
      <c r="D53" s="7"/>
    </row>
    <row r="54" spans="2:9" x14ac:dyDescent="0.3">
      <c r="B54" s="7" t="s">
        <v>304</v>
      </c>
      <c r="C54" s="7"/>
      <c r="D54" s="7"/>
    </row>
    <row r="55" spans="2:9" x14ac:dyDescent="0.3">
      <c r="B55" s="7" t="s">
        <v>305</v>
      </c>
      <c r="C55" s="7"/>
      <c r="D55" s="7"/>
    </row>
    <row r="56" spans="2:9" x14ac:dyDescent="0.3">
      <c r="B56" s="7" t="s">
        <v>306</v>
      </c>
      <c r="C56" s="7"/>
      <c r="D56" s="7"/>
    </row>
    <row r="57" spans="2:9" x14ac:dyDescent="0.3">
      <c r="B57" s="7" t="s">
        <v>307</v>
      </c>
      <c r="C57" s="7"/>
      <c r="D57" s="7"/>
    </row>
    <row r="58" spans="2:9" x14ac:dyDescent="0.3">
      <c r="B58" s="7" t="s">
        <v>9</v>
      </c>
      <c r="C58" s="8" t="str">
        <f>HYPERLINK("https://www.cdc.gov/nchs/data/series/sr_02/sr02_175.pdf", "Link to Vital and Health Statistics")</f>
        <v>Link to Vital and Health Statistics</v>
      </c>
      <c r="D58" s="7"/>
    </row>
    <row r="59" spans="2:9" x14ac:dyDescent="0.3">
      <c r="B59" s="7" t="s">
        <v>308</v>
      </c>
      <c r="C59" s="7"/>
      <c r="D59" s="7"/>
    </row>
    <row r="60" spans="2:9" x14ac:dyDescent="0.3">
      <c r="B60" s="7" t="s">
        <v>309</v>
      </c>
      <c r="C60" s="7"/>
      <c r="D60" s="7"/>
    </row>
    <row r="61" spans="2:9" x14ac:dyDescent="0.3">
      <c r="B61" s="7"/>
      <c r="C61" s="7"/>
      <c r="D61" s="7"/>
    </row>
    <row r="62" spans="2:9" ht="90" customHeight="1" x14ac:dyDescent="0.3">
      <c r="B62" s="19" t="s">
        <v>406</v>
      </c>
      <c r="C62" s="20"/>
      <c r="D62" s="20"/>
      <c r="E62" s="21"/>
      <c r="F62" s="21"/>
      <c r="G62" s="21"/>
      <c r="H62" s="21"/>
      <c r="I62" s="21"/>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sheetData>
  <mergeCells count="10">
    <mergeCell ref="B8:C8"/>
    <mergeCell ref="B9:C9"/>
    <mergeCell ref="B10:B11"/>
    <mergeCell ref="B12:B14"/>
    <mergeCell ref="B15:B37"/>
    <mergeCell ref="B38:B39"/>
    <mergeCell ref="B45:B46"/>
    <mergeCell ref="B47:B48"/>
    <mergeCell ref="B40:B44"/>
    <mergeCell ref="B62:I62"/>
  </mergeCells>
  <conditionalFormatting sqref="D9:D48">
    <cfRule type="expression" dxfId="95" priority="1">
      <formula>ZA9 = 3</formula>
    </cfRule>
    <cfRule type="expression" dxfId="94" priority="41">
      <formula>I9 = J9</formula>
    </cfRule>
    <cfRule type="expression" dxfId="93" priority="81">
      <formula>ZA9 = 2</formula>
    </cfRule>
    <cfRule type="expression" dxfId="92" priority="121">
      <formula>ZA9 = 1</formula>
    </cfRule>
  </conditionalFormatting>
  <pageMargins left="0.7" right="0.7" top="0.75" bottom="0.75" header="0.3" footer="0.3"/>
  <pageSetup paperSize="9" orientation="portrait" horizontalDpi="300" verticalDpi="300"/>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B1:ZA70"/>
  <sheetViews>
    <sheetView showGridLines="0" topLeftCell="A48" workbookViewId="0">
      <selection activeCell="K62" sqref="K62"/>
    </sheetView>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195</v>
      </c>
      <c r="M2" s="12" t="str">
        <f>HYPERLINK("#'INDICE'!A1", "Índice")</f>
        <v>Índice</v>
      </c>
    </row>
    <row r="3" spans="2:677" x14ac:dyDescent="0.3">
      <c r="B3" s="10" t="s">
        <v>7</v>
      </c>
      <c r="C3" s="11" t="s">
        <v>194</v>
      </c>
    </row>
    <row r="4" spans="2:677" x14ac:dyDescent="0.3">
      <c r="B4" s="10" t="s">
        <v>8</v>
      </c>
      <c r="C4" s="11" t="s">
        <v>299</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36.668703372558397</v>
      </c>
      <c r="E9" s="14">
        <v>0.81345284279622598</v>
      </c>
      <c r="F9" s="14">
        <v>35.088734064392597</v>
      </c>
      <c r="G9" s="14">
        <v>38.277862821176498</v>
      </c>
      <c r="H9" s="14">
        <v>2.2183845295303999</v>
      </c>
      <c r="I9" s="15">
        <v>7396</v>
      </c>
      <c r="J9" s="15">
        <v>18402</v>
      </c>
      <c r="K9" s="14">
        <v>5.2431496646333802</v>
      </c>
      <c r="L9" s="15">
        <v>3509.72243346914</v>
      </c>
      <c r="M9" s="15">
        <v>2684</v>
      </c>
      <c r="ZA9" s="9"/>
    </row>
    <row r="10" spans="2:677" x14ac:dyDescent="0.3">
      <c r="B10" s="18" t="s">
        <v>293</v>
      </c>
      <c r="C10" s="16" t="s">
        <v>253</v>
      </c>
      <c r="D10" s="14">
        <v>25.855035471956</v>
      </c>
      <c r="E10" s="14">
        <v>0.96072002723938099</v>
      </c>
      <c r="F10" s="14">
        <v>24.015840601200299</v>
      </c>
      <c r="G10" s="14">
        <v>27.783578769144999</v>
      </c>
      <c r="H10" s="14">
        <v>3.7157946593476399</v>
      </c>
      <c r="I10" s="15">
        <v>3142</v>
      </c>
      <c r="J10" s="15">
        <v>11366</v>
      </c>
      <c r="K10" s="14">
        <v>5.4718770272401596</v>
      </c>
      <c r="L10" s="15">
        <v>2077.1665633963698</v>
      </c>
      <c r="M10" s="15">
        <v>1691</v>
      </c>
      <c r="ZA10" s="9"/>
    </row>
    <row r="11" spans="2:677" x14ac:dyDescent="0.3">
      <c r="B11" s="18"/>
      <c r="C11" s="16" t="s">
        <v>254</v>
      </c>
      <c r="D11" s="14">
        <v>56.536316622987101</v>
      </c>
      <c r="E11" s="14">
        <v>1.32513219120028</v>
      </c>
      <c r="F11" s="14">
        <v>53.920281566813301</v>
      </c>
      <c r="G11" s="14">
        <v>59.116443477393801</v>
      </c>
      <c r="H11" s="14">
        <v>2.3438601422107799</v>
      </c>
      <c r="I11" s="15">
        <v>4254</v>
      </c>
      <c r="J11" s="15">
        <v>7036</v>
      </c>
      <c r="K11" s="14">
        <v>5.0272267197615204</v>
      </c>
      <c r="L11" s="15">
        <v>1399.5788119804099</v>
      </c>
      <c r="M11" s="15">
        <v>993</v>
      </c>
      <c r="ZA11" s="9"/>
    </row>
    <row r="12" spans="2:677" x14ac:dyDescent="0.3">
      <c r="B12" s="18" t="s">
        <v>294</v>
      </c>
      <c r="C12" s="16" t="s">
        <v>255</v>
      </c>
      <c r="D12" s="14">
        <v>25.4693383945304</v>
      </c>
      <c r="E12" s="14">
        <v>0.76795271931739395</v>
      </c>
      <c r="F12" s="14">
        <v>23.992381174356701</v>
      </c>
      <c r="G12" s="14">
        <v>27.004912861414098</v>
      </c>
      <c r="H12" s="14">
        <v>3.0152048216624099</v>
      </c>
      <c r="I12" s="15">
        <v>2890</v>
      </c>
      <c r="J12" s="15">
        <v>9307</v>
      </c>
      <c r="K12" s="14">
        <v>2.8912082417862499</v>
      </c>
      <c r="L12" s="15">
        <v>3219.0694068615198</v>
      </c>
      <c r="M12" s="15">
        <v>1375</v>
      </c>
      <c r="ZA12" s="9"/>
    </row>
    <row r="13" spans="2:677" x14ac:dyDescent="0.3">
      <c r="B13" s="18"/>
      <c r="C13" s="16" t="s">
        <v>256</v>
      </c>
      <c r="D13" s="14">
        <v>40.934357349074503</v>
      </c>
      <c r="E13" s="14">
        <v>1.39788056330663</v>
      </c>
      <c r="F13" s="14">
        <v>38.221210190809103</v>
      </c>
      <c r="G13" s="14">
        <v>43.703852657790499</v>
      </c>
      <c r="H13" s="14">
        <v>3.4149322325643801</v>
      </c>
      <c r="I13" s="15">
        <v>2401</v>
      </c>
      <c r="J13" s="15">
        <v>5513</v>
      </c>
      <c r="K13" s="14">
        <v>4.45478174600263</v>
      </c>
      <c r="L13" s="15">
        <v>1237.5465992126201</v>
      </c>
      <c r="M13" s="15">
        <v>795</v>
      </c>
      <c r="ZA13" s="9"/>
    </row>
    <row r="14" spans="2:677" x14ac:dyDescent="0.3">
      <c r="B14" s="18"/>
      <c r="C14" s="16" t="s">
        <v>257</v>
      </c>
      <c r="D14" s="14">
        <v>67.558646153246798</v>
      </c>
      <c r="E14" s="14">
        <v>1.1523396699385799</v>
      </c>
      <c r="F14" s="14">
        <v>65.255038648909604</v>
      </c>
      <c r="G14" s="14">
        <v>69.7802530966147</v>
      </c>
      <c r="H14" s="14">
        <v>1.70568792530962</v>
      </c>
      <c r="I14" s="15">
        <v>2105</v>
      </c>
      <c r="J14" s="15">
        <v>3582</v>
      </c>
      <c r="K14" s="14">
        <v>2.16962880988955</v>
      </c>
      <c r="L14" s="15">
        <v>1650.9736521162599</v>
      </c>
      <c r="M14" s="15">
        <v>514</v>
      </c>
      <c r="ZA14" s="9"/>
    </row>
    <row r="15" spans="2:677" x14ac:dyDescent="0.3">
      <c r="B15" s="18" t="s">
        <v>295</v>
      </c>
      <c r="C15" s="16" t="s">
        <v>258</v>
      </c>
      <c r="D15" s="14">
        <v>16.384820905717898</v>
      </c>
      <c r="E15" s="14">
        <v>1.98710960572327</v>
      </c>
      <c r="F15" s="14">
        <v>12.8227890820244</v>
      </c>
      <c r="G15" s="14">
        <v>20.701378204501701</v>
      </c>
      <c r="H15" s="14">
        <v>12.127746877171001</v>
      </c>
      <c r="I15" s="15">
        <v>128</v>
      </c>
      <c r="J15" s="15">
        <v>851</v>
      </c>
      <c r="K15" s="14">
        <v>2.4498288695881998</v>
      </c>
      <c r="L15" s="15">
        <v>347.37120235792202</v>
      </c>
      <c r="M15" s="15">
        <v>135</v>
      </c>
      <c r="ZA15" s="9"/>
    </row>
    <row r="16" spans="2:677" x14ac:dyDescent="0.3">
      <c r="B16" s="18"/>
      <c r="C16" s="16" t="s">
        <v>259</v>
      </c>
      <c r="D16" s="14">
        <v>69.413958559324001</v>
      </c>
      <c r="E16" s="14">
        <v>2.5752326688479701</v>
      </c>
      <c r="F16" s="14">
        <v>64.082674286893393</v>
      </c>
      <c r="G16" s="14">
        <v>74.271619540527396</v>
      </c>
      <c r="H16" s="14">
        <v>3.7099637051344301</v>
      </c>
      <c r="I16" s="15">
        <v>504</v>
      </c>
      <c r="J16" s="15">
        <v>735</v>
      </c>
      <c r="K16" s="14">
        <v>2.29276171555053</v>
      </c>
      <c r="L16" s="15">
        <v>320.57408976035498</v>
      </c>
      <c r="M16" s="15">
        <v>102</v>
      </c>
      <c r="ZA16" s="9"/>
    </row>
    <row r="17" spans="2:677" x14ac:dyDescent="0.3">
      <c r="B17" s="18"/>
      <c r="C17" s="16" t="s">
        <v>260</v>
      </c>
      <c r="D17" s="14">
        <v>60.158135128587801</v>
      </c>
      <c r="E17" s="14">
        <v>3.0236692789804298</v>
      </c>
      <c r="F17" s="14">
        <v>54.037018515653997</v>
      </c>
      <c r="G17" s="14">
        <v>65.977323969343303</v>
      </c>
      <c r="H17" s="14">
        <v>5.0262018137985001</v>
      </c>
      <c r="I17" s="15">
        <v>372</v>
      </c>
      <c r="J17" s="15">
        <v>635</v>
      </c>
      <c r="K17" s="14">
        <v>2.4183759189455198</v>
      </c>
      <c r="L17" s="15">
        <v>262.57290896151397</v>
      </c>
      <c r="M17" s="15">
        <v>102</v>
      </c>
      <c r="ZA17" s="9"/>
    </row>
    <row r="18" spans="2:677" x14ac:dyDescent="0.3">
      <c r="B18" s="18"/>
      <c r="C18" s="16" t="s">
        <v>261</v>
      </c>
      <c r="D18" s="14">
        <v>26.812754358020399</v>
      </c>
      <c r="E18" s="14">
        <v>3.72584375854662</v>
      </c>
      <c r="F18" s="14">
        <v>20.066581831104099</v>
      </c>
      <c r="G18" s="14">
        <v>34.838430090659301</v>
      </c>
      <c r="H18" s="14">
        <v>13.895788954752099</v>
      </c>
      <c r="I18" s="15">
        <v>127</v>
      </c>
      <c r="J18" s="15">
        <v>569</v>
      </c>
      <c r="K18" s="14">
        <v>4.0181003722456197</v>
      </c>
      <c r="L18" s="15">
        <v>141.60920516826201</v>
      </c>
      <c r="M18" s="15">
        <v>78</v>
      </c>
      <c r="ZA18" s="9"/>
    </row>
    <row r="19" spans="2:677" x14ac:dyDescent="0.3">
      <c r="B19" s="18"/>
      <c r="C19" s="16" t="s">
        <v>262</v>
      </c>
      <c r="D19" s="14">
        <v>57.356779836418497</v>
      </c>
      <c r="E19" s="14">
        <v>3.4442341714211699</v>
      </c>
      <c r="F19" s="14">
        <v>50.381760445603497</v>
      </c>
      <c r="G19" s="14">
        <v>64.050917765073095</v>
      </c>
      <c r="H19" s="14">
        <v>6.0049294629930898</v>
      </c>
      <c r="I19" s="15">
        <v>273</v>
      </c>
      <c r="J19" s="15">
        <v>487</v>
      </c>
      <c r="K19" s="14">
        <v>2.3571480349281599</v>
      </c>
      <c r="L19" s="15">
        <v>206.60560676870799</v>
      </c>
      <c r="M19" s="15">
        <v>66</v>
      </c>
      <c r="ZA19" s="9"/>
    </row>
    <row r="20" spans="2:677" x14ac:dyDescent="0.3">
      <c r="B20" s="18"/>
      <c r="C20" s="16" t="s">
        <v>263</v>
      </c>
      <c r="D20" s="14">
        <v>39.398027123628701</v>
      </c>
      <c r="E20" s="14">
        <v>3.0653509682873898</v>
      </c>
      <c r="F20" s="14">
        <v>33.508711458676501</v>
      </c>
      <c r="G20" s="14">
        <v>45.6123666594235</v>
      </c>
      <c r="H20" s="14">
        <v>7.7804681911317397</v>
      </c>
      <c r="I20" s="15">
        <v>297</v>
      </c>
      <c r="J20" s="15">
        <v>718</v>
      </c>
      <c r="K20" s="14">
        <v>2.8217486820492499</v>
      </c>
      <c r="L20" s="15">
        <v>254.45214329951</v>
      </c>
      <c r="M20" s="15">
        <v>102</v>
      </c>
      <c r="ZA20" s="9"/>
    </row>
    <row r="21" spans="2:677" x14ac:dyDescent="0.3">
      <c r="B21" s="18"/>
      <c r="C21" s="16" t="s">
        <v>264</v>
      </c>
      <c r="D21" s="14">
        <v>51.727603345837899</v>
      </c>
      <c r="E21" s="14">
        <v>2.2000902666312001</v>
      </c>
      <c r="F21" s="14">
        <v>47.384687620856099</v>
      </c>
      <c r="G21" s="14">
        <v>56.044576467194602</v>
      </c>
      <c r="H21" s="14">
        <v>4.2532228913099699</v>
      </c>
      <c r="I21" s="15">
        <v>636</v>
      </c>
      <c r="J21" s="15">
        <v>1229</v>
      </c>
      <c r="K21" s="14">
        <v>2.3804449785841499</v>
      </c>
      <c r="L21" s="15">
        <v>516.29002604840298</v>
      </c>
      <c r="M21" s="15">
        <v>183</v>
      </c>
      <c r="ZA21" s="9"/>
    </row>
    <row r="22" spans="2:677" x14ac:dyDescent="0.3">
      <c r="B22" s="18"/>
      <c r="C22" s="16" t="s">
        <v>265</v>
      </c>
      <c r="D22" s="14">
        <v>50.690480162798799</v>
      </c>
      <c r="E22" s="14">
        <v>2.9010611845468799</v>
      </c>
      <c r="F22" s="14">
        <v>44.9691048096118</v>
      </c>
      <c r="G22" s="14">
        <v>56.393827237211603</v>
      </c>
      <c r="H22" s="14">
        <v>5.7230887835936102</v>
      </c>
      <c r="I22" s="15">
        <v>455</v>
      </c>
      <c r="J22" s="15">
        <v>965</v>
      </c>
      <c r="K22" s="14">
        <v>3.24588875992161</v>
      </c>
      <c r="L22" s="15">
        <v>297.29915945218801</v>
      </c>
      <c r="M22" s="15">
        <v>135</v>
      </c>
      <c r="ZA22" s="9"/>
    </row>
    <row r="23" spans="2:677" x14ac:dyDescent="0.3">
      <c r="B23" s="18"/>
      <c r="C23" s="16" t="s">
        <v>266</v>
      </c>
      <c r="D23" s="14">
        <v>32.125874157726599</v>
      </c>
      <c r="E23" s="14">
        <v>2.5014036839456102</v>
      </c>
      <c r="F23" s="14">
        <v>27.393971458256001</v>
      </c>
      <c r="G23" s="14">
        <v>37.255734600964601</v>
      </c>
      <c r="H23" s="14">
        <v>7.7862587385626201</v>
      </c>
      <c r="I23" s="15">
        <v>293</v>
      </c>
      <c r="J23" s="15">
        <v>978</v>
      </c>
      <c r="K23" s="14">
        <v>2.8035153015884</v>
      </c>
      <c r="L23" s="15">
        <v>348.847748198803</v>
      </c>
      <c r="M23" s="15">
        <v>145</v>
      </c>
      <c r="ZA23" s="9"/>
    </row>
    <row r="24" spans="2:677" x14ac:dyDescent="0.3">
      <c r="B24" s="18"/>
      <c r="C24" s="16" t="s">
        <v>267</v>
      </c>
      <c r="D24" s="14">
        <v>14.5437871153727</v>
      </c>
      <c r="E24" s="14">
        <v>3.13164884552228</v>
      </c>
      <c r="F24" s="14">
        <v>9.34281583512184</v>
      </c>
      <c r="G24" s="14">
        <v>21.939372755906302</v>
      </c>
      <c r="H24" s="14">
        <v>21.5325542149345</v>
      </c>
      <c r="I24" s="15">
        <v>71</v>
      </c>
      <c r="J24" s="15">
        <v>557</v>
      </c>
      <c r="K24" s="14">
        <v>4.3873244940619101</v>
      </c>
      <c r="L24" s="15">
        <v>126.956645389207</v>
      </c>
      <c r="M24" s="15">
        <v>78</v>
      </c>
      <c r="ZA24" s="9"/>
    </row>
    <row r="25" spans="2:677" x14ac:dyDescent="0.3">
      <c r="B25" s="18"/>
      <c r="C25" s="16" t="s">
        <v>268</v>
      </c>
      <c r="D25" s="14">
        <v>44.060227392941002</v>
      </c>
      <c r="E25" s="14">
        <v>3.2299410427168</v>
      </c>
      <c r="F25" s="14">
        <v>37.7750839959009</v>
      </c>
      <c r="G25" s="14">
        <v>50.541716944485998</v>
      </c>
      <c r="H25" s="14">
        <v>7.3307407470036798</v>
      </c>
      <c r="I25" s="15">
        <v>267</v>
      </c>
      <c r="J25" s="15">
        <v>562</v>
      </c>
      <c r="K25" s="14">
        <v>2.3745680527887698</v>
      </c>
      <c r="L25" s="15">
        <v>236.67462355520601</v>
      </c>
      <c r="M25" s="15">
        <v>89</v>
      </c>
      <c r="ZA25" s="9"/>
    </row>
    <row r="26" spans="2:677" x14ac:dyDescent="0.3">
      <c r="B26" s="18"/>
      <c r="C26" s="16" t="s">
        <v>269</v>
      </c>
      <c r="D26" s="14">
        <v>49.715168363805198</v>
      </c>
      <c r="E26" s="14">
        <v>2.9826259830094499</v>
      </c>
      <c r="F26" s="14">
        <v>43.830547632017897</v>
      </c>
      <c r="G26" s="14">
        <v>55.607690640559198</v>
      </c>
      <c r="H26" s="14">
        <v>5.9994285067752804</v>
      </c>
      <c r="I26" s="15">
        <v>340</v>
      </c>
      <c r="J26" s="15">
        <v>706</v>
      </c>
      <c r="K26" s="14">
        <v>2.50876970042752</v>
      </c>
      <c r="L26" s="15">
        <v>281.41283748751101</v>
      </c>
      <c r="M26" s="15">
        <v>102</v>
      </c>
      <c r="ZA26" s="9"/>
    </row>
    <row r="27" spans="2:677" x14ac:dyDescent="0.3">
      <c r="B27" s="18"/>
      <c r="C27" s="16" t="s">
        <v>270</v>
      </c>
      <c r="D27" s="14">
        <v>48.592093614478202</v>
      </c>
      <c r="E27" s="14">
        <v>2.6053442111982599</v>
      </c>
      <c r="F27" s="14">
        <v>43.477110302453603</v>
      </c>
      <c r="G27" s="14">
        <v>53.736739439991197</v>
      </c>
      <c r="H27" s="14">
        <v>5.3616628084985098</v>
      </c>
      <c r="I27" s="15">
        <v>474</v>
      </c>
      <c r="J27" s="15">
        <v>1048</v>
      </c>
      <c r="K27" s="14">
        <v>2.8449941099301399</v>
      </c>
      <c r="L27" s="15">
        <v>368.36631624018798</v>
      </c>
      <c r="M27" s="15">
        <v>150</v>
      </c>
      <c r="ZA27" s="9"/>
    </row>
    <row r="28" spans="2:677" x14ac:dyDescent="0.3">
      <c r="B28" s="18"/>
      <c r="C28" s="16" t="s">
        <v>271</v>
      </c>
      <c r="D28" s="14">
        <v>74.582792391194303</v>
      </c>
      <c r="E28" s="14">
        <v>2.7558060895232002</v>
      </c>
      <c r="F28" s="14">
        <v>68.702296407661095</v>
      </c>
      <c r="G28" s="14">
        <v>79.685114629276498</v>
      </c>
      <c r="H28" s="14">
        <v>3.6949623380534198</v>
      </c>
      <c r="I28" s="15">
        <v>260</v>
      </c>
      <c r="J28" s="15">
        <v>423</v>
      </c>
      <c r="K28" s="14">
        <v>1.69060942669281</v>
      </c>
      <c r="L28" s="15">
        <v>250.205631958103</v>
      </c>
      <c r="M28" s="15">
        <v>66</v>
      </c>
      <c r="ZA28" s="9"/>
    </row>
    <row r="29" spans="2:677" x14ac:dyDescent="0.3">
      <c r="B29" s="18"/>
      <c r="C29" s="16" t="s">
        <v>272</v>
      </c>
      <c r="D29" s="14">
        <v>70.660842432501298</v>
      </c>
      <c r="E29" s="14">
        <v>2.8506849280750801</v>
      </c>
      <c r="F29" s="14">
        <v>64.699789365290897</v>
      </c>
      <c r="G29" s="14">
        <v>75.988844181216507</v>
      </c>
      <c r="H29" s="14">
        <v>4.0343206080484997</v>
      </c>
      <c r="I29" s="15">
        <v>436</v>
      </c>
      <c r="J29" s="15">
        <v>690</v>
      </c>
      <c r="K29" s="14">
        <v>2.7007924484418502</v>
      </c>
      <c r="L29" s="15">
        <v>255.48057215506401</v>
      </c>
      <c r="M29" s="15">
        <v>92</v>
      </c>
      <c r="ZA29" s="9"/>
    </row>
    <row r="30" spans="2:677" x14ac:dyDescent="0.3">
      <c r="B30" s="18"/>
      <c r="C30" s="16" t="s">
        <v>273</v>
      </c>
      <c r="D30" s="14">
        <v>74.9033336642226</v>
      </c>
      <c r="E30" s="14">
        <v>2.42109878110558</v>
      </c>
      <c r="F30" s="14">
        <v>69.783341400152594</v>
      </c>
      <c r="G30" s="14">
        <v>79.411733587417203</v>
      </c>
      <c r="H30" s="14">
        <v>3.2322977665572399</v>
      </c>
      <c r="I30" s="15">
        <v>368</v>
      </c>
      <c r="J30" s="15">
        <v>567</v>
      </c>
      <c r="K30" s="14">
        <v>1.76491691613249</v>
      </c>
      <c r="L30" s="15">
        <v>321.26158167404401</v>
      </c>
      <c r="M30" s="15">
        <v>77</v>
      </c>
      <c r="ZA30" s="9"/>
    </row>
    <row r="31" spans="2:677" x14ac:dyDescent="0.3">
      <c r="B31" s="18"/>
      <c r="C31" s="16" t="s">
        <v>274</v>
      </c>
      <c r="D31" s="14">
        <v>4.8373202219582696</v>
      </c>
      <c r="E31" s="14">
        <v>0.90041922653080997</v>
      </c>
      <c r="F31" s="14">
        <v>3.3434592542594599</v>
      </c>
      <c r="G31" s="14">
        <v>6.9506423431967299</v>
      </c>
      <c r="H31" s="14">
        <v>18.614009104534698</v>
      </c>
      <c r="I31" s="15">
        <v>82</v>
      </c>
      <c r="J31" s="15">
        <v>1944</v>
      </c>
      <c r="K31" s="14">
        <v>3.4220852185282999</v>
      </c>
      <c r="L31" s="15">
        <v>568.07469009671195</v>
      </c>
      <c r="M31" s="15">
        <v>299</v>
      </c>
      <c r="ZA31" s="9"/>
    </row>
    <row r="32" spans="2:677" x14ac:dyDescent="0.3">
      <c r="B32" s="18"/>
      <c r="C32" s="16" t="s">
        <v>275</v>
      </c>
      <c r="D32" s="14">
        <v>34.365812465058603</v>
      </c>
      <c r="E32" s="14">
        <v>1.96810978007783</v>
      </c>
      <c r="F32" s="14">
        <v>30.5905638388782</v>
      </c>
      <c r="G32" s="14">
        <v>38.3495509639529</v>
      </c>
      <c r="H32" s="14">
        <v>5.7269409302599801</v>
      </c>
      <c r="I32" s="15">
        <v>387</v>
      </c>
      <c r="J32" s="15">
        <v>1169</v>
      </c>
      <c r="K32" s="14">
        <v>2.0057867232937698</v>
      </c>
      <c r="L32" s="15">
        <v>582.81370916661797</v>
      </c>
      <c r="M32" s="15">
        <v>163</v>
      </c>
      <c r="ZA32" s="9"/>
    </row>
    <row r="33" spans="2:677" x14ac:dyDescent="0.3">
      <c r="B33" s="18"/>
      <c r="C33" s="16" t="s">
        <v>276</v>
      </c>
      <c r="D33" s="14">
        <v>63.722069118285297</v>
      </c>
      <c r="E33" s="14">
        <v>2.9737924209615998</v>
      </c>
      <c r="F33" s="14">
        <v>57.643686039288099</v>
      </c>
      <c r="G33" s="14">
        <v>69.3913487265594</v>
      </c>
      <c r="H33" s="14">
        <v>4.6668171045127798</v>
      </c>
      <c r="I33" s="15">
        <v>365</v>
      </c>
      <c r="J33" s="15">
        <v>604</v>
      </c>
      <c r="K33" s="14">
        <v>2.3067803024765898</v>
      </c>
      <c r="L33" s="15">
        <v>261.83681183315798</v>
      </c>
      <c r="M33" s="15">
        <v>102</v>
      </c>
      <c r="ZA33" s="9"/>
    </row>
    <row r="34" spans="2:677" x14ac:dyDescent="0.3">
      <c r="B34" s="18"/>
      <c r="C34" s="16" t="s">
        <v>277</v>
      </c>
      <c r="D34" s="14">
        <v>40.751356259926503</v>
      </c>
      <c r="E34" s="14">
        <v>3.11286264527042</v>
      </c>
      <c r="F34" s="14">
        <v>34.757777048514498</v>
      </c>
      <c r="G34" s="14">
        <v>47.033387715245503</v>
      </c>
      <c r="H34" s="14">
        <v>7.6386725031075899</v>
      </c>
      <c r="I34" s="15">
        <v>295</v>
      </c>
      <c r="J34" s="15">
        <v>808</v>
      </c>
      <c r="K34" s="14">
        <v>3.2387167692387702</v>
      </c>
      <c r="L34" s="15">
        <v>249.48152542215399</v>
      </c>
      <c r="M34" s="15">
        <v>112</v>
      </c>
      <c r="ZA34" s="9"/>
    </row>
    <row r="35" spans="2:677" x14ac:dyDescent="0.3">
      <c r="B35" s="18"/>
      <c r="C35" s="16" t="s">
        <v>278</v>
      </c>
      <c r="D35" s="14">
        <v>81.641782563273196</v>
      </c>
      <c r="E35" s="14">
        <v>1.8287949660423799</v>
      </c>
      <c r="F35" s="14">
        <v>77.705363656828197</v>
      </c>
      <c r="G35" s="14">
        <v>85.017185878168704</v>
      </c>
      <c r="H35" s="14">
        <v>2.24002331725799</v>
      </c>
      <c r="I35" s="15">
        <v>381</v>
      </c>
      <c r="J35" s="15">
        <v>490</v>
      </c>
      <c r="K35" s="14">
        <v>1.0911787667202499</v>
      </c>
      <c r="L35" s="15">
        <v>449.055658838368</v>
      </c>
      <c r="M35" s="15">
        <v>65</v>
      </c>
      <c r="ZA35" s="9"/>
    </row>
    <row r="36" spans="2:677" x14ac:dyDescent="0.3">
      <c r="B36" s="18"/>
      <c r="C36" s="16" t="s">
        <v>279</v>
      </c>
      <c r="D36" s="14">
        <v>40.143148004705999</v>
      </c>
      <c r="E36" s="14">
        <v>2.52375228416417</v>
      </c>
      <c r="F36" s="14">
        <v>35.276163030570302</v>
      </c>
      <c r="G36" s="14">
        <v>45.212556136139099</v>
      </c>
      <c r="H36" s="14">
        <v>6.2868818456098996</v>
      </c>
      <c r="I36" s="15">
        <v>382</v>
      </c>
      <c r="J36" s="15">
        <v>1080</v>
      </c>
      <c r="K36" s="14">
        <v>2.8601551716262001</v>
      </c>
      <c r="L36" s="15">
        <v>377.60189052468201</v>
      </c>
      <c r="M36" s="15">
        <v>161</v>
      </c>
      <c r="ZA36" s="9"/>
    </row>
    <row r="37" spans="2:677" x14ac:dyDescent="0.3">
      <c r="B37" s="18"/>
      <c r="C37" s="16" t="s">
        <v>280</v>
      </c>
      <c r="D37" s="14">
        <v>35.531224901056298</v>
      </c>
      <c r="E37" s="14">
        <v>3.1221493515097301</v>
      </c>
      <c r="F37" s="14">
        <v>29.587607952802799</v>
      </c>
      <c r="G37" s="14">
        <v>41.957346994178501</v>
      </c>
      <c r="H37" s="14">
        <v>8.78705803192533</v>
      </c>
      <c r="I37" s="15">
        <v>203</v>
      </c>
      <c r="J37" s="15">
        <v>587</v>
      </c>
      <c r="K37" s="14">
        <v>2.49370666519633</v>
      </c>
      <c r="L37" s="15">
        <v>235.392561680379</v>
      </c>
      <c r="M37" s="15">
        <v>80</v>
      </c>
      <c r="ZA37" s="9"/>
    </row>
    <row r="38" spans="2:677" x14ac:dyDescent="0.3">
      <c r="B38" s="18" t="s">
        <v>296</v>
      </c>
      <c r="C38" s="16" t="s">
        <v>281</v>
      </c>
      <c r="D38" s="14">
        <v>53.4228768904727</v>
      </c>
      <c r="E38" s="14">
        <v>1.2231417238958899</v>
      </c>
      <c r="F38" s="14">
        <v>51.0172490947539</v>
      </c>
      <c r="G38" s="14">
        <v>55.812688077652297</v>
      </c>
      <c r="H38" s="14">
        <v>2.2895467168560901</v>
      </c>
      <c r="I38" s="15">
        <v>5000</v>
      </c>
      <c r="J38" s="15">
        <v>9370</v>
      </c>
      <c r="K38" s="14">
        <v>5.63309232429551</v>
      </c>
      <c r="L38" s="15">
        <v>1663.38477350837</v>
      </c>
      <c r="M38" s="15">
        <v>1298</v>
      </c>
      <c r="ZA38" s="9"/>
    </row>
    <row r="39" spans="2:677" x14ac:dyDescent="0.3">
      <c r="B39" s="18"/>
      <c r="C39" s="16" t="s">
        <v>282</v>
      </c>
      <c r="D39" s="14">
        <v>22.814421161222999</v>
      </c>
      <c r="E39" s="14">
        <v>1.03340591365528</v>
      </c>
      <c r="F39" s="14">
        <v>20.850705662967901</v>
      </c>
      <c r="G39" s="14">
        <v>24.904885592001101</v>
      </c>
      <c r="H39" s="14">
        <v>4.5296170626135597</v>
      </c>
      <c r="I39" s="15">
        <v>2396</v>
      </c>
      <c r="J39" s="15">
        <v>9032</v>
      </c>
      <c r="K39" s="14">
        <v>5.4768658983440002</v>
      </c>
      <c r="L39" s="15">
        <v>1649.11834024107</v>
      </c>
      <c r="M39" s="15">
        <v>1287</v>
      </c>
      <c r="ZA39" s="9"/>
    </row>
    <row r="40" spans="2:677" x14ac:dyDescent="0.3">
      <c r="B40" s="18" t="s">
        <v>298</v>
      </c>
      <c r="C40" s="16" t="s">
        <v>283</v>
      </c>
      <c r="D40" s="14">
        <v>49.786575862945902</v>
      </c>
      <c r="E40" s="14">
        <v>1.726710575277</v>
      </c>
      <c r="F40" s="14">
        <v>46.405837666625501</v>
      </c>
      <c r="G40" s="14">
        <v>53.169266668223997</v>
      </c>
      <c r="H40" s="14">
        <v>3.4682252100050799</v>
      </c>
      <c r="I40" s="15">
        <v>1939</v>
      </c>
      <c r="J40" s="15">
        <v>3375</v>
      </c>
      <c r="K40" s="14">
        <v>4.0239454088434803</v>
      </c>
      <c r="L40" s="15">
        <v>838.72907236333697</v>
      </c>
      <c r="M40" s="15">
        <v>1547</v>
      </c>
      <c r="ZA40" s="9"/>
    </row>
    <row r="41" spans="2:677" x14ac:dyDescent="0.3">
      <c r="B41" s="18"/>
      <c r="C41" s="16" t="s">
        <v>284</v>
      </c>
      <c r="D41" s="14">
        <v>45.887213156717102</v>
      </c>
      <c r="E41" s="14">
        <v>1.6739066351426199</v>
      </c>
      <c r="F41" s="14">
        <v>42.626567119340699</v>
      </c>
      <c r="G41" s="14">
        <v>49.183463163015901</v>
      </c>
      <c r="H41" s="14">
        <v>3.6478716400269899</v>
      </c>
      <c r="I41" s="15">
        <v>1489</v>
      </c>
      <c r="J41" s="15">
        <v>3083</v>
      </c>
      <c r="K41" s="14">
        <v>3.4777912655202101</v>
      </c>
      <c r="L41" s="15">
        <v>886.48218499072004</v>
      </c>
      <c r="M41" s="15">
        <v>1650</v>
      </c>
      <c r="ZA41" s="9"/>
    </row>
    <row r="42" spans="2:677" x14ac:dyDescent="0.3">
      <c r="B42" s="18"/>
      <c r="C42" s="16" t="s">
        <v>285</v>
      </c>
      <c r="D42" s="14">
        <v>37.9855837667128</v>
      </c>
      <c r="E42" s="14">
        <v>1.49275065082463</v>
      </c>
      <c r="F42" s="14">
        <v>35.104666402713498</v>
      </c>
      <c r="G42" s="14">
        <v>40.953725252362702</v>
      </c>
      <c r="H42" s="14">
        <v>3.9297820457158501</v>
      </c>
      <c r="I42" s="15">
        <v>1397</v>
      </c>
      <c r="J42" s="15">
        <v>3386</v>
      </c>
      <c r="K42" s="14">
        <v>3.2020030884861801</v>
      </c>
      <c r="L42" s="15">
        <v>1057.4630649718699</v>
      </c>
      <c r="M42" s="15">
        <v>1815</v>
      </c>
      <c r="ZA42" s="9"/>
    </row>
    <row r="43" spans="2:677" x14ac:dyDescent="0.3">
      <c r="B43" s="18"/>
      <c r="C43" s="16" t="s">
        <v>286</v>
      </c>
      <c r="D43" s="14">
        <v>31.1280161331056</v>
      </c>
      <c r="E43" s="14">
        <v>1.3367534356561901</v>
      </c>
      <c r="F43" s="14">
        <v>28.568621456336501</v>
      </c>
      <c r="G43" s="14">
        <v>33.808178827209701</v>
      </c>
      <c r="H43" s="14">
        <v>4.2943740132366299</v>
      </c>
      <c r="I43" s="15">
        <v>1280</v>
      </c>
      <c r="J43" s="15">
        <v>3669</v>
      </c>
      <c r="K43" s="14">
        <v>3.05729896292201</v>
      </c>
      <c r="L43" s="15">
        <v>1200.078907721</v>
      </c>
      <c r="M43" s="15">
        <v>1861</v>
      </c>
      <c r="ZA43" s="9"/>
    </row>
    <row r="44" spans="2:677" x14ac:dyDescent="0.3">
      <c r="B44" s="18"/>
      <c r="C44" s="16" t="s">
        <v>287</v>
      </c>
      <c r="D44" s="14">
        <v>22.171357570129</v>
      </c>
      <c r="E44" s="14">
        <v>1.0485762916871899</v>
      </c>
      <c r="F44" s="14">
        <v>20.1831902941625</v>
      </c>
      <c r="G44" s="14">
        <v>24.295756916005899</v>
      </c>
      <c r="H44" s="14">
        <v>4.7294185228419003</v>
      </c>
      <c r="I44" s="15">
        <v>1265</v>
      </c>
      <c r="J44" s="15">
        <v>4794</v>
      </c>
      <c r="K44" s="14">
        <v>3.0540472789368001</v>
      </c>
      <c r="L44" s="15">
        <v>1569.7202964287201</v>
      </c>
      <c r="M44" s="15">
        <v>1901</v>
      </c>
      <c r="ZA44" s="9"/>
    </row>
    <row r="45" spans="2:677" x14ac:dyDescent="0.3">
      <c r="B45" s="18" t="s">
        <v>297</v>
      </c>
      <c r="C45" s="16" t="s">
        <v>288</v>
      </c>
      <c r="D45" s="14">
        <v>30.971328460492298</v>
      </c>
      <c r="E45" s="14">
        <v>0.81809536689237705</v>
      </c>
      <c r="F45" s="14">
        <v>29.390466681284401</v>
      </c>
      <c r="G45" s="14">
        <v>32.5979658090979</v>
      </c>
      <c r="H45" s="14">
        <v>2.6414603685339499</v>
      </c>
      <c r="I45" s="15">
        <v>4273</v>
      </c>
      <c r="J45" s="15">
        <v>12572</v>
      </c>
      <c r="K45" s="14">
        <v>3.9353951237311602</v>
      </c>
      <c r="L45" s="15">
        <v>3194.5966300025402</v>
      </c>
      <c r="M45" s="15">
        <v>2627</v>
      </c>
      <c r="ZA45" s="9"/>
    </row>
    <row r="46" spans="2:677" x14ac:dyDescent="0.3">
      <c r="B46" s="18"/>
      <c r="C46" s="16" t="s">
        <v>289</v>
      </c>
      <c r="D46" s="14">
        <v>48.586663842222499</v>
      </c>
      <c r="E46" s="14">
        <v>1.3376714175159099</v>
      </c>
      <c r="F46" s="14">
        <v>45.969649394685099</v>
      </c>
      <c r="G46" s="14">
        <v>51.2114511855195</v>
      </c>
      <c r="H46" s="14">
        <v>2.7531658108072299</v>
      </c>
      <c r="I46" s="15">
        <v>3097</v>
      </c>
      <c r="J46" s="15">
        <v>5735</v>
      </c>
      <c r="K46" s="14">
        <v>4.1073689731756398</v>
      </c>
      <c r="L46" s="15">
        <v>1396.2709553132599</v>
      </c>
      <c r="M46" s="15">
        <v>2067</v>
      </c>
      <c r="ZA46" s="9"/>
    </row>
    <row r="47" spans="2:677" x14ac:dyDescent="0.3">
      <c r="B47" s="18" t="s">
        <v>291</v>
      </c>
      <c r="C47" s="16" t="s">
        <v>290</v>
      </c>
      <c r="D47" s="14">
        <v>27.392086707657199</v>
      </c>
      <c r="E47" s="14">
        <v>0.82809919709885105</v>
      </c>
      <c r="F47" s="14">
        <v>25.798543280054801</v>
      </c>
      <c r="G47" s="14">
        <v>29.045531254738101</v>
      </c>
      <c r="H47" s="14">
        <v>3.0231329432356202</v>
      </c>
      <c r="I47" s="15">
        <v>3839</v>
      </c>
      <c r="J47" s="15">
        <v>12341</v>
      </c>
      <c r="K47" s="14">
        <v>4.2547183225297296</v>
      </c>
      <c r="L47" s="15">
        <v>2900.5445400818899</v>
      </c>
      <c r="M47" s="15">
        <v>2456</v>
      </c>
      <c r="ZA47" s="9"/>
    </row>
    <row r="48" spans="2:677" x14ac:dyDescent="0.3">
      <c r="B48" s="18"/>
      <c r="C48" s="16" t="s">
        <v>291</v>
      </c>
      <c r="D48" s="14">
        <v>52.064183930985898</v>
      </c>
      <c r="E48" s="14">
        <v>1.4921631637784201</v>
      </c>
      <c r="F48" s="14">
        <v>49.134094898755698</v>
      </c>
      <c r="G48" s="14">
        <v>54.980139748600799</v>
      </c>
      <c r="H48" s="14">
        <v>2.8660070150266201</v>
      </c>
      <c r="I48" s="15">
        <v>3557</v>
      </c>
      <c r="J48" s="15">
        <v>6061</v>
      </c>
      <c r="K48" s="14">
        <v>5.4063737098175402</v>
      </c>
      <c r="L48" s="15">
        <v>1121.0841731110299</v>
      </c>
      <c r="M48" s="15">
        <v>1969</v>
      </c>
      <c r="ZA48" s="9"/>
    </row>
    <row r="50" spans="2:9" x14ac:dyDescent="0.3">
      <c r="B50" s="7"/>
      <c r="C50" s="7"/>
      <c r="D50" s="7"/>
    </row>
    <row r="51" spans="2:9" x14ac:dyDescent="0.3">
      <c r="B51" s="7" t="s">
        <v>301</v>
      </c>
      <c r="C51" s="7"/>
      <c r="D51" s="7"/>
    </row>
    <row r="52" spans="2:9" x14ac:dyDescent="0.3">
      <c r="B52" s="7" t="s">
        <v>302</v>
      </c>
      <c r="C52" s="7"/>
      <c r="D52" s="7"/>
    </row>
    <row r="53" spans="2:9" x14ac:dyDescent="0.3">
      <c r="B53" s="7" t="s">
        <v>303</v>
      </c>
      <c r="C53" s="7"/>
      <c r="D53" s="7"/>
    </row>
    <row r="54" spans="2:9" x14ac:dyDescent="0.3">
      <c r="B54" s="7" t="s">
        <v>304</v>
      </c>
      <c r="C54" s="7"/>
      <c r="D54" s="7"/>
    </row>
    <row r="55" spans="2:9" x14ac:dyDescent="0.3">
      <c r="B55" s="7" t="s">
        <v>305</v>
      </c>
      <c r="C55" s="7"/>
      <c r="D55" s="7"/>
    </row>
    <row r="56" spans="2:9" x14ac:dyDescent="0.3">
      <c r="B56" s="7" t="s">
        <v>306</v>
      </c>
      <c r="C56" s="7"/>
      <c r="D56" s="7"/>
    </row>
    <row r="57" spans="2:9" x14ac:dyDescent="0.3">
      <c r="B57" s="7" t="s">
        <v>307</v>
      </c>
      <c r="C57" s="7"/>
      <c r="D57" s="7"/>
    </row>
    <row r="58" spans="2:9" x14ac:dyDescent="0.3">
      <c r="B58" s="7" t="s">
        <v>9</v>
      </c>
      <c r="C58" s="8" t="str">
        <f>HYPERLINK("https://www.cdc.gov/nchs/data/series/sr_02/sr02_175.pdf", "Link to Vital and Health Statistics")</f>
        <v>Link to Vital and Health Statistics</v>
      </c>
      <c r="D58" s="7"/>
    </row>
    <row r="59" spans="2:9" x14ac:dyDescent="0.3">
      <c r="B59" s="7" t="s">
        <v>308</v>
      </c>
      <c r="C59" s="7"/>
      <c r="D59" s="7"/>
    </row>
    <row r="60" spans="2:9" x14ac:dyDescent="0.3">
      <c r="B60" s="7" t="s">
        <v>309</v>
      </c>
      <c r="C60" s="7"/>
      <c r="D60" s="7"/>
    </row>
    <row r="61" spans="2:9" x14ac:dyDescent="0.3">
      <c r="B61" s="7"/>
      <c r="C61" s="7"/>
      <c r="D61" s="7"/>
    </row>
    <row r="62" spans="2:9" ht="90" customHeight="1" x14ac:dyDescent="0.3">
      <c r="B62" s="19" t="s">
        <v>402</v>
      </c>
      <c r="C62" s="20"/>
      <c r="D62" s="20"/>
      <c r="E62" s="21"/>
      <c r="F62" s="21"/>
      <c r="G62" s="21"/>
      <c r="H62" s="21"/>
      <c r="I62" s="21"/>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sheetData>
  <mergeCells count="10">
    <mergeCell ref="B8:C8"/>
    <mergeCell ref="B9:C9"/>
    <mergeCell ref="B10:B11"/>
    <mergeCell ref="B12:B14"/>
    <mergeCell ref="B15:B37"/>
    <mergeCell ref="B38:B39"/>
    <mergeCell ref="B45:B46"/>
    <mergeCell ref="B47:B48"/>
    <mergeCell ref="B40:B44"/>
    <mergeCell ref="B62:I62"/>
  </mergeCells>
  <conditionalFormatting sqref="D9:D48">
    <cfRule type="expression" dxfId="91" priority="1">
      <formula>ZA9 = 3</formula>
    </cfRule>
    <cfRule type="expression" dxfId="90" priority="41">
      <formula>I9 = J9</formula>
    </cfRule>
    <cfRule type="expression" dxfId="89" priority="81">
      <formula>ZA9 = 2</formula>
    </cfRule>
    <cfRule type="expression" dxfId="88" priority="121">
      <formula>ZA9 = 1</formula>
    </cfRule>
  </conditionalFormatting>
  <pageMargins left="0.7" right="0.7" top="0.75" bottom="0.75" header="0.3" footer="0.3"/>
  <pageSetup paperSize="9" orientation="portrait" horizontalDpi="300" verticalDpi="300"/>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B1:ZB42"/>
  <sheetViews>
    <sheetView showGridLines="0" topLeftCell="A17" workbookViewId="0">
      <selection activeCell="K32" sqref="K32"/>
    </sheetView>
  </sheetViews>
  <sheetFormatPr baseColWidth="10" defaultRowHeight="15.6" x14ac:dyDescent="0.3"/>
  <cols>
    <col min="1" max="1" width="2.19921875" customWidth="1"/>
    <col min="2" max="2" width="8.796875" customWidth="1"/>
    <col min="3" max="3" width="13.09765625" customWidth="1"/>
    <col min="4" max="4" width="23.8984375" customWidth="1"/>
    <col min="5" max="8" width="12.19921875" customWidth="1"/>
    <col min="9" max="9" width="15.69921875" customWidth="1"/>
    <col min="10" max="10" width="15.19921875" customWidth="1"/>
    <col min="11" max="11" width="15.69921875" customWidth="1"/>
    <col min="12" max="14" width="12.19921875" customWidth="1"/>
  </cols>
  <sheetData>
    <row r="1" spans="2:678" ht="70.05" customHeight="1" x14ac:dyDescent="0.3"/>
    <row r="2" spans="2:678" x14ac:dyDescent="0.3">
      <c r="B2" s="10" t="s">
        <v>5</v>
      </c>
      <c r="C2" s="11" t="s">
        <v>197</v>
      </c>
      <c r="D2" s="11"/>
      <c r="N2" s="12" t="str">
        <f>HYPERLINK("#'INDICE'!A1", "Índice")</f>
        <v>Índice</v>
      </c>
    </row>
    <row r="3" spans="2:678" x14ac:dyDescent="0.3">
      <c r="B3" s="10" t="s">
        <v>7</v>
      </c>
      <c r="C3" s="11" t="s">
        <v>196</v>
      </c>
      <c r="D3" s="11"/>
    </row>
    <row r="4" spans="2:678" x14ac:dyDescent="0.3">
      <c r="B4" s="10" t="s">
        <v>8</v>
      </c>
      <c r="C4" s="11" t="s">
        <v>337</v>
      </c>
      <c r="D4" s="11"/>
    </row>
    <row r="5" spans="2:678" x14ac:dyDescent="0.3">
      <c r="B5" s="10" t="s">
        <v>10</v>
      </c>
      <c r="C5" s="11" t="s">
        <v>11</v>
      </c>
      <c r="D5" s="11"/>
    </row>
    <row r="6" spans="2:678" x14ac:dyDescent="0.3">
      <c r="B6" s="10" t="s">
        <v>12</v>
      </c>
      <c r="C6" s="11" t="s">
        <v>13</v>
      </c>
      <c r="D6" s="11"/>
    </row>
    <row r="8" spans="2:678" ht="27.6" x14ac:dyDescent="0.3">
      <c r="B8" s="23" t="s">
        <v>241</v>
      </c>
      <c r="C8" s="24"/>
      <c r="D8" s="25"/>
      <c r="E8" s="13" t="s">
        <v>242</v>
      </c>
      <c r="F8" s="13" t="s">
        <v>243</v>
      </c>
      <c r="G8" s="13" t="s">
        <v>244</v>
      </c>
      <c r="H8" s="13" t="s">
        <v>245</v>
      </c>
      <c r="I8" s="13" t="s">
        <v>246</v>
      </c>
      <c r="J8" s="13" t="s">
        <v>247</v>
      </c>
      <c r="K8" s="13" t="s">
        <v>248</v>
      </c>
      <c r="L8" s="13" t="s">
        <v>249</v>
      </c>
      <c r="M8" s="13" t="s">
        <v>250</v>
      </c>
      <c r="N8" s="13" t="s">
        <v>251</v>
      </c>
      <c r="ZB8" s="9" t="s">
        <v>300</v>
      </c>
    </row>
    <row r="9" spans="2:678" ht="15.6" customHeight="1" x14ac:dyDescent="0.3">
      <c r="B9" s="26" t="s">
        <v>397</v>
      </c>
      <c r="C9" s="27"/>
      <c r="D9" s="16" t="s">
        <v>366</v>
      </c>
      <c r="E9" s="14">
        <v>66.936958930782197</v>
      </c>
      <c r="F9" s="14">
        <v>0.95034766689997996</v>
      </c>
      <c r="G9" s="14">
        <v>65.047630047775598</v>
      </c>
      <c r="H9" s="14">
        <v>68.773188228149607</v>
      </c>
      <c r="I9" s="14">
        <v>1.41976522698426</v>
      </c>
      <c r="J9" s="15">
        <v>12506</v>
      </c>
      <c r="K9" s="15">
        <v>17396</v>
      </c>
      <c r="L9" s="14">
        <v>7.0987304325474101</v>
      </c>
      <c r="M9" s="15">
        <v>2450.5790387869902</v>
      </c>
      <c r="N9" s="15">
        <v>2439</v>
      </c>
      <c r="ZB9" s="9"/>
    </row>
    <row r="10" spans="2:678" ht="15.6" customHeight="1" x14ac:dyDescent="0.3">
      <c r="B10" s="28"/>
      <c r="C10" s="29"/>
      <c r="D10" s="16" t="s">
        <v>367</v>
      </c>
      <c r="E10" s="14">
        <v>5.69294982668975</v>
      </c>
      <c r="F10" s="14">
        <v>0.36069295773766702</v>
      </c>
      <c r="G10" s="14">
        <v>5.0255975740435499</v>
      </c>
      <c r="H10" s="14">
        <v>6.4429084944211503</v>
      </c>
      <c r="I10" s="14">
        <v>6.3357831830286298</v>
      </c>
      <c r="J10" s="15">
        <v>992</v>
      </c>
      <c r="K10" s="15">
        <v>17396</v>
      </c>
      <c r="L10" s="14">
        <v>4.21520055033848</v>
      </c>
      <c r="M10" s="15">
        <v>4126.96852551965</v>
      </c>
      <c r="N10" s="15">
        <v>534</v>
      </c>
      <c r="ZB10" s="9"/>
    </row>
    <row r="11" spans="2:678" ht="15.6" customHeight="1" x14ac:dyDescent="0.3">
      <c r="B11" s="28"/>
      <c r="C11" s="29"/>
      <c r="D11" s="16" t="s">
        <v>368</v>
      </c>
      <c r="E11" s="14">
        <v>26.677894995090998</v>
      </c>
      <c r="F11" s="14">
        <v>0.89096930561501197</v>
      </c>
      <c r="G11" s="14">
        <v>24.967589483607</v>
      </c>
      <c r="H11" s="14">
        <v>28.460918523685699</v>
      </c>
      <c r="I11" s="14">
        <v>3.3397286621712898</v>
      </c>
      <c r="J11" s="15">
        <v>3796</v>
      </c>
      <c r="K11" s="15">
        <v>17396</v>
      </c>
      <c r="L11" s="14">
        <v>7.0593292001007297</v>
      </c>
      <c r="M11" s="15">
        <v>2464.2568021550501</v>
      </c>
      <c r="N11" s="15">
        <v>1018</v>
      </c>
      <c r="ZB11" s="9"/>
    </row>
    <row r="12" spans="2:678" ht="15.6" customHeight="1" x14ac:dyDescent="0.3">
      <c r="B12" s="30"/>
      <c r="C12" s="31"/>
      <c r="D12" s="16" t="s">
        <v>369</v>
      </c>
      <c r="E12" s="14">
        <v>0.69219626203276996</v>
      </c>
      <c r="F12" s="14">
        <v>0.14659793166083701</v>
      </c>
      <c r="G12" s="14">
        <v>0.45671468067961102</v>
      </c>
      <c r="H12" s="14">
        <v>1.04781385470605</v>
      </c>
      <c r="I12" s="14">
        <v>21.1786656042209</v>
      </c>
      <c r="J12" s="15">
        <v>102</v>
      </c>
      <c r="K12" s="15">
        <v>17396</v>
      </c>
      <c r="L12" s="14">
        <v>5.4383542533677796</v>
      </c>
      <c r="M12" s="15">
        <v>3198.7618293213</v>
      </c>
      <c r="N12" s="15">
        <v>25</v>
      </c>
      <c r="ZB12" s="9"/>
    </row>
    <row r="13" spans="2:678" ht="15.6" customHeight="1" x14ac:dyDescent="0.3">
      <c r="B13" s="18" t="s">
        <v>293</v>
      </c>
      <c r="C13" s="32" t="s">
        <v>253</v>
      </c>
      <c r="D13" s="16" t="s">
        <v>366</v>
      </c>
      <c r="E13" s="14">
        <v>60.257988752408302</v>
      </c>
      <c r="F13" s="14">
        <v>1.1955144043304899</v>
      </c>
      <c r="G13" s="14">
        <v>57.8918794050998</v>
      </c>
      <c r="H13" s="14">
        <v>62.577088985171699</v>
      </c>
      <c r="I13" s="14">
        <v>1.9839932083407099</v>
      </c>
      <c r="J13" s="15">
        <v>7265</v>
      </c>
      <c r="K13" s="15">
        <v>11206</v>
      </c>
      <c r="L13" s="14">
        <v>6.6873955708406498</v>
      </c>
      <c r="M13" s="15">
        <v>1675.6897182607299</v>
      </c>
      <c r="N13" s="15">
        <v>1511</v>
      </c>
      <c r="ZB13" s="9"/>
    </row>
    <row r="14" spans="2:678" ht="15.6" customHeight="1" x14ac:dyDescent="0.3">
      <c r="B14" s="18"/>
      <c r="C14" s="33"/>
      <c r="D14" s="16" t="s">
        <v>367</v>
      </c>
      <c r="E14" s="14">
        <v>5.9988329119863604</v>
      </c>
      <c r="F14" s="14">
        <v>0.44144067612626298</v>
      </c>
      <c r="G14" s="14">
        <v>5.1894834683299997</v>
      </c>
      <c r="H14" s="14">
        <v>6.9251882872218804</v>
      </c>
      <c r="I14" s="14">
        <v>7.35877599198027</v>
      </c>
      <c r="J14" s="15">
        <v>703</v>
      </c>
      <c r="K14" s="15">
        <v>11206</v>
      </c>
      <c r="L14" s="14">
        <v>3.8721889946424</v>
      </c>
      <c r="M14" s="15">
        <v>2893.9703138211298</v>
      </c>
      <c r="N14" s="15">
        <v>400</v>
      </c>
      <c r="ZB14" s="9"/>
    </row>
    <row r="15" spans="2:678" ht="15.6" customHeight="1" x14ac:dyDescent="0.3">
      <c r="B15" s="18"/>
      <c r="C15" s="33"/>
      <c r="D15" s="16" t="s">
        <v>368</v>
      </c>
      <c r="E15" s="14">
        <v>33.128136163370399</v>
      </c>
      <c r="F15" s="14">
        <v>1.16227362506959</v>
      </c>
      <c r="G15" s="14">
        <v>30.889900681319901</v>
      </c>
      <c r="H15" s="14">
        <v>35.445371924481599</v>
      </c>
      <c r="I15" s="14">
        <v>3.5084184010168098</v>
      </c>
      <c r="J15" s="15">
        <v>3177</v>
      </c>
      <c r="K15" s="15">
        <v>11206</v>
      </c>
      <c r="L15" s="14">
        <v>6.8326345984922403</v>
      </c>
      <c r="M15" s="15">
        <v>1640.0701425586001</v>
      </c>
      <c r="N15" s="15">
        <v>861</v>
      </c>
      <c r="ZB15" s="9"/>
    </row>
    <row r="16" spans="2:678" ht="15.6" customHeight="1" x14ac:dyDescent="0.3">
      <c r="B16" s="18"/>
      <c r="C16" s="34"/>
      <c r="D16" s="16" t="s">
        <v>369</v>
      </c>
      <c r="E16" s="14">
        <v>0.61504218273085398</v>
      </c>
      <c r="F16" s="14">
        <v>0.17134989570550599</v>
      </c>
      <c r="G16" s="14">
        <v>0.35588967831771401</v>
      </c>
      <c r="H16" s="14">
        <v>1.06089574095776</v>
      </c>
      <c r="I16" s="14">
        <v>27.859860756979899</v>
      </c>
      <c r="J16" s="15">
        <v>61</v>
      </c>
      <c r="K16" s="15">
        <v>11206</v>
      </c>
      <c r="L16" s="14">
        <v>5.3821276721682301</v>
      </c>
      <c r="M16" s="15">
        <v>2082.0762127119101</v>
      </c>
      <c r="N16" s="15">
        <v>17</v>
      </c>
      <c r="ZB16" s="9"/>
    </row>
    <row r="17" spans="2:678" ht="15.6" customHeight="1" x14ac:dyDescent="0.3">
      <c r="B17" s="18"/>
      <c r="C17" s="32" t="s">
        <v>254</v>
      </c>
      <c r="D17" s="16" t="s">
        <v>366</v>
      </c>
      <c r="E17" s="14">
        <v>82.033538826814194</v>
      </c>
      <c r="F17" s="14">
        <v>1.3184584255382601</v>
      </c>
      <c r="G17" s="14">
        <v>79.301721801031306</v>
      </c>
      <c r="H17" s="14">
        <v>84.475387095992701</v>
      </c>
      <c r="I17" s="14">
        <v>1.6072187600265999</v>
      </c>
      <c r="J17" s="15">
        <v>5241</v>
      </c>
      <c r="K17" s="15">
        <v>6190</v>
      </c>
      <c r="L17" s="14">
        <v>7.29960520857201</v>
      </c>
      <c r="M17" s="15">
        <v>847.99106569914397</v>
      </c>
      <c r="N17" s="15">
        <v>928</v>
      </c>
      <c r="ZB17" s="9"/>
    </row>
    <row r="18" spans="2:678" ht="15.6" customHeight="1" x14ac:dyDescent="0.3">
      <c r="B18" s="18"/>
      <c r="C18" s="33"/>
      <c r="D18" s="16" t="s">
        <v>367</v>
      </c>
      <c r="E18" s="14">
        <v>5.0015575520142903</v>
      </c>
      <c r="F18" s="14">
        <v>0.62026973574585798</v>
      </c>
      <c r="G18" s="14">
        <v>3.9162296139616699</v>
      </c>
      <c r="H18" s="14">
        <v>6.3677351189076896</v>
      </c>
      <c r="I18" s="14">
        <v>12.401531508840799</v>
      </c>
      <c r="J18" s="15">
        <v>289</v>
      </c>
      <c r="K18" s="15">
        <v>6190</v>
      </c>
      <c r="L18" s="14">
        <v>5.01140972099655</v>
      </c>
      <c r="M18" s="15">
        <v>1235.1813850034</v>
      </c>
      <c r="N18" s="15">
        <v>134</v>
      </c>
      <c r="ZB18" s="9"/>
    </row>
    <row r="19" spans="2:678" ht="15.6" customHeight="1" x14ac:dyDescent="0.3">
      <c r="B19" s="18"/>
      <c r="C19" s="33"/>
      <c r="D19" s="16" t="s">
        <v>368</v>
      </c>
      <c r="E19" s="14">
        <v>12.098314794688999</v>
      </c>
      <c r="F19" s="14">
        <v>1.05140575925214</v>
      </c>
      <c r="G19" s="14">
        <v>10.183353063835099</v>
      </c>
      <c r="H19" s="14">
        <v>14.3159841248326</v>
      </c>
      <c r="I19" s="14">
        <v>8.6905141508939607</v>
      </c>
      <c r="J19" s="15">
        <v>619</v>
      </c>
      <c r="K19" s="15">
        <v>6190</v>
      </c>
      <c r="L19" s="14">
        <v>6.4333785121153602</v>
      </c>
      <c r="M19" s="15">
        <v>962.16940886393797</v>
      </c>
      <c r="N19" s="15">
        <v>157</v>
      </c>
      <c r="ZB19" s="9"/>
    </row>
    <row r="20" spans="2:678" ht="15.6" customHeight="1" x14ac:dyDescent="0.3">
      <c r="B20" s="18"/>
      <c r="C20" s="34"/>
      <c r="D20" s="16" t="s">
        <v>369</v>
      </c>
      <c r="E20" s="14">
        <v>0.86658883496763095</v>
      </c>
      <c r="F20" s="14">
        <v>0.281242720275795</v>
      </c>
      <c r="G20" s="14">
        <v>0.45793954308312201</v>
      </c>
      <c r="H20" s="14">
        <v>1.6339167923415101</v>
      </c>
      <c r="I20" s="14">
        <v>32.453997666182701</v>
      </c>
      <c r="J20" s="15">
        <v>41</v>
      </c>
      <c r="K20" s="15">
        <v>6190</v>
      </c>
      <c r="L20" s="14">
        <v>5.6983605272536799</v>
      </c>
      <c r="M20" s="15">
        <v>1086.27735475756</v>
      </c>
      <c r="N20" s="15">
        <v>8</v>
      </c>
      <c r="ZB20" s="9"/>
    </row>
    <row r="22" spans="2:678" x14ac:dyDescent="0.3">
      <c r="B22" s="7"/>
      <c r="C22" s="7"/>
      <c r="D22" s="7"/>
      <c r="E22" s="7"/>
    </row>
    <row r="23" spans="2:678" x14ac:dyDescent="0.3">
      <c r="B23" s="7" t="s">
        <v>301</v>
      </c>
      <c r="C23" s="7"/>
      <c r="D23" s="7"/>
      <c r="E23" s="7"/>
    </row>
    <row r="24" spans="2:678" x14ac:dyDescent="0.3">
      <c r="B24" s="7" t="s">
        <v>302</v>
      </c>
      <c r="C24" s="7"/>
      <c r="D24" s="7"/>
      <c r="E24" s="7"/>
    </row>
    <row r="25" spans="2:678" x14ac:dyDescent="0.3">
      <c r="B25" s="7" t="s">
        <v>303</v>
      </c>
      <c r="C25" s="7"/>
      <c r="D25" s="7"/>
      <c r="E25" s="7"/>
    </row>
    <row r="26" spans="2:678" x14ac:dyDescent="0.3">
      <c r="B26" s="7" t="s">
        <v>304</v>
      </c>
      <c r="C26" s="7"/>
      <c r="D26" s="7"/>
      <c r="E26" s="7"/>
    </row>
    <row r="27" spans="2:678" x14ac:dyDescent="0.3">
      <c r="B27" s="7" t="s">
        <v>305</v>
      </c>
      <c r="C27" s="7"/>
      <c r="D27" s="7"/>
      <c r="E27" s="7"/>
    </row>
    <row r="28" spans="2:678" x14ac:dyDescent="0.3">
      <c r="B28" s="7" t="s">
        <v>306</v>
      </c>
      <c r="C28" s="7"/>
      <c r="D28" s="7"/>
      <c r="E28" s="7"/>
    </row>
    <row r="29" spans="2:678" x14ac:dyDescent="0.3">
      <c r="B29" s="7" t="s">
        <v>307</v>
      </c>
      <c r="C29" s="7"/>
      <c r="D29" s="7"/>
      <c r="E29" s="7"/>
    </row>
    <row r="30" spans="2:678" x14ac:dyDescent="0.3">
      <c r="B30" s="7" t="s">
        <v>9</v>
      </c>
      <c r="C30" s="8" t="str">
        <f>HYPERLINK("https://www.cdc.gov/nchs/data/series/sr_02/sr02_175.pdf", "Link to Vital and Health Statistics")</f>
        <v>Link to Vital and Health Statistics</v>
      </c>
      <c r="D30" s="8"/>
      <c r="E30" s="7"/>
    </row>
    <row r="31" spans="2:678" x14ac:dyDescent="0.3">
      <c r="B31" s="7" t="s">
        <v>308</v>
      </c>
      <c r="C31" s="7"/>
      <c r="D31" s="7"/>
      <c r="E31" s="7"/>
    </row>
    <row r="32" spans="2:678" x14ac:dyDescent="0.3">
      <c r="B32" s="7" t="s">
        <v>309</v>
      </c>
      <c r="C32" s="7"/>
      <c r="D32" s="7"/>
      <c r="E32" s="7"/>
    </row>
    <row r="33" spans="2:10" x14ac:dyDescent="0.3">
      <c r="B33" s="7"/>
      <c r="C33" s="7"/>
      <c r="D33" s="7"/>
      <c r="E33" s="7"/>
    </row>
    <row r="34" spans="2:10" ht="90" customHeight="1" x14ac:dyDescent="0.3">
      <c r="B34" s="19" t="s">
        <v>405</v>
      </c>
      <c r="C34" s="20"/>
      <c r="D34" s="20"/>
      <c r="E34" s="20"/>
      <c r="F34" s="21"/>
      <c r="G34" s="21"/>
      <c r="H34" s="21"/>
      <c r="I34" s="21"/>
      <c r="J34" s="21"/>
    </row>
    <row r="35" spans="2:10" x14ac:dyDescent="0.3">
      <c r="B35" s="7"/>
      <c r="C35" s="7"/>
      <c r="D35" s="7"/>
      <c r="E35" s="7"/>
    </row>
    <row r="36" spans="2:10" x14ac:dyDescent="0.3">
      <c r="B36" s="7"/>
      <c r="C36" s="7"/>
      <c r="D36" s="7"/>
      <c r="E36" s="7"/>
    </row>
    <row r="37" spans="2:10" x14ac:dyDescent="0.3">
      <c r="B37" s="7"/>
      <c r="C37" s="7"/>
      <c r="D37" s="7"/>
      <c r="E37" s="7"/>
    </row>
    <row r="38" spans="2:10" x14ac:dyDescent="0.3">
      <c r="B38" s="7"/>
      <c r="C38" s="7"/>
      <c r="D38" s="7"/>
      <c r="E38" s="7"/>
    </row>
    <row r="39" spans="2:10" x14ac:dyDescent="0.3">
      <c r="B39" s="7"/>
      <c r="C39" s="7"/>
      <c r="D39" s="7"/>
      <c r="E39" s="7"/>
    </row>
    <row r="40" spans="2:10" x14ac:dyDescent="0.3">
      <c r="B40" s="7"/>
      <c r="C40" s="7"/>
      <c r="D40" s="7"/>
      <c r="E40" s="7"/>
    </row>
    <row r="41" spans="2:10" x14ac:dyDescent="0.3">
      <c r="B41" s="7"/>
      <c r="C41" s="7"/>
      <c r="D41" s="7"/>
      <c r="E41" s="7"/>
    </row>
    <row r="42" spans="2:10" x14ac:dyDescent="0.3">
      <c r="B42" s="7"/>
      <c r="C42" s="7"/>
      <c r="D42" s="7"/>
      <c r="E42" s="7"/>
    </row>
  </sheetData>
  <mergeCells count="6">
    <mergeCell ref="B13:B20"/>
    <mergeCell ref="B34:J34"/>
    <mergeCell ref="B8:D8"/>
    <mergeCell ref="B9:C12"/>
    <mergeCell ref="C13:C16"/>
    <mergeCell ref="C17:C20"/>
  </mergeCells>
  <conditionalFormatting sqref="E9:E20">
    <cfRule type="expression" dxfId="87" priority="1">
      <formula>ZB9 = 3</formula>
    </cfRule>
    <cfRule type="expression" dxfId="86" priority="13">
      <formula>J9 = K9</formula>
    </cfRule>
    <cfRule type="expression" dxfId="85" priority="25">
      <formula>ZB9 = 2</formula>
    </cfRule>
    <cfRule type="expression" dxfId="84" priority="37">
      <formula>ZB9 = 1</formula>
    </cfRule>
  </conditionalFormatting>
  <pageMargins left="0.7" right="0.7" top="0.75" bottom="0.75" header="0.3" footer="0.3"/>
  <pageSetup paperSize="9" orientation="portrait" horizontalDpi="300" verticalDpi="300"/>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B1:ZB42"/>
  <sheetViews>
    <sheetView showGridLines="0" topLeftCell="A16" workbookViewId="0">
      <selection activeCell="L33" sqref="L33"/>
    </sheetView>
  </sheetViews>
  <sheetFormatPr baseColWidth="10" defaultRowHeight="15.6" x14ac:dyDescent="0.3"/>
  <cols>
    <col min="1" max="1" width="2.19921875" customWidth="1"/>
    <col min="2" max="2" width="8.796875" customWidth="1"/>
    <col min="3" max="3" width="13.09765625" customWidth="1"/>
    <col min="4" max="4" width="23.8984375" customWidth="1"/>
    <col min="5" max="8" width="12.19921875" customWidth="1"/>
    <col min="9" max="9" width="15.69921875" customWidth="1"/>
    <col min="10" max="10" width="15.19921875" customWidth="1"/>
    <col min="11" max="11" width="15.69921875" customWidth="1"/>
    <col min="12" max="14" width="12.19921875" customWidth="1"/>
  </cols>
  <sheetData>
    <row r="1" spans="2:678" ht="70.05" customHeight="1" x14ac:dyDescent="0.3"/>
    <row r="2" spans="2:678" x14ac:dyDescent="0.3">
      <c r="B2" s="10" t="s">
        <v>5</v>
      </c>
      <c r="C2" s="11" t="s">
        <v>199</v>
      </c>
      <c r="D2" s="11"/>
      <c r="N2" s="12" t="str">
        <f>HYPERLINK("#'INDICE'!A1", "Índice")</f>
        <v>Índice</v>
      </c>
    </row>
    <row r="3" spans="2:678" x14ac:dyDescent="0.3">
      <c r="B3" s="10" t="s">
        <v>7</v>
      </c>
      <c r="C3" s="11" t="s">
        <v>198</v>
      </c>
      <c r="D3" s="11"/>
    </row>
    <row r="4" spans="2:678" x14ac:dyDescent="0.3">
      <c r="B4" s="10" t="s">
        <v>8</v>
      </c>
      <c r="C4" s="11" t="s">
        <v>337</v>
      </c>
      <c r="D4" s="11"/>
    </row>
    <row r="5" spans="2:678" x14ac:dyDescent="0.3">
      <c r="B5" s="10" t="s">
        <v>10</v>
      </c>
      <c r="C5" s="11" t="s">
        <v>11</v>
      </c>
      <c r="D5" s="11"/>
    </row>
    <row r="6" spans="2:678" x14ac:dyDescent="0.3">
      <c r="B6" s="10" t="s">
        <v>12</v>
      </c>
      <c r="C6" s="11" t="s">
        <v>13</v>
      </c>
      <c r="D6" s="11"/>
    </row>
    <row r="8" spans="2:678" ht="27.6" x14ac:dyDescent="0.3">
      <c r="B8" s="23" t="s">
        <v>241</v>
      </c>
      <c r="C8" s="24"/>
      <c r="D8" s="25"/>
      <c r="E8" s="13" t="s">
        <v>242</v>
      </c>
      <c r="F8" s="13" t="s">
        <v>243</v>
      </c>
      <c r="G8" s="13" t="s">
        <v>244</v>
      </c>
      <c r="H8" s="13" t="s">
        <v>245</v>
      </c>
      <c r="I8" s="13" t="s">
        <v>246</v>
      </c>
      <c r="J8" s="13" t="s">
        <v>247</v>
      </c>
      <c r="K8" s="13" t="s">
        <v>248</v>
      </c>
      <c r="L8" s="13" t="s">
        <v>249</v>
      </c>
      <c r="M8" s="13" t="s">
        <v>250</v>
      </c>
      <c r="N8" s="13" t="s">
        <v>251</v>
      </c>
      <c r="ZB8" s="9" t="s">
        <v>300</v>
      </c>
    </row>
    <row r="9" spans="2:678" ht="15.6" customHeight="1" x14ac:dyDescent="0.3">
      <c r="B9" s="26" t="s">
        <v>397</v>
      </c>
      <c r="C9" s="27"/>
      <c r="D9" s="16" t="s">
        <v>366</v>
      </c>
      <c r="E9" s="14">
        <v>79.442177886183003</v>
      </c>
      <c r="F9" s="14">
        <v>0.71999092560309297</v>
      </c>
      <c r="G9" s="14">
        <v>77.994429727234802</v>
      </c>
      <c r="H9" s="14">
        <v>80.8181036778671</v>
      </c>
      <c r="I9" s="14">
        <v>0.90630814104143198</v>
      </c>
      <c r="J9" s="15">
        <v>14094</v>
      </c>
      <c r="K9" s="15">
        <v>17325</v>
      </c>
      <c r="L9" s="14">
        <v>5.4988766182094704</v>
      </c>
      <c r="M9" s="15">
        <v>3150.6435228294599</v>
      </c>
      <c r="N9" s="15">
        <v>2582</v>
      </c>
      <c r="ZB9" s="9"/>
    </row>
    <row r="10" spans="2:678" ht="15.6" customHeight="1" x14ac:dyDescent="0.3">
      <c r="B10" s="28"/>
      <c r="C10" s="29"/>
      <c r="D10" s="16" t="s">
        <v>367</v>
      </c>
      <c r="E10" s="14">
        <v>3.4872324885492598</v>
      </c>
      <c r="F10" s="14">
        <v>0.23790637798050901</v>
      </c>
      <c r="G10" s="14">
        <v>3.0496430287495402</v>
      </c>
      <c r="H10" s="14">
        <v>3.9850302374169901</v>
      </c>
      <c r="I10" s="14">
        <v>6.8222115606488201</v>
      </c>
      <c r="J10" s="15">
        <v>650</v>
      </c>
      <c r="K10" s="15">
        <v>17325</v>
      </c>
      <c r="L10" s="14">
        <v>2.9133634936249702</v>
      </c>
      <c r="M10" s="15">
        <v>5946.7347750840599</v>
      </c>
      <c r="N10" s="15">
        <v>342</v>
      </c>
      <c r="ZB10" s="9"/>
    </row>
    <row r="11" spans="2:678" ht="15.6" customHeight="1" x14ac:dyDescent="0.3">
      <c r="B11" s="28"/>
      <c r="C11" s="29"/>
      <c r="D11" s="16" t="s">
        <v>368</v>
      </c>
      <c r="E11" s="14">
        <v>16.709892441811199</v>
      </c>
      <c r="F11" s="14">
        <v>0.683736636255592</v>
      </c>
      <c r="G11" s="14">
        <v>15.4118116438217</v>
      </c>
      <c r="H11" s="14">
        <v>18.093918959667501</v>
      </c>
      <c r="I11" s="14">
        <v>4.0918075244144401</v>
      </c>
      <c r="J11" s="15">
        <v>2529</v>
      </c>
      <c r="K11" s="15">
        <v>17325</v>
      </c>
      <c r="L11" s="14">
        <v>5.8191399200358704</v>
      </c>
      <c r="M11" s="15">
        <v>2977.2441010308598</v>
      </c>
      <c r="N11" s="15">
        <v>806</v>
      </c>
      <c r="ZB11" s="9"/>
    </row>
    <row r="12" spans="2:678" ht="15.6" customHeight="1" x14ac:dyDescent="0.3">
      <c r="B12" s="30"/>
      <c r="C12" s="31"/>
      <c r="D12" s="16" t="s">
        <v>369</v>
      </c>
      <c r="E12" s="14">
        <v>0.36069718159625103</v>
      </c>
      <c r="F12" s="14">
        <v>0.111398323708746</v>
      </c>
      <c r="G12" s="14">
        <v>0.19674235780813701</v>
      </c>
      <c r="H12" s="14">
        <v>0.66037934347108596</v>
      </c>
      <c r="I12" s="14">
        <v>30.884168048044501</v>
      </c>
      <c r="J12" s="15">
        <v>52</v>
      </c>
      <c r="K12" s="15">
        <v>17325</v>
      </c>
      <c r="L12" s="14">
        <v>5.9818023304628696</v>
      </c>
      <c r="M12" s="15">
        <v>2896.2842706738902</v>
      </c>
      <c r="N12" s="15">
        <v>6</v>
      </c>
      <c r="ZB12" s="9">
        <v>3</v>
      </c>
    </row>
    <row r="13" spans="2:678" ht="15.6" customHeight="1" x14ac:dyDescent="0.3">
      <c r="B13" s="18" t="s">
        <v>293</v>
      </c>
      <c r="C13" s="32" t="s">
        <v>253</v>
      </c>
      <c r="D13" s="16" t="s">
        <v>366</v>
      </c>
      <c r="E13" s="14">
        <v>75.699432183747504</v>
      </c>
      <c r="F13" s="14">
        <v>0.93055536225471702</v>
      </c>
      <c r="G13" s="14">
        <v>73.828584642717104</v>
      </c>
      <c r="H13" s="14">
        <v>77.477341884272306</v>
      </c>
      <c r="I13" s="14">
        <v>1.22927654199037</v>
      </c>
      <c r="J13" s="15">
        <v>8665</v>
      </c>
      <c r="K13" s="15">
        <v>11244</v>
      </c>
      <c r="L13" s="14">
        <v>5.2924601826177797</v>
      </c>
      <c r="M13" s="15">
        <v>2124.5318078970299</v>
      </c>
      <c r="N13" s="15">
        <v>1635</v>
      </c>
      <c r="ZB13" s="9"/>
    </row>
    <row r="14" spans="2:678" ht="15.6" customHeight="1" x14ac:dyDescent="0.3">
      <c r="B14" s="18"/>
      <c r="C14" s="33"/>
      <c r="D14" s="16" t="s">
        <v>367</v>
      </c>
      <c r="E14" s="14">
        <v>3.5072893025365901</v>
      </c>
      <c r="F14" s="14">
        <v>0.284506239118198</v>
      </c>
      <c r="G14" s="14">
        <v>2.9902115131303999</v>
      </c>
      <c r="H14" s="14">
        <v>4.1099937618528504</v>
      </c>
      <c r="I14" s="14">
        <v>8.1118554694770602</v>
      </c>
      <c r="J14" s="15">
        <v>446</v>
      </c>
      <c r="K14" s="15">
        <v>11244</v>
      </c>
      <c r="L14" s="14">
        <v>2.6890551091147099</v>
      </c>
      <c r="M14" s="15">
        <v>4181.3944094666604</v>
      </c>
      <c r="N14" s="15">
        <v>261</v>
      </c>
      <c r="ZB14" s="9"/>
    </row>
    <row r="15" spans="2:678" ht="15.6" customHeight="1" x14ac:dyDescent="0.3">
      <c r="B15" s="18"/>
      <c r="C15" s="33"/>
      <c r="D15" s="16" t="s">
        <v>368</v>
      </c>
      <c r="E15" s="14">
        <v>20.468846210895801</v>
      </c>
      <c r="F15" s="14">
        <v>0.899875657801117</v>
      </c>
      <c r="G15" s="14">
        <v>18.7606653330404</v>
      </c>
      <c r="H15" s="14">
        <v>22.289885224190101</v>
      </c>
      <c r="I15" s="14">
        <v>4.3963184271818099</v>
      </c>
      <c r="J15" s="15">
        <v>2105</v>
      </c>
      <c r="K15" s="15">
        <v>11244</v>
      </c>
      <c r="L15" s="14">
        <v>5.5926362433738204</v>
      </c>
      <c r="M15" s="15">
        <v>2010.5008641178699</v>
      </c>
      <c r="N15" s="15">
        <v>680</v>
      </c>
      <c r="ZB15" s="9"/>
    </row>
    <row r="16" spans="2:678" ht="15.6" customHeight="1" x14ac:dyDescent="0.3">
      <c r="B16" s="18"/>
      <c r="C16" s="34"/>
      <c r="D16" s="16" t="s">
        <v>369</v>
      </c>
      <c r="E16" s="14">
        <v>0.32443230383253302</v>
      </c>
      <c r="F16" s="14">
        <v>0.145320947045534</v>
      </c>
      <c r="G16" s="14">
        <v>0.134666835076974</v>
      </c>
      <c r="H16" s="14">
        <v>0.77951805616257597</v>
      </c>
      <c r="I16" s="14">
        <v>44.7923789736261</v>
      </c>
      <c r="J16" s="15">
        <v>28</v>
      </c>
      <c r="K16" s="15">
        <v>11244</v>
      </c>
      <c r="L16" s="14">
        <v>7.3421937589204296</v>
      </c>
      <c r="M16" s="15">
        <v>1531.42240169555</v>
      </c>
      <c r="N16" s="15">
        <v>4</v>
      </c>
      <c r="ZB16" s="9">
        <v>3</v>
      </c>
    </row>
    <row r="17" spans="2:678" ht="15.6" customHeight="1" x14ac:dyDescent="0.3">
      <c r="B17" s="18"/>
      <c r="C17" s="32" t="s">
        <v>254</v>
      </c>
      <c r="D17" s="16" t="s">
        <v>366</v>
      </c>
      <c r="E17" s="14">
        <v>87.874581047525794</v>
      </c>
      <c r="F17" s="14">
        <v>0.95082986891209997</v>
      </c>
      <c r="G17" s="14">
        <v>85.883241981098195</v>
      </c>
      <c r="H17" s="14">
        <v>89.618971432963207</v>
      </c>
      <c r="I17" s="14">
        <v>1.0820306140610301</v>
      </c>
      <c r="J17" s="15">
        <v>5429</v>
      </c>
      <c r="K17" s="15">
        <v>6081</v>
      </c>
      <c r="L17" s="14">
        <v>5.1588059334445298</v>
      </c>
      <c r="M17" s="15">
        <v>1178.76114714393</v>
      </c>
      <c r="N17" s="15">
        <v>947</v>
      </c>
      <c r="ZB17" s="9"/>
    </row>
    <row r="18" spans="2:678" ht="15.6" customHeight="1" x14ac:dyDescent="0.3">
      <c r="B18" s="18"/>
      <c r="C18" s="33"/>
      <c r="D18" s="16" t="s">
        <v>367</v>
      </c>
      <c r="E18" s="14">
        <v>3.4420445021905799</v>
      </c>
      <c r="F18" s="14">
        <v>0.433630744868375</v>
      </c>
      <c r="G18" s="14">
        <v>2.6859362197461198</v>
      </c>
      <c r="H18" s="14">
        <v>4.4013752488872404</v>
      </c>
      <c r="I18" s="14">
        <v>12.5980574798613</v>
      </c>
      <c r="J18" s="15">
        <v>204</v>
      </c>
      <c r="K18" s="15">
        <v>6081</v>
      </c>
      <c r="L18" s="14">
        <v>3.4398473461866601</v>
      </c>
      <c r="M18" s="15">
        <v>1767.8110067126299</v>
      </c>
      <c r="N18" s="15">
        <v>81</v>
      </c>
      <c r="ZB18" s="9"/>
    </row>
    <row r="19" spans="2:678" ht="15.6" customHeight="1" x14ac:dyDescent="0.3">
      <c r="B19" s="18"/>
      <c r="C19" s="33"/>
      <c r="D19" s="16" t="s">
        <v>368</v>
      </c>
      <c r="E19" s="14">
        <v>8.2409725270800092</v>
      </c>
      <c r="F19" s="14">
        <v>0.826970458426591</v>
      </c>
      <c r="G19" s="14">
        <v>6.75788610404088</v>
      </c>
      <c r="H19" s="14">
        <v>10.0145795739039</v>
      </c>
      <c r="I19" s="14">
        <v>10.0348648865064</v>
      </c>
      <c r="J19" s="15">
        <v>424</v>
      </c>
      <c r="K19" s="15">
        <v>6081</v>
      </c>
      <c r="L19" s="14">
        <v>5.4986528549230602</v>
      </c>
      <c r="M19" s="15">
        <v>1105.9072395442399</v>
      </c>
      <c r="N19" s="15">
        <v>126</v>
      </c>
      <c r="ZB19" s="9"/>
    </row>
    <row r="20" spans="2:678" ht="15.6" customHeight="1" x14ac:dyDescent="0.3">
      <c r="B20" s="18"/>
      <c r="C20" s="34"/>
      <c r="D20" s="16" t="s">
        <v>369</v>
      </c>
      <c r="E20" s="14">
        <v>0.44240192311655002</v>
      </c>
      <c r="F20" s="14">
        <v>0.15620231239489901</v>
      </c>
      <c r="G20" s="14">
        <v>0.221190699423917</v>
      </c>
      <c r="H20" s="14">
        <v>0.88288733963004895</v>
      </c>
      <c r="I20" s="14">
        <v>35.307783314890401</v>
      </c>
      <c r="J20" s="15">
        <v>24</v>
      </c>
      <c r="K20" s="15">
        <v>6081</v>
      </c>
      <c r="L20" s="14">
        <v>3.3681163101240599</v>
      </c>
      <c r="M20" s="15">
        <v>1805.4602157655299</v>
      </c>
      <c r="N20" s="15">
        <v>2</v>
      </c>
      <c r="ZB20" s="9">
        <v>3</v>
      </c>
    </row>
    <row r="22" spans="2:678" x14ac:dyDescent="0.3">
      <c r="B22" s="7"/>
      <c r="C22" s="7"/>
      <c r="D22" s="7"/>
      <c r="E22" s="7"/>
    </row>
    <row r="23" spans="2:678" x14ac:dyDescent="0.3">
      <c r="B23" s="7" t="s">
        <v>301</v>
      </c>
      <c r="C23" s="7"/>
      <c r="D23" s="7"/>
      <c r="E23" s="7"/>
    </row>
    <row r="24" spans="2:678" x14ac:dyDescent="0.3">
      <c r="B24" s="7" t="s">
        <v>302</v>
      </c>
      <c r="C24" s="7"/>
      <c r="D24" s="7"/>
      <c r="E24" s="7"/>
    </row>
    <row r="25" spans="2:678" x14ac:dyDescent="0.3">
      <c r="B25" s="7" t="s">
        <v>303</v>
      </c>
      <c r="C25" s="7"/>
      <c r="D25" s="7"/>
      <c r="E25" s="7"/>
    </row>
    <row r="26" spans="2:678" x14ac:dyDescent="0.3">
      <c r="B26" s="7" t="s">
        <v>304</v>
      </c>
      <c r="C26" s="7"/>
      <c r="D26" s="7"/>
      <c r="E26" s="7"/>
    </row>
    <row r="27" spans="2:678" x14ac:dyDescent="0.3">
      <c r="B27" s="7" t="s">
        <v>305</v>
      </c>
      <c r="C27" s="7"/>
      <c r="D27" s="7"/>
      <c r="E27" s="7"/>
    </row>
    <row r="28" spans="2:678" x14ac:dyDescent="0.3">
      <c r="B28" s="7" t="s">
        <v>306</v>
      </c>
      <c r="C28" s="7"/>
      <c r="D28" s="7"/>
      <c r="E28" s="7"/>
    </row>
    <row r="29" spans="2:678" x14ac:dyDescent="0.3">
      <c r="B29" s="7" t="s">
        <v>307</v>
      </c>
      <c r="C29" s="7"/>
      <c r="D29" s="7"/>
      <c r="E29" s="7"/>
    </row>
    <row r="30" spans="2:678" x14ac:dyDescent="0.3">
      <c r="B30" s="7" t="s">
        <v>9</v>
      </c>
      <c r="C30" s="8" t="str">
        <f>HYPERLINK("https://www.cdc.gov/nchs/data/series/sr_02/sr02_175.pdf", "Link to Vital and Health Statistics")</f>
        <v>Link to Vital and Health Statistics</v>
      </c>
      <c r="D30" s="8"/>
      <c r="E30" s="7"/>
    </row>
    <row r="31" spans="2:678" x14ac:dyDescent="0.3">
      <c r="B31" s="7" t="s">
        <v>308</v>
      </c>
      <c r="C31" s="7"/>
      <c r="D31" s="7"/>
      <c r="E31" s="7"/>
    </row>
    <row r="32" spans="2:678" x14ac:dyDescent="0.3">
      <c r="B32" s="7" t="s">
        <v>309</v>
      </c>
      <c r="C32" s="7"/>
      <c r="D32" s="7"/>
      <c r="E32" s="7"/>
    </row>
    <row r="33" spans="2:10" x14ac:dyDescent="0.3">
      <c r="B33" s="7"/>
      <c r="C33" s="7"/>
      <c r="D33" s="7"/>
      <c r="E33" s="7"/>
    </row>
    <row r="34" spans="2:10" ht="90" customHeight="1" x14ac:dyDescent="0.3">
      <c r="B34" s="19" t="s">
        <v>404</v>
      </c>
      <c r="C34" s="20"/>
      <c r="D34" s="20"/>
      <c r="E34" s="20"/>
      <c r="F34" s="21"/>
      <c r="G34" s="21"/>
      <c r="H34" s="21"/>
      <c r="I34" s="21"/>
      <c r="J34" s="21"/>
    </row>
    <row r="35" spans="2:10" x14ac:dyDescent="0.3">
      <c r="B35" s="7"/>
      <c r="C35" s="7"/>
      <c r="D35" s="7"/>
      <c r="E35" s="7"/>
    </row>
    <row r="36" spans="2:10" x14ac:dyDescent="0.3">
      <c r="B36" s="7"/>
      <c r="C36" s="7"/>
      <c r="D36" s="7"/>
      <c r="E36" s="7"/>
    </row>
    <row r="37" spans="2:10" x14ac:dyDescent="0.3">
      <c r="B37" s="7"/>
      <c r="C37" s="7"/>
      <c r="D37" s="7"/>
      <c r="E37" s="7"/>
    </row>
    <row r="38" spans="2:10" x14ac:dyDescent="0.3">
      <c r="B38" s="7"/>
      <c r="C38" s="7"/>
      <c r="D38" s="7"/>
      <c r="E38" s="7"/>
    </row>
    <row r="39" spans="2:10" x14ac:dyDescent="0.3">
      <c r="B39" s="7"/>
      <c r="C39" s="7"/>
      <c r="D39" s="7"/>
      <c r="E39" s="7"/>
    </row>
    <row r="40" spans="2:10" x14ac:dyDescent="0.3">
      <c r="B40" s="7"/>
      <c r="C40" s="7"/>
      <c r="D40" s="7"/>
      <c r="E40" s="7"/>
    </row>
    <row r="41" spans="2:10" x14ac:dyDescent="0.3">
      <c r="B41" s="7"/>
      <c r="C41" s="7"/>
      <c r="D41" s="7"/>
      <c r="E41" s="7"/>
    </row>
    <row r="42" spans="2:10" x14ac:dyDescent="0.3">
      <c r="B42" s="7"/>
      <c r="C42" s="7"/>
      <c r="D42" s="7"/>
      <c r="E42" s="7"/>
    </row>
  </sheetData>
  <mergeCells count="6">
    <mergeCell ref="B13:B20"/>
    <mergeCell ref="B34:J34"/>
    <mergeCell ref="B8:D8"/>
    <mergeCell ref="B9:C12"/>
    <mergeCell ref="C13:C16"/>
    <mergeCell ref="C17:C20"/>
  </mergeCells>
  <conditionalFormatting sqref="E9:E20">
    <cfRule type="expression" dxfId="83" priority="1">
      <formula>ZB9 = 3</formula>
    </cfRule>
    <cfRule type="expression" dxfId="82" priority="13">
      <formula>J9 = K9</formula>
    </cfRule>
    <cfRule type="expression" dxfId="81" priority="25">
      <formula>ZB9 = 2</formula>
    </cfRule>
    <cfRule type="expression" dxfId="80" priority="37">
      <formula>ZB9 = 1</formula>
    </cfRule>
  </conditionalFormatting>
  <pageMargins left="0.7" right="0.7" top="0.75" bottom="0.75" header="0.3" footer="0.3"/>
  <pageSetup paperSize="9" orientation="portrait" horizontalDpi="300" verticalDpi="300"/>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B1:ZB42"/>
  <sheetViews>
    <sheetView showGridLines="0" topLeftCell="A19" workbookViewId="0">
      <selection activeCell="K35" sqref="K35"/>
    </sheetView>
  </sheetViews>
  <sheetFormatPr baseColWidth="10" defaultRowHeight="15.6" x14ac:dyDescent="0.3"/>
  <cols>
    <col min="1" max="1" width="2.19921875" customWidth="1"/>
    <col min="2" max="2" width="8.796875" customWidth="1"/>
    <col min="3" max="3" width="13.09765625" customWidth="1"/>
    <col min="4" max="4" width="23.8984375" customWidth="1"/>
    <col min="5" max="8" width="12.19921875" customWidth="1"/>
    <col min="9" max="9" width="15.69921875" customWidth="1"/>
    <col min="10" max="10" width="15.19921875" customWidth="1"/>
    <col min="11" max="11" width="15.69921875" customWidth="1"/>
    <col min="12" max="14" width="12.19921875" customWidth="1"/>
  </cols>
  <sheetData>
    <row r="1" spans="2:678" ht="70.05" customHeight="1" x14ac:dyDescent="0.3"/>
    <row r="2" spans="2:678" x14ac:dyDescent="0.3">
      <c r="B2" s="10" t="s">
        <v>5</v>
      </c>
      <c r="C2" s="11" t="s">
        <v>201</v>
      </c>
      <c r="D2" s="11"/>
      <c r="N2" s="12" t="str">
        <f>HYPERLINK("#'INDICE'!A1", "Índice")</f>
        <v>Índice</v>
      </c>
    </row>
    <row r="3" spans="2:678" x14ac:dyDescent="0.3">
      <c r="B3" s="10" t="s">
        <v>7</v>
      </c>
      <c r="C3" s="11" t="s">
        <v>200</v>
      </c>
      <c r="D3" s="11"/>
    </row>
    <row r="4" spans="2:678" x14ac:dyDescent="0.3">
      <c r="B4" s="10" t="s">
        <v>8</v>
      </c>
      <c r="C4" s="11" t="s">
        <v>337</v>
      </c>
      <c r="D4" s="11"/>
    </row>
    <row r="5" spans="2:678" x14ac:dyDescent="0.3">
      <c r="B5" s="10" t="s">
        <v>10</v>
      </c>
      <c r="C5" s="11" t="s">
        <v>11</v>
      </c>
      <c r="D5" s="11"/>
    </row>
    <row r="6" spans="2:678" x14ac:dyDescent="0.3">
      <c r="B6" s="10" t="s">
        <v>12</v>
      </c>
      <c r="C6" s="11" t="s">
        <v>13</v>
      </c>
      <c r="D6" s="11"/>
    </row>
    <row r="8" spans="2:678" ht="27.6" x14ac:dyDescent="0.3">
      <c r="B8" s="23" t="s">
        <v>241</v>
      </c>
      <c r="C8" s="24"/>
      <c r="D8" s="25"/>
      <c r="E8" s="13" t="s">
        <v>242</v>
      </c>
      <c r="F8" s="13" t="s">
        <v>243</v>
      </c>
      <c r="G8" s="13" t="s">
        <v>244</v>
      </c>
      <c r="H8" s="13" t="s">
        <v>245</v>
      </c>
      <c r="I8" s="13" t="s">
        <v>246</v>
      </c>
      <c r="J8" s="13" t="s">
        <v>247</v>
      </c>
      <c r="K8" s="13" t="s">
        <v>248</v>
      </c>
      <c r="L8" s="13" t="s">
        <v>249</v>
      </c>
      <c r="M8" s="13" t="s">
        <v>250</v>
      </c>
      <c r="N8" s="13" t="s">
        <v>251</v>
      </c>
      <c r="ZB8" s="9" t="s">
        <v>300</v>
      </c>
    </row>
    <row r="9" spans="2:678" ht="15.6" customHeight="1" x14ac:dyDescent="0.3">
      <c r="B9" s="26" t="s">
        <v>397</v>
      </c>
      <c r="C9" s="27"/>
      <c r="D9" s="16" t="s">
        <v>370</v>
      </c>
      <c r="E9" s="14">
        <v>6.68786463354584</v>
      </c>
      <c r="F9" s="14">
        <v>0.40787578615713399</v>
      </c>
      <c r="G9" s="14">
        <v>5.9311226086307602</v>
      </c>
      <c r="H9" s="14">
        <v>7.5334258685450202</v>
      </c>
      <c r="I9" s="14">
        <v>6.0987446443108198</v>
      </c>
      <c r="J9" s="15">
        <v>1382</v>
      </c>
      <c r="K9" s="15">
        <v>18364</v>
      </c>
      <c r="L9" s="14">
        <v>4.8952387706043998</v>
      </c>
      <c r="M9" s="15">
        <v>3751.4002606521799</v>
      </c>
      <c r="N9" s="15">
        <v>521</v>
      </c>
      <c r="ZB9" s="9"/>
    </row>
    <row r="10" spans="2:678" x14ac:dyDescent="0.3">
      <c r="B10" s="28"/>
      <c r="C10" s="29"/>
      <c r="D10" s="16" t="s">
        <v>371</v>
      </c>
      <c r="E10" s="14">
        <v>8.2915317809595006</v>
      </c>
      <c r="F10" s="14">
        <v>0.42478047655774198</v>
      </c>
      <c r="G10" s="14">
        <v>7.4957533758497403</v>
      </c>
      <c r="H10" s="14">
        <v>9.1634242868719191</v>
      </c>
      <c r="I10" s="14">
        <v>5.1230639618749301</v>
      </c>
      <c r="J10" s="15">
        <v>1780</v>
      </c>
      <c r="K10" s="15">
        <v>18364</v>
      </c>
      <c r="L10" s="14">
        <v>4.3574109510285002</v>
      </c>
      <c r="M10" s="15">
        <v>4214.4292118386202</v>
      </c>
      <c r="N10" s="15">
        <v>745</v>
      </c>
      <c r="ZB10" s="9"/>
    </row>
    <row r="11" spans="2:678" x14ac:dyDescent="0.3">
      <c r="B11" s="28"/>
      <c r="C11" s="29"/>
      <c r="D11" s="16" t="s">
        <v>372</v>
      </c>
      <c r="E11" s="14">
        <v>9.39111495286806</v>
      </c>
      <c r="F11" s="14">
        <v>0.46086198826818803</v>
      </c>
      <c r="G11" s="14">
        <v>8.5255756046444304</v>
      </c>
      <c r="H11" s="14">
        <v>10.334598591516899</v>
      </c>
      <c r="I11" s="14">
        <v>4.9074256952572002</v>
      </c>
      <c r="J11" s="15">
        <v>2062</v>
      </c>
      <c r="K11" s="15">
        <v>18364</v>
      </c>
      <c r="L11" s="14">
        <v>4.5835024761765499</v>
      </c>
      <c r="M11" s="15">
        <v>4006.5430520545501</v>
      </c>
      <c r="N11" s="15">
        <v>946</v>
      </c>
      <c r="ZB11" s="9"/>
    </row>
    <row r="12" spans="2:678" x14ac:dyDescent="0.3">
      <c r="B12" s="30"/>
      <c r="C12" s="31"/>
      <c r="D12" s="16" t="s">
        <v>373</v>
      </c>
      <c r="E12" s="14">
        <v>75.629488651340097</v>
      </c>
      <c r="F12" s="14">
        <v>0.68288869625114101</v>
      </c>
      <c r="G12" s="14">
        <v>74.265652380844202</v>
      </c>
      <c r="H12" s="14">
        <v>76.943485754809799</v>
      </c>
      <c r="I12" s="14">
        <v>0.90293972421171598</v>
      </c>
      <c r="J12" s="15">
        <v>13140</v>
      </c>
      <c r="K12" s="15">
        <v>18364</v>
      </c>
      <c r="L12" s="14">
        <v>4.64609062090714</v>
      </c>
      <c r="M12" s="15">
        <v>3952.5703431962902</v>
      </c>
      <c r="N12" s="15">
        <v>2446</v>
      </c>
      <c r="ZB12" s="9"/>
    </row>
    <row r="13" spans="2:678" ht="15.6" customHeight="1" x14ac:dyDescent="0.3">
      <c r="B13" s="18" t="s">
        <v>293</v>
      </c>
      <c r="C13" s="32" t="s">
        <v>253</v>
      </c>
      <c r="D13" s="16" t="s">
        <v>370</v>
      </c>
      <c r="E13" s="14">
        <v>2.1598295835895098</v>
      </c>
      <c r="F13" s="14">
        <v>0.39426501050170598</v>
      </c>
      <c r="G13" s="14">
        <v>1.50806143726348</v>
      </c>
      <c r="H13" s="14">
        <v>3.0844634290039901</v>
      </c>
      <c r="I13" s="14">
        <v>18.254449957411001</v>
      </c>
      <c r="J13" s="15">
        <v>265</v>
      </c>
      <c r="K13" s="15">
        <v>11313</v>
      </c>
      <c r="L13" s="14">
        <v>8.3210701671189504</v>
      </c>
      <c r="M13" s="15">
        <v>1359.5607022644499</v>
      </c>
      <c r="N13" s="15">
        <v>133</v>
      </c>
      <c r="ZB13" s="9"/>
    </row>
    <row r="14" spans="2:678" ht="15.6" customHeight="1" x14ac:dyDescent="0.3">
      <c r="B14" s="18"/>
      <c r="C14" s="33"/>
      <c r="D14" s="16" t="s">
        <v>371</v>
      </c>
      <c r="E14" s="14">
        <v>4.0941214083300101</v>
      </c>
      <c r="F14" s="14">
        <v>0.36410630029684699</v>
      </c>
      <c r="G14" s="14">
        <v>3.4368379086040801</v>
      </c>
      <c r="H14" s="14">
        <v>4.8707675013486096</v>
      </c>
      <c r="I14" s="14">
        <v>8.8933928426261701</v>
      </c>
      <c r="J14" s="15">
        <v>551</v>
      </c>
      <c r="K14" s="15">
        <v>11313</v>
      </c>
      <c r="L14" s="14">
        <v>3.8193533796616701</v>
      </c>
      <c r="M14" s="15">
        <v>2962.01971261484</v>
      </c>
      <c r="N14" s="15">
        <v>274</v>
      </c>
      <c r="ZB14" s="9"/>
    </row>
    <row r="15" spans="2:678" ht="15.6" customHeight="1" x14ac:dyDescent="0.3">
      <c r="B15" s="18"/>
      <c r="C15" s="33"/>
      <c r="D15" s="16" t="s">
        <v>372</v>
      </c>
      <c r="E15" s="14">
        <v>6.6031923790159803</v>
      </c>
      <c r="F15" s="14">
        <v>0.54119579199888601</v>
      </c>
      <c r="G15" s="14">
        <v>5.6179882194291499</v>
      </c>
      <c r="H15" s="14">
        <v>7.7469865846497203</v>
      </c>
      <c r="I15" s="14">
        <v>8.1959719016930492</v>
      </c>
      <c r="J15" s="15">
        <v>872</v>
      </c>
      <c r="K15" s="15">
        <v>11313</v>
      </c>
      <c r="L15" s="14">
        <v>5.3723244921775999</v>
      </c>
      <c r="M15" s="15">
        <v>2105.79238399921</v>
      </c>
      <c r="N15" s="15">
        <v>445</v>
      </c>
      <c r="ZB15" s="9"/>
    </row>
    <row r="16" spans="2:678" ht="15.6" customHeight="1" x14ac:dyDescent="0.3">
      <c r="B16" s="18"/>
      <c r="C16" s="34"/>
      <c r="D16" s="16" t="s">
        <v>373</v>
      </c>
      <c r="E16" s="14">
        <v>87.142856656873704</v>
      </c>
      <c r="F16" s="14">
        <v>0.70012557629397199</v>
      </c>
      <c r="G16" s="14">
        <v>85.706439726956503</v>
      </c>
      <c r="H16" s="14">
        <v>88.454368073047803</v>
      </c>
      <c r="I16" s="14">
        <v>0.80342279694906804</v>
      </c>
      <c r="J16" s="15">
        <v>9625</v>
      </c>
      <c r="K16" s="15">
        <v>11313</v>
      </c>
      <c r="L16" s="14">
        <v>4.9489720914411297</v>
      </c>
      <c r="M16" s="15">
        <v>2285.92923762188</v>
      </c>
      <c r="N16" s="15">
        <v>1662</v>
      </c>
      <c r="ZB16" s="9"/>
    </row>
    <row r="17" spans="2:678" ht="15.6" customHeight="1" x14ac:dyDescent="0.3">
      <c r="B17" s="18"/>
      <c r="C17" s="32" t="s">
        <v>254</v>
      </c>
      <c r="D17" s="16" t="s">
        <v>370</v>
      </c>
      <c r="E17" s="14">
        <v>15.1750743748727</v>
      </c>
      <c r="F17" s="14">
        <v>0.92300357032929303</v>
      </c>
      <c r="G17" s="14">
        <v>13.452391599784301</v>
      </c>
      <c r="H17" s="14">
        <v>17.07483762167</v>
      </c>
      <c r="I17" s="14">
        <v>6.0823660400480604</v>
      </c>
      <c r="J17" s="15">
        <v>1117</v>
      </c>
      <c r="K17" s="15">
        <v>7051</v>
      </c>
      <c r="L17" s="14">
        <v>4.6659659618071103</v>
      </c>
      <c r="M17" s="15">
        <v>1511.15547299646</v>
      </c>
      <c r="N17" s="15">
        <v>388</v>
      </c>
      <c r="ZB17" s="9"/>
    </row>
    <row r="18" spans="2:678" ht="15.6" customHeight="1" x14ac:dyDescent="0.3">
      <c r="B18" s="18"/>
      <c r="C18" s="33"/>
      <c r="D18" s="16" t="s">
        <v>371</v>
      </c>
      <c r="E18" s="14">
        <v>16.159028736075602</v>
      </c>
      <c r="F18" s="14">
        <v>0.936787364891012</v>
      </c>
      <c r="G18" s="14">
        <v>14.4052840264757</v>
      </c>
      <c r="H18" s="14">
        <v>18.081178387592701</v>
      </c>
      <c r="I18" s="14">
        <v>5.7972999503342804</v>
      </c>
      <c r="J18" s="15">
        <v>1229</v>
      </c>
      <c r="K18" s="15">
        <v>7051</v>
      </c>
      <c r="L18" s="14">
        <v>4.5666698152115401</v>
      </c>
      <c r="M18" s="15">
        <v>1544.0135340009001</v>
      </c>
      <c r="N18" s="15">
        <v>471</v>
      </c>
      <c r="ZB18" s="9"/>
    </row>
    <row r="19" spans="2:678" ht="15.6" customHeight="1" x14ac:dyDescent="0.3">
      <c r="B19" s="18"/>
      <c r="C19" s="33"/>
      <c r="D19" s="16" t="s">
        <v>372</v>
      </c>
      <c r="E19" s="14">
        <v>14.6167112076728</v>
      </c>
      <c r="F19" s="14">
        <v>0.85596964748783799</v>
      </c>
      <c r="G19" s="14">
        <v>13.016826655748501</v>
      </c>
      <c r="H19" s="14">
        <v>16.376214700836702</v>
      </c>
      <c r="I19" s="14">
        <v>5.8561028902213703</v>
      </c>
      <c r="J19" s="15">
        <v>1190</v>
      </c>
      <c r="K19" s="15">
        <v>7051</v>
      </c>
      <c r="L19" s="14">
        <v>4.1388844472117601</v>
      </c>
      <c r="M19" s="15">
        <v>1703.5991436654001</v>
      </c>
      <c r="N19" s="15">
        <v>501</v>
      </c>
      <c r="ZB19" s="9"/>
    </row>
    <row r="20" spans="2:678" ht="15.6" customHeight="1" x14ac:dyDescent="0.3">
      <c r="B20" s="18"/>
      <c r="C20" s="34"/>
      <c r="D20" s="16" t="s">
        <v>373</v>
      </c>
      <c r="E20" s="14">
        <v>54.049185818334898</v>
      </c>
      <c r="F20" s="14">
        <v>1.3471142793840101</v>
      </c>
      <c r="G20" s="14">
        <v>51.398781998748703</v>
      </c>
      <c r="H20" s="14">
        <v>56.676880415054299</v>
      </c>
      <c r="I20" s="14">
        <v>2.4923858870174298</v>
      </c>
      <c r="J20" s="15">
        <v>3515</v>
      </c>
      <c r="K20" s="15">
        <v>7051</v>
      </c>
      <c r="L20" s="14">
        <v>5.1512856038374899</v>
      </c>
      <c r="M20" s="15">
        <v>1368.7845214304</v>
      </c>
      <c r="N20" s="15">
        <v>784</v>
      </c>
      <c r="ZB20" s="9"/>
    </row>
    <row r="22" spans="2:678" x14ac:dyDescent="0.3">
      <c r="B22" s="7"/>
      <c r="C22" s="7"/>
      <c r="D22" s="7"/>
      <c r="E22" s="7"/>
    </row>
    <row r="23" spans="2:678" x14ac:dyDescent="0.3">
      <c r="B23" s="7" t="s">
        <v>301</v>
      </c>
      <c r="C23" s="7"/>
      <c r="D23" s="7"/>
      <c r="E23" s="7"/>
    </row>
    <row r="24" spans="2:678" x14ac:dyDescent="0.3">
      <c r="B24" s="7" t="s">
        <v>302</v>
      </c>
      <c r="C24" s="7"/>
      <c r="D24" s="7"/>
      <c r="E24" s="7"/>
    </row>
    <row r="25" spans="2:678" x14ac:dyDescent="0.3">
      <c r="B25" s="7" t="s">
        <v>303</v>
      </c>
      <c r="C25" s="7"/>
      <c r="D25" s="7"/>
      <c r="E25" s="7"/>
    </row>
    <row r="26" spans="2:678" x14ac:dyDescent="0.3">
      <c r="B26" s="7" t="s">
        <v>304</v>
      </c>
      <c r="C26" s="7"/>
      <c r="D26" s="7"/>
      <c r="E26" s="7"/>
    </row>
    <row r="27" spans="2:678" x14ac:dyDescent="0.3">
      <c r="B27" s="7" t="s">
        <v>305</v>
      </c>
      <c r="C27" s="7"/>
      <c r="D27" s="7"/>
      <c r="E27" s="7"/>
    </row>
    <row r="28" spans="2:678" x14ac:dyDescent="0.3">
      <c r="B28" s="7" t="s">
        <v>306</v>
      </c>
      <c r="C28" s="7"/>
      <c r="D28" s="7"/>
      <c r="E28" s="7"/>
    </row>
    <row r="29" spans="2:678" x14ac:dyDescent="0.3">
      <c r="B29" s="7" t="s">
        <v>307</v>
      </c>
      <c r="C29" s="7"/>
      <c r="D29" s="7"/>
      <c r="E29" s="7"/>
    </row>
    <row r="30" spans="2:678" x14ac:dyDescent="0.3">
      <c r="B30" s="7" t="s">
        <v>9</v>
      </c>
      <c r="C30" s="8" t="str">
        <f>HYPERLINK("https://www.cdc.gov/nchs/data/series/sr_02/sr02_175.pdf", "Link to Vital and Health Statistics")</f>
        <v>Link to Vital and Health Statistics</v>
      </c>
      <c r="D30" s="8"/>
      <c r="E30" s="7"/>
    </row>
    <row r="31" spans="2:678" x14ac:dyDescent="0.3">
      <c r="B31" s="7" t="s">
        <v>308</v>
      </c>
      <c r="C31" s="7"/>
      <c r="D31" s="7"/>
      <c r="E31" s="7"/>
    </row>
    <row r="32" spans="2:678" x14ac:dyDescent="0.3">
      <c r="B32" s="7" t="s">
        <v>309</v>
      </c>
      <c r="C32" s="7"/>
      <c r="D32" s="7"/>
      <c r="E32" s="7"/>
    </row>
    <row r="33" spans="2:10" x14ac:dyDescent="0.3">
      <c r="B33" s="7"/>
      <c r="C33" s="7"/>
      <c r="D33" s="7"/>
      <c r="E33" s="7"/>
    </row>
    <row r="34" spans="2:10" ht="90" customHeight="1" x14ac:dyDescent="0.3">
      <c r="B34" s="19" t="s">
        <v>403</v>
      </c>
      <c r="C34" s="20"/>
      <c r="D34" s="20"/>
      <c r="E34" s="20"/>
      <c r="F34" s="21"/>
      <c r="G34" s="21"/>
      <c r="H34" s="21"/>
      <c r="I34" s="21"/>
      <c r="J34" s="21"/>
    </row>
    <row r="35" spans="2:10" x14ac:dyDescent="0.3">
      <c r="B35" s="7"/>
      <c r="C35" s="7"/>
      <c r="D35" s="7"/>
      <c r="E35" s="7"/>
    </row>
    <row r="36" spans="2:10" x14ac:dyDescent="0.3">
      <c r="B36" s="7"/>
      <c r="C36" s="7"/>
      <c r="D36" s="7"/>
      <c r="E36" s="7"/>
    </row>
    <row r="37" spans="2:10" x14ac:dyDescent="0.3">
      <c r="B37" s="7"/>
      <c r="C37" s="7"/>
      <c r="D37" s="7"/>
      <c r="E37" s="7"/>
    </row>
    <row r="38" spans="2:10" x14ac:dyDescent="0.3">
      <c r="B38" s="7"/>
      <c r="C38" s="7"/>
      <c r="D38" s="7"/>
      <c r="E38" s="7"/>
    </row>
    <row r="39" spans="2:10" x14ac:dyDescent="0.3">
      <c r="B39" s="7"/>
      <c r="C39" s="7"/>
      <c r="D39" s="7"/>
      <c r="E39" s="7"/>
    </row>
    <row r="40" spans="2:10" x14ac:dyDescent="0.3">
      <c r="B40" s="7"/>
      <c r="C40" s="7"/>
      <c r="D40" s="7"/>
      <c r="E40" s="7"/>
    </row>
    <row r="41" spans="2:10" x14ac:dyDescent="0.3">
      <c r="B41" s="7"/>
      <c r="C41" s="7"/>
      <c r="D41" s="7"/>
      <c r="E41" s="7"/>
    </row>
    <row r="42" spans="2:10" x14ac:dyDescent="0.3">
      <c r="B42" s="7"/>
      <c r="C42" s="7"/>
      <c r="D42" s="7"/>
      <c r="E42" s="7"/>
    </row>
  </sheetData>
  <mergeCells count="6">
    <mergeCell ref="B13:B20"/>
    <mergeCell ref="B34:J34"/>
    <mergeCell ref="B8:D8"/>
    <mergeCell ref="B9:C12"/>
    <mergeCell ref="C13:C16"/>
    <mergeCell ref="C17:C20"/>
  </mergeCells>
  <conditionalFormatting sqref="E9:E20">
    <cfRule type="expression" dxfId="79" priority="1">
      <formula>ZB9 = 3</formula>
    </cfRule>
    <cfRule type="expression" dxfId="78" priority="13">
      <formula>J9 = K9</formula>
    </cfRule>
    <cfRule type="expression" dxfId="77" priority="25">
      <formula>ZB9 = 2</formula>
    </cfRule>
    <cfRule type="expression" dxfId="76" priority="37">
      <formula>ZB9 = 1</formula>
    </cfRule>
  </conditionalFormatting>
  <pageMargins left="0.7" right="0.7" top="0.75" bottom="0.75" header="0.3" footer="0.3"/>
  <pageSetup paperSize="9" orientation="portrait" horizontalDpi="300" verticalDpi="300"/>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B1:ZB42"/>
  <sheetViews>
    <sheetView showGridLines="0" topLeftCell="A18" workbookViewId="0">
      <selection activeCell="L34" sqref="L34"/>
    </sheetView>
  </sheetViews>
  <sheetFormatPr baseColWidth="10" defaultRowHeight="15.6" x14ac:dyDescent="0.3"/>
  <cols>
    <col min="1" max="1" width="2.19921875" customWidth="1"/>
    <col min="2" max="2" width="8.796875" customWidth="1"/>
    <col min="3" max="3" width="13.09765625" customWidth="1"/>
    <col min="4" max="4" width="23.8984375" customWidth="1"/>
    <col min="5" max="8" width="12.19921875" customWidth="1"/>
    <col min="9" max="9" width="15.69921875" customWidth="1"/>
    <col min="10" max="10" width="15.19921875" customWidth="1"/>
    <col min="11" max="11" width="15.69921875" customWidth="1"/>
    <col min="12" max="14" width="12.19921875" customWidth="1"/>
  </cols>
  <sheetData>
    <row r="1" spans="2:678" ht="70.05" customHeight="1" x14ac:dyDescent="0.3"/>
    <row r="2" spans="2:678" x14ac:dyDescent="0.3">
      <c r="B2" s="10" t="s">
        <v>5</v>
      </c>
      <c r="C2" s="11" t="s">
        <v>203</v>
      </c>
      <c r="D2" s="11"/>
      <c r="N2" s="12" t="str">
        <f>HYPERLINK("#'INDICE'!A1", "Índice")</f>
        <v>Índice</v>
      </c>
    </row>
    <row r="3" spans="2:678" x14ac:dyDescent="0.3">
      <c r="B3" s="10" t="s">
        <v>7</v>
      </c>
      <c r="C3" s="11" t="s">
        <v>202</v>
      </c>
      <c r="D3" s="11"/>
    </row>
    <row r="4" spans="2:678" x14ac:dyDescent="0.3">
      <c r="B4" s="10" t="s">
        <v>8</v>
      </c>
      <c r="C4" s="11" t="s">
        <v>337</v>
      </c>
      <c r="D4" s="11"/>
    </row>
    <row r="5" spans="2:678" x14ac:dyDescent="0.3">
      <c r="B5" s="10" t="s">
        <v>10</v>
      </c>
      <c r="C5" s="11" t="s">
        <v>11</v>
      </c>
      <c r="D5" s="11"/>
    </row>
    <row r="6" spans="2:678" x14ac:dyDescent="0.3">
      <c r="B6" s="10" t="s">
        <v>12</v>
      </c>
      <c r="C6" s="11" t="s">
        <v>13</v>
      </c>
      <c r="D6" s="11"/>
    </row>
    <row r="8" spans="2:678" ht="27.6" x14ac:dyDescent="0.3">
      <c r="B8" s="23" t="s">
        <v>241</v>
      </c>
      <c r="C8" s="24"/>
      <c r="D8" s="25"/>
      <c r="E8" s="13" t="s">
        <v>242</v>
      </c>
      <c r="F8" s="13" t="s">
        <v>243</v>
      </c>
      <c r="G8" s="13" t="s">
        <v>244</v>
      </c>
      <c r="H8" s="13" t="s">
        <v>245</v>
      </c>
      <c r="I8" s="13" t="s">
        <v>246</v>
      </c>
      <c r="J8" s="13" t="s">
        <v>247</v>
      </c>
      <c r="K8" s="13" t="s">
        <v>248</v>
      </c>
      <c r="L8" s="13" t="s">
        <v>249</v>
      </c>
      <c r="M8" s="13" t="s">
        <v>250</v>
      </c>
      <c r="N8" s="13" t="s">
        <v>251</v>
      </c>
      <c r="ZB8" s="9" t="s">
        <v>300</v>
      </c>
    </row>
    <row r="9" spans="2:678" ht="15.6" customHeight="1" x14ac:dyDescent="0.3">
      <c r="B9" s="26" t="s">
        <v>397</v>
      </c>
      <c r="C9" s="27"/>
      <c r="D9" s="16" t="s">
        <v>370</v>
      </c>
      <c r="E9" s="14">
        <v>10.557948580293299</v>
      </c>
      <c r="F9" s="14">
        <v>0.44720159986964197</v>
      </c>
      <c r="G9" s="14">
        <v>9.7126221000752402</v>
      </c>
      <c r="H9" s="14">
        <v>11.467502581364799</v>
      </c>
      <c r="I9" s="14">
        <v>4.2356864732639004</v>
      </c>
      <c r="J9" s="15">
        <v>2248</v>
      </c>
      <c r="K9" s="15">
        <v>18402</v>
      </c>
      <c r="L9" s="14">
        <v>3.8969678997808499</v>
      </c>
      <c r="M9" s="15">
        <v>4722.1328153703498</v>
      </c>
      <c r="N9" s="15">
        <v>918</v>
      </c>
      <c r="ZB9" s="9"/>
    </row>
    <row r="10" spans="2:678" x14ac:dyDescent="0.3">
      <c r="B10" s="28"/>
      <c r="C10" s="29"/>
      <c r="D10" s="16" t="s">
        <v>371</v>
      </c>
      <c r="E10" s="14">
        <v>13.6253655847503</v>
      </c>
      <c r="F10" s="14">
        <v>0.51994678732698996</v>
      </c>
      <c r="G10" s="14">
        <v>12.6375732105369</v>
      </c>
      <c r="H10" s="14">
        <v>14.677395357788701</v>
      </c>
      <c r="I10" s="14">
        <v>3.8160208186187998</v>
      </c>
      <c r="J10" s="15">
        <v>2482</v>
      </c>
      <c r="K10" s="15">
        <v>18402</v>
      </c>
      <c r="L10" s="14">
        <v>4.22692787659114</v>
      </c>
      <c r="M10" s="15">
        <v>4353.5164396607897</v>
      </c>
      <c r="N10" s="15">
        <v>1181</v>
      </c>
      <c r="ZB10" s="9"/>
    </row>
    <row r="11" spans="2:678" x14ac:dyDescent="0.3">
      <c r="B11" s="28"/>
      <c r="C11" s="29"/>
      <c r="D11" s="16" t="s">
        <v>372</v>
      </c>
      <c r="E11" s="14">
        <v>12.485389208055601</v>
      </c>
      <c r="F11" s="14">
        <v>0.48521521481974</v>
      </c>
      <c r="G11" s="14">
        <v>11.5646155323975</v>
      </c>
      <c r="H11" s="14">
        <v>13.468309728824099</v>
      </c>
      <c r="I11" s="14">
        <v>3.88626423040682</v>
      </c>
      <c r="J11" s="15">
        <v>2666</v>
      </c>
      <c r="K11" s="15">
        <v>18402</v>
      </c>
      <c r="L11" s="14">
        <v>3.9648576135066098</v>
      </c>
      <c r="M11" s="15">
        <v>4641.2763821106901</v>
      </c>
      <c r="N11" s="15">
        <v>1278</v>
      </c>
      <c r="ZB11" s="9"/>
    </row>
    <row r="12" spans="2:678" x14ac:dyDescent="0.3">
      <c r="B12" s="30"/>
      <c r="C12" s="31"/>
      <c r="D12" s="16" t="s">
        <v>373</v>
      </c>
      <c r="E12" s="14">
        <v>63.331296627441702</v>
      </c>
      <c r="F12" s="14">
        <v>0.81345284279622598</v>
      </c>
      <c r="G12" s="14">
        <v>61.722137178823601</v>
      </c>
      <c r="H12" s="14">
        <v>64.911265935607503</v>
      </c>
      <c r="I12" s="14">
        <v>1.28444053116663</v>
      </c>
      <c r="J12" s="15">
        <v>11006</v>
      </c>
      <c r="K12" s="15">
        <v>18402</v>
      </c>
      <c r="L12" s="14">
        <v>5.2431496646333899</v>
      </c>
      <c r="M12" s="15">
        <v>3509.72243346914</v>
      </c>
      <c r="N12" s="15">
        <v>2374</v>
      </c>
      <c r="ZB12" s="9"/>
    </row>
    <row r="13" spans="2:678" ht="15.6" customHeight="1" x14ac:dyDescent="0.3">
      <c r="B13" s="18" t="s">
        <v>293</v>
      </c>
      <c r="C13" s="32" t="s">
        <v>253</v>
      </c>
      <c r="D13" s="16" t="s">
        <v>370</v>
      </c>
      <c r="E13" s="14">
        <v>4.5833713976456796</v>
      </c>
      <c r="F13" s="14">
        <v>0.32862575782385101</v>
      </c>
      <c r="G13" s="14">
        <v>3.9804253535041201</v>
      </c>
      <c r="H13" s="14">
        <v>5.2726350953385897</v>
      </c>
      <c r="I13" s="14">
        <v>7.1699569882697096</v>
      </c>
      <c r="J13" s="15">
        <v>614</v>
      </c>
      <c r="K13" s="15">
        <v>11366</v>
      </c>
      <c r="L13" s="14">
        <v>2.80649016288588</v>
      </c>
      <c r="M13" s="15">
        <v>4049.8983927713002</v>
      </c>
      <c r="N13" s="15">
        <v>354</v>
      </c>
      <c r="ZB13" s="9"/>
    </row>
    <row r="14" spans="2:678" ht="15.6" customHeight="1" x14ac:dyDescent="0.3">
      <c r="B14" s="18"/>
      <c r="C14" s="33"/>
      <c r="D14" s="16" t="s">
        <v>371</v>
      </c>
      <c r="E14" s="14">
        <v>10.1949721003625</v>
      </c>
      <c r="F14" s="14">
        <v>0.62250505386615296</v>
      </c>
      <c r="G14" s="14">
        <v>9.0374749818978906</v>
      </c>
      <c r="H14" s="14">
        <v>11.4820053493135</v>
      </c>
      <c r="I14" s="14">
        <v>6.1060005631993901</v>
      </c>
      <c r="J14" s="15">
        <v>1074</v>
      </c>
      <c r="K14" s="15">
        <v>11366</v>
      </c>
      <c r="L14" s="14">
        <v>4.8102595401939903</v>
      </c>
      <c r="M14" s="15">
        <v>2362.8662663681598</v>
      </c>
      <c r="N14" s="15">
        <v>554</v>
      </c>
      <c r="ZB14" s="9"/>
    </row>
    <row r="15" spans="2:678" ht="15.6" customHeight="1" x14ac:dyDescent="0.3">
      <c r="B15" s="18"/>
      <c r="C15" s="33"/>
      <c r="D15" s="16" t="s">
        <v>372</v>
      </c>
      <c r="E15" s="14">
        <v>11.0766919783145</v>
      </c>
      <c r="F15" s="14">
        <v>0.59331712826551997</v>
      </c>
      <c r="G15" s="14">
        <v>9.9656575275760009</v>
      </c>
      <c r="H15" s="14">
        <v>12.2946771120798</v>
      </c>
      <c r="I15" s="14">
        <v>5.3564469376515103</v>
      </c>
      <c r="J15" s="15">
        <v>1454</v>
      </c>
      <c r="K15" s="15">
        <v>11366</v>
      </c>
      <c r="L15" s="14">
        <v>4.0617905295862</v>
      </c>
      <c r="M15" s="15">
        <v>2798.2733026751898</v>
      </c>
      <c r="N15" s="15">
        <v>713</v>
      </c>
      <c r="ZB15" s="9"/>
    </row>
    <row r="16" spans="2:678" ht="15.6" customHeight="1" x14ac:dyDescent="0.3">
      <c r="B16" s="18"/>
      <c r="C16" s="34"/>
      <c r="D16" s="16" t="s">
        <v>373</v>
      </c>
      <c r="E16" s="14">
        <v>74.144964527245406</v>
      </c>
      <c r="F16" s="14">
        <v>0.96072002723938099</v>
      </c>
      <c r="G16" s="14">
        <v>72.216943719213802</v>
      </c>
      <c r="H16" s="14">
        <v>75.983684194713504</v>
      </c>
      <c r="I16" s="14">
        <v>1.29573199389198</v>
      </c>
      <c r="J16" s="15">
        <v>8224</v>
      </c>
      <c r="K16" s="15">
        <v>11366</v>
      </c>
      <c r="L16" s="14">
        <v>5.4718770272401596</v>
      </c>
      <c r="M16" s="15">
        <v>2077.1665633963698</v>
      </c>
      <c r="N16" s="15">
        <v>1640</v>
      </c>
      <c r="ZB16" s="9"/>
    </row>
    <row r="17" spans="2:678" ht="15.6" customHeight="1" x14ac:dyDescent="0.3">
      <c r="B17" s="18"/>
      <c r="C17" s="32" t="s">
        <v>254</v>
      </c>
      <c r="D17" s="16" t="s">
        <v>370</v>
      </c>
      <c r="E17" s="14">
        <v>21.534852068206</v>
      </c>
      <c r="F17" s="14">
        <v>1.0816234915929099</v>
      </c>
      <c r="G17" s="14">
        <v>19.489706841721201</v>
      </c>
      <c r="H17" s="14">
        <v>23.731346075090599</v>
      </c>
      <c r="I17" s="14">
        <v>5.0226650648314299</v>
      </c>
      <c r="J17" s="15">
        <v>1634</v>
      </c>
      <c r="K17" s="15">
        <v>7036</v>
      </c>
      <c r="L17" s="14">
        <v>4.8707701212604002</v>
      </c>
      <c r="M17" s="15">
        <v>1444.53542762952</v>
      </c>
      <c r="N17" s="15">
        <v>564</v>
      </c>
      <c r="ZB17" s="9"/>
    </row>
    <row r="18" spans="2:678" ht="15.6" customHeight="1" x14ac:dyDescent="0.3">
      <c r="B18" s="18"/>
      <c r="C18" s="33"/>
      <c r="D18" s="16" t="s">
        <v>371</v>
      </c>
      <c r="E18" s="14">
        <v>19.927920061677298</v>
      </c>
      <c r="F18" s="14">
        <v>0.87796389871002001</v>
      </c>
      <c r="G18" s="14">
        <v>18.262030650797598</v>
      </c>
      <c r="H18" s="14">
        <v>21.7054202692918</v>
      </c>
      <c r="I18" s="14">
        <v>4.4056976141649802</v>
      </c>
      <c r="J18" s="15">
        <v>1408</v>
      </c>
      <c r="K18" s="15">
        <v>7036</v>
      </c>
      <c r="L18" s="14">
        <v>3.3983987576867598</v>
      </c>
      <c r="M18" s="15">
        <v>2070.3868208771701</v>
      </c>
      <c r="N18" s="15">
        <v>627</v>
      </c>
      <c r="ZB18" s="9"/>
    </row>
    <row r="19" spans="2:678" ht="15.6" customHeight="1" x14ac:dyDescent="0.3">
      <c r="B19" s="18"/>
      <c r="C19" s="33"/>
      <c r="D19" s="16" t="s">
        <v>372</v>
      </c>
      <c r="E19" s="14">
        <v>15.0735447702814</v>
      </c>
      <c r="F19" s="14">
        <v>0.839927205124683</v>
      </c>
      <c r="G19" s="14">
        <v>13.4994758750431</v>
      </c>
      <c r="H19" s="14">
        <v>16.7955162654928</v>
      </c>
      <c r="I19" s="14">
        <v>5.5721943174286599</v>
      </c>
      <c r="J19" s="15">
        <v>1212</v>
      </c>
      <c r="K19" s="15">
        <v>7036</v>
      </c>
      <c r="L19" s="14">
        <v>3.8769393964204402</v>
      </c>
      <c r="M19" s="15">
        <v>1814.83363049118</v>
      </c>
      <c r="N19" s="15">
        <v>565</v>
      </c>
      <c r="ZB19" s="9"/>
    </row>
    <row r="20" spans="2:678" ht="15.6" customHeight="1" x14ac:dyDescent="0.3">
      <c r="B20" s="18"/>
      <c r="C20" s="34"/>
      <c r="D20" s="16" t="s">
        <v>373</v>
      </c>
      <c r="E20" s="14">
        <v>43.463683377012899</v>
      </c>
      <c r="F20" s="14">
        <v>1.32513219120028</v>
      </c>
      <c r="G20" s="14">
        <v>40.885521486385898</v>
      </c>
      <c r="H20" s="14">
        <v>46.077698416545601</v>
      </c>
      <c r="I20" s="14">
        <v>3.04882625732801</v>
      </c>
      <c r="J20" s="15">
        <v>2782</v>
      </c>
      <c r="K20" s="15">
        <v>7036</v>
      </c>
      <c r="L20" s="14">
        <v>5.0272267197615204</v>
      </c>
      <c r="M20" s="15">
        <v>1399.5788119804099</v>
      </c>
      <c r="N20" s="15">
        <v>734</v>
      </c>
      <c r="ZB20" s="9"/>
    </row>
    <row r="22" spans="2:678" x14ac:dyDescent="0.3">
      <c r="B22" s="7"/>
      <c r="C22" s="7"/>
      <c r="D22" s="7"/>
      <c r="E22" s="7"/>
    </row>
    <row r="23" spans="2:678" x14ac:dyDescent="0.3">
      <c r="B23" s="7" t="s">
        <v>301</v>
      </c>
      <c r="C23" s="7"/>
      <c r="D23" s="7"/>
      <c r="E23" s="7"/>
    </row>
    <row r="24" spans="2:678" x14ac:dyDescent="0.3">
      <c r="B24" s="7" t="s">
        <v>302</v>
      </c>
      <c r="C24" s="7"/>
      <c r="D24" s="7"/>
      <c r="E24" s="7"/>
    </row>
    <row r="25" spans="2:678" x14ac:dyDescent="0.3">
      <c r="B25" s="7" t="s">
        <v>303</v>
      </c>
      <c r="C25" s="7"/>
      <c r="D25" s="7"/>
      <c r="E25" s="7"/>
    </row>
    <row r="26" spans="2:678" x14ac:dyDescent="0.3">
      <c r="B26" s="7" t="s">
        <v>304</v>
      </c>
      <c r="C26" s="7"/>
      <c r="D26" s="7"/>
      <c r="E26" s="7"/>
    </row>
    <row r="27" spans="2:678" x14ac:dyDescent="0.3">
      <c r="B27" s="7" t="s">
        <v>305</v>
      </c>
      <c r="C27" s="7"/>
      <c r="D27" s="7"/>
      <c r="E27" s="7"/>
    </row>
    <row r="28" spans="2:678" x14ac:dyDescent="0.3">
      <c r="B28" s="7" t="s">
        <v>306</v>
      </c>
      <c r="C28" s="7"/>
      <c r="D28" s="7"/>
      <c r="E28" s="7"/>
    </row>
    <row r="29" spans="2:678" x14ac:dyDescent="0.3">
      <c r="B29" s="7" t="s">
        <v>307</v>
      </c>
      <c r="C29" s="7"/>
      <c r="D29" s="7"/>
      <c r="E29" s="7"/>
    </row>
    <row r="30" spans="2:678" x14ac:dyDescent="0.3">
      <c r="B30" s="7" t="s">
        <v>9</v>
      </c>
      <c r="C30" s="8" t="str">
        <f>HYPERLINK("https://www.cdc.gov/nchs/data/series/sr_02/sr02_175.pdf", "Link to Vital and Health Statistics")</f>
        <v>Link to Vital and Health Statistics</v>
      </c>
      <c r="D30" s="8"/>
      <c r="E30" s="7"/>
    </row>
    <row r="31" spans="2:678" x14ac:dyDescent="0.3">
      <c r="B31" s="7" t="s">
        <v>308</v>
      </c>
      <c r="C31" s="7"/>
      <c r="D31" s="7"/>
      <c r="E31" s="7"/>
    </row>
    <row r="32" spans="2:678" x14ac:dyDescent="0.3">
      <c r="B32" s="7" t="s">
        <v>309</v>
      </c>
      <c r="C32" s="7"/>
      <c r="D32" s="7"/>
      <c r="E32" s="7"/>
    </row>
    <row r="33" spans="2:10" x14ac:dyDescent="0.3">
      <c r="B33" s="7"/>
      <c r="C33" s="7"/>
      <c r="D33" s="7"/>
      <c r="E33" s="7"/>
    </row>
    <row r="34" spans="2:10" ht="90" customHeight="1" x14ac:dyDescent="0.3">
      <c r="B34" s="19" t="s">
        <v>402</v>
      </c>
      <c r="C34" s="20"/>
      <c r="D34" s="20"/>
      <c r="E34" s="20"/>
      <c r="F34" s="21"/>
      <c r="G34" s="21"/>
      <c r="H34" s="21"/>
      <c r="I34" s="21"/>
      <c r="J34" s="21"/>
    </row>
    <row r="35" spans="2:10" x14ac:dyDescent="0.3">
      <c r="B35" s="7"/>
      <c r="C35" s="7"/>
      <c r="D35" s="7"/>
      <c r="E35" s="7"/>
    </row>
    <row r="36" spans="2:10" x14ac:dyDescent="0.3">
      <c r="B36" s="7"/>
      <c r="C36" s="7"/>
      <c r="D36" s="7"/>
      <c r="E36" s="7"/>
    </row>
    <row r="37" spans="2:10" x14ac:dyDescent="0.3">
      <c r="B37" s="7"/>
      <c r="C37" s="7"/>
      <c r="D37" s="7"/>
      <c r="E37" s="7"/>
    </row>
    <row r="38" spans="2:10" x14ac:dyDescent="0.3">
      <c r="B38" s="7"/>
      <c r="C38" s="7"/>
      <c r="D38" s="7"/>
      <c r="E38" s="7"/>
    </row>
    <row r="39" spans="2:10" x14ac:dyDescent="0.3">
      <c r="B39" s="7"/>
      <c r="C39" s="7"/>
      <c r="D39" s="7"/>
      <c r="E39" s="7"/>
    </row>
    <row r="40" spans="2:10" x14ac:dyDescent="0.3">
      <c r="B40" s="7"/>
      <c r="C40" s="7"/>
      <c r="D40" s="7"/>
      <c r="E40" s="7"/>
    </row>
    <row r="41" spans="2:10" x14ac:dyDescent="0.3">
      <c r="B41" s="7"/>
      <c r="C41" s="7"/>
      <c r="D41" s="7"/>
      <c r="E41" s="7"/>
    </row>
    <row r="42" spans="2:10" x14ac:dyDescent="0.3">
      <c r="B42" s="7"/>
      <c r="C42" s="7"/>
      <c r="D42" s="7"/>
      <c r="E42" s="7"/>
    </row>
  </sheetData>
  <mergeCells count="6">
    <mergeCell ref="B13:B20"/>
    <mergeCell ref="B34:J34"/>
    <mergeCell ref="B8:D8"/>
    <mergeCell ref="B9:C12"/>
    <mergeCell ref="C13:C16"/>
    <mergeCell ref="C17:C20"/>
  </mergeCells>
  <conditionalFormatting sqref="E9:E20">
    <cfRule type="expression" dxfId="75" priority="1">
      <formula>ZB9 = 3</formula>
    </cfRule>
    <cfRule type="expression" dxfId="74" priority="13">
      <formula>J9 = K9</formula>
    </cfRule>
    <cfRule type="expression" dxfId="73" priority="25">
      <formula>ZB9 = 2</formula>
    </cfRule>
    <cfRule type="expression" dxfId="72" priority="37">
      <formula>ZB9 = 1</formula>
    </cfRule>
  </conditionalFormatting>
  <pageMargins left="0.7" right="0.7" top="0.75" bottom="0.75" header="0.3" footer="0.3"/>
  <pageSetup paperSize="9" orientation="portrait" horizontalDpi="300" verticalDpi="300"/>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ZA57"/>
  <sheetViews>
    <sheetView showGridLines="0" topLeftCell="A31"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206</v>
      </c>
      <c r="M2" s="12" t="str">
        <f>HYPERLINK("#'INDICE'!A1", "Índice")</f>
        <v>Índice</v>
      </c>
    </row>
    <row r="3" spans="2:677" x14ac:dyDescent="0.3">
      <c r="B3" s="10" t="s">
        <v>7</v>
      </c>
      <c r="C3" s="11" t="s">
        <v>205</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57.421881744170598</v>
      </c>
      <c r="E9" s="14">
        <v>0.93301551831001095</v>
      </c>
      <c r="F9" s="14">
        <v>55.582096978423102</v>
      </c>
      <c r="G9" s="14">
        <v>59.241343404559402</v>
      </c>
      <c r="H9" s="14">
        <v>1.6248431607776901</v>
      </c>
      <c r="I9" s="15">
        <v>6004</v>
      </c>
      <c r="J9" s="15">
        <v>9844</v>
      </c>
      <c r="K9" s="14">
        <v>3.5046232289636698</v>
      </c>
      <c r="L9" s="15">
        <v>2808.86114052006</v>
      </c>
      <c r="M9" s="15">
        <v>1270</v>
      </c>
      <c r="ZA9" s="9"/>
    </row>
    <row r="10" spans="2:677" x14ac:dyDescent="0.3">
      <c r="B10" s="18" t="s">
        <v>293</v>
      </c>
      <c r="C10" s="16" t="s">
        <v>253</v>
      </c>
      <c r="D10" s="14">
        <v>60.396554767963003</v>
      </c>
      <c r="E10" s="14">
        <v>1.2013142879396499</v>
      </c>
      <c r="F10" s="14">
        <v>58.015959450565298</v>
      </c>
      <c r="G10" s="14">
        <v>62.728883165794699</v>
      </c>
      <c r="H10" s="14">
        <v>1.9890443959178901</v>
      </c>
      <c r="I10" s="15">
        <v>3927</v>
      </c>
      <c r="J10" s="15">
        <v>5985</v>
      </c>
      <c r="K10" s="14">
        <v>3.6104367056879099</v>
      </c>
      <c r="L10" s="15">
        <v>1657.6942037430499</v>
      </c>
      <c r="M10" s="15">
        <v>795</v>
      </c>
      <c r="ZA10" s="9"/>
    </row>
    <row r="11" spans="2:677" x14ac:dyDescent="0.3">
      <c r="B11" s="18"/>
      <c r="C11" s="16" t="s">
        <v>254</v>
      </c>
      <c r="D11" s="14">
        <v>51.878596439544701</v>
      </c>
      <c r="E11" s="14">
        <v>1.45983435744849</v>
      </c>
      <c r="F11" s="14">
        <v>49.007024803314401</v>
      </c>
      <c r="G11" s="14">
        <v>54.737811349067698</v>
      </c>
      <c r="H11" s="14">
        <v>2.8139434326247899</v>
      </c>
      <c r="I11" s="15">
        <v>2077</v>
      </c>
      <c r="J11" s="15">
        <v>3859</v>
      </c>
      <c r="K11" s="14">
        <v>3.29338786358168</v>
      </c>
      <c r="L11" s="15">
        <v>1171.7417321758101</v>
      </c>
      <c r="M11" s="15">
        <v>475</v>
      </c>
      <c r="ZA11" s="9"/>
    </row>
    <row r="12" spans="2:677" x14ac:dyDescent="0.3">
      <c r="B12" s="18" t="s">
        <v>294</v>
      </c>
      <c r="C12" s="16" t="s">
        <v>255</v>
      </c>
      <c r="D12" s="14">
        <v>64.278241869617602</v>
      </c>
      <c r="E12" s="14">
        <v>0.89892891490078897</v>
      </c>
      <c r="F12" s="14">
        <v>62.4944054069882</v>
      </c>
      <c r="G12" s="14">
        <v>66.023362516981905</v>
      </c>
      <c r="H12" s="14">
        <v>1.3984964254687899</v>
      </c>
      <c r="I12" s="15">
        <v>3249</v>
      </c>
      <c r="J12" s="15">
        <v>5045</v>
      </c>
      <c r="K12" s="14">
        <v>1.77512509281298</v>
      </c>
      <c r="L12" s="15">
        <v>2842.0532279251202</v>
      </c>
      <c r="M12" s="15">
        <v>654</v>
      </c>
      <c r="ZA12" s="9"/>
    </row>
    <row r="13" spans="2:677" x14ac:dyDescent="0.3">
      <c r="B13" s="18"/>
      <c r="C13" s="16" t="s">
        <v>256</v>
      </c>
      <c r="D13" s="14">
        <v>53.253251289305602</v>
      </c>
      <c r="E13" s="14">
        <v>1.6128794767410599</v>
      </c>
      <c r="F13" s="14">
        <v>50.072921734469702</v>
      </c>
      <c r="G13" s="14">
        <v>56.407362863118003</v>
      </c>
      <c r="H13" s="14">
        <v>3.0286967230955799</v>
      </c>
      <c r="I13" s="15">
        <v>1642</v>
      </c>
      <c r="J13" s="15">
        <v>2863</v>
      </c>
      <c r="K13" s="14">
        <v>2.9907211517571302</v>
      </c>
      <c r="L13" s="15">
        <v>957.29419585570804</v>
      </c>
      <c r="M13" s="15">
        <v>374</v>
      </c>
      <c r="ZA13" s="9"/>
    </row>
    <row r="14" spans="2:677" x14ac:dyDescent="0.3">
      <c r="B14" s="18"/>
      <c r="C14" s="16" t="s">
        <v>257</v>
      </c>
      <c r="D14" s="14">
        <v>50.253556758859801</v>
      </c>
      <c r="E14" s="14">
        <v>1.52153610099875</v>
      </c>
      <c r="F14" s="14">
        <v>47.259087494364898</v>
      </c>
      <c r="G14" s="14">
        <v>53.246208197217499</v>
      </c>
      <c r="H14" s="14">
        <v>3.0277182335566799</v>
      </c>
      <c r="I14" s="15">
        <v>1113</v>
      </c>
      <c r="J14" s="15">
        <v>1936</v>
      </c>
      <c r="K14" s="14">
        <v>1.79191189208574</v>
      </c>
      <c r="L14" s="15">
        <v>1080.41026378063</v>
      </c>
      <c r="M14" s="15">
        <v>242</v>
      </c>
      <c r="ZA14" s="9"/>
    </row>
    <row r="15" spans="2:677" x14ac:dyDescent="0.3">
      <c r="B15" s="18" t="s">
        <v>321</v>
      </c>
      <c r="C15" s="16" t="s">
        <v>314</v>
      </c>
      <c r="D15" s="14">
        <v>54.897293222726098</v>
      </c>
      <c r="E15" s="14">
        <v>1.2144067107855101</v>
      </c>
      <c r="F15" s="14">
        <v>52.505377719969502</v>
      </c>
      <c r="G15" s="14">
        <v>57.266788792992401</v>
      </c>
      <c r="H15" s="14">
        <v>2.2121431485856502</v>
      </c>
      <c r="I15" s="15">
        <v>2968</v>
      </c>
      <c r="J15" s="15">
        <v>5052</v>
      </c>
      <c r="K15" s="14">
        <v>3.00851476764762</v>
      </c>
      <c r="L15" s="15">
        <v>1679.2339044924099</v>
      </c>
      <c r="M15" s="15">
        <v>1256</v>
      </c>
      <c r="ZA15" s="9"/>
    </row>
    <row r="16" spans="2:677" x14ac:dyDescent="0.3">
      <c r="B16" s="18"/>
      <c r="C16" s="16" t="s">
        <v>315</v>
      </c>
      <c r="D16" s="14">
        <v>60.076497232901097</v>
      </c>
      <c r="E16" s="14">
        <v>1.4264759073719899</v>
      </c>
      <c r="F16" s="14">
        <v>57.247861750069703</v>
      </c>
      <c r="G16" s="14">
        <v>62.839463930916999</v>
      </c>
      <c r="H16" s="14">
        <v>2.3744325536189401</v>
      </c>
      <c r="I16" s="15">
        <v>3036</v>
      </c>
      <c r="J16" s="15">
        <v>4792</v>
      </c>
      <c r="K16" s="14">
        <v>4.0646374262262803</v>
      </c>
      <c r="L16" s="15">
        <v>1178.9489436574499</v>
      </c>
      <c r="M16" s="15">
        <v>1234</v>
      </c>
      <c r="ZA16" s="9"/>
    </row>
    <row r="17" spans="2:677" x14ac:dyDescent="0.3">
      <c r="B17" s="18" t="s">
        <v>322</v>
      </c>
      <c r="C17" s="16" t="s">
        <v>316</v>
      </c>
      <c r="D17" s="14">
        <v>42.627081679422098</v>
      </c>
      <c r="E17" s="14">
        <v>1.9567990535000399</v>
      </c>
      <c r="F17" s="14">
        <v>38.827154878480997</v>
      </c>
      <c r="G17" s="14">
        <v>46.5161117011248</v>
      </c>
      <c r="H17" s="14">
        <v>4.5905067304775597</v>
      </c>
      <c r="I17" s="15">
        <v>453</v>
      </c>
      <c r="J17" s="15">
        <v>1012</v>
      </c>
      <c r="K17" s="14">
        <v>1.58289122857899</v>
      </c>
      <c r="L17" s="15">
        <v>639.33641284278394</v>
      </c>
      <c r="M17" s="15">
        <v>280</v>
      </c>
      <c r="ZA17" s="9"/>
    </row>
    <row r="18" spans="2:677" x14ac:dyDescent="0.3">
      <c r="B18" s="18"/>
      <c r="C18" s="16" t="s">
        <v>317</v>
      </c>
      <c r="D18" s="14">
        <v>58.896259156729499</v>
      </c>
      <c r="E18" s="14">
        <v>4.3179215728009002</v>
      </c>
      <c r="F18" s="14">
        <v>50.173849801562802</v>
      </c>
      <c r="G18" s="14">
        <v>67.093188708068197</v>
      </c>
      <c r="H18" s="14">
        <v>7.3314020866935401</v>
      </c>
      <c r="I18" s="15">
        <v>231</v>
      </c>
      <c r="J18" s="15">
        <v>372</v>
      </c>
      <c r="K18" s="14">
        <v>2.8572901864931199</v>
      </c>
      <c r="L18" s="15">
        <v>130.19328654769001</v>
      </c>
      <c r="M18" s="15">
        <v>136</v>
      </c>
      <c r="ZA18" s="9"/>
    </row>
    <row r="19" spans="2:677" x14ac:dyDescent="0.3">
      <c r="B19" s="18"/>
      <c r="C19" s="16" t="s">
        <v>318</v>
      </c>
      <c r="D19" s="14">
        <v>55.199778694564998</v>
      </c>
      <c r="E19" s="14">
        <v>4.2793251100629996</v>
      </c>
      <c r="F19" s="14">
        <v>46.648574111713899</v>
      </c>
      <c r="G19" s="14">
        <v>63.454152592634202</v>
      </c>
      <c r="H19" s="14">
        <v>7.7524316424195101</v>
      </c>
      <c r="I19" s="15">
        <v>155</v>
      </c>
      <c r="J19" s="15">
        <v>290</v>
      </c>
      <c r="K19" s="14">
        <v>2.1400844480224901</v>
      </c>
      <c r="L19" s="15">
        <v>135.508671290037</v>
      </c>
      <c r="M19" s="15">
        <v>108</v>
      </c>
      <c r="ZA19" s="9"/>
    </row>
    <row r="20" spans="2:677" x14ac:dyDescent="0.3">
      <c r="B20" s="18"/>
      <c r="C20" s="16" t="s">
        <v>319</v>
      </c>
      <c r="D20" s="14">
        <v>59.155019007525503</v>
      </c>
      <c r="E20" s="14">
        <v>1.0755297750705399</v>
      </c>
      <c r="F20" s="14">
        <v>57.029282862367801</v>
      </c>
      <c r="G20" s="14">
        <v>61.2470545730894</v>
      </c>
      <c r="H20" s="14">
        <v>1.8181547282297601</v>
      </c>
      <c r="I20" s="15">
        <v>5086</v>
      </c>
      <c r="J20" s="15">
        <v>8035</v>
      </c>
      <c r="K20" s="14">
        <v>3.8463287997677398</v>
      </c>
      <c r="L20" s="15">
        <v>2089.0049754678198</v>
      </c>
      <c r="M20" s="15">
        <v>1221</v>
      </c>
      <c r="ZA20" s="9"/>
    </row>
    <row r="21" spans="2:677" x14ac:dyDescent="0.3">
      <c r="B21" s="18"/>
      <c r="C21" s="16" t="s">
        <v>320</v>
      </c>
      <c r="D21" s="14">
        <v>43.503003172613802</v>
      </c>
      <c r="E21" s="14">
        <v>7.5193666929234304</v>
      </c>
      <c r="F21" s="14">
        <v>29.421580189250299</v>
      </c>
      <c r="G21" s="14">
        <v>58.717060259834398</v>
      </c>
      <c r="H21" s="14">
        <v>17.284707134097498</v>
      </c>
      <c r="I21" s="15">
        <v>79</v>
      </c>
      <c r="J21" s="15">
        <v>135</v>
      </c>
      <c r="K21" s="14">
        <v>3.08263940177808</v>
      </c>
      <c r="L21" s="15">
        <v>43.793639931459801</v>
      </c>
      <c r="M21" s="15">
        <v>53</v>
      </c>
      <c r="ZA21" s="9"/>
    </row>
    <row r="22" spans="2:677" x14ac:dyDescent="0.3">
      <c r="B22" s="18" t="s">
        <v>298</v>
      </c>
      <c r="C22" s="16" t="s">
        <v>283</v>
      </c>
      <c r="D22" s="14">
        <v>47.321484492653099</v>
      </c>
      <c r="E22" s="14">
        <v>2.0452541437958001</v>
      </c>
      <c r="F22" s="14">
        <v>43.331725416538397</v>
      </c>
      <c r="G22" s="14">
        <v>51.345747237229403</v>
      </c>
      <c r="H22" s="14">
        <v>4.3220413850570099</v>
      </c>
      <c r="I22" s="15">
        <v>814</v>
      </c>
      <c r="J22" s="15">
        <v>1746</v>
      </c>
      <c r="K22" s="14">
        <v>2.9281822633696399</v>
      </c>
      <c r="L22" s="15">
        <v>596.27435827398699</v>
      </c>
      <c r="M22" s="15">
        <v>697</v>
      </c>
      <c r="ZA22" s="9"/>
    </row>
    <row r="23" spans="2:677" x14ac:dyDescent="0.3">
      <c r="B23" s="18"/>
      <c r="C23" s="16" t="s">
        <v>284</v>
      </c>
      <c r="D23" s="14">
        <v>49.307005931428201</v>
      </c>
      <c r="E23" s="14">
        <v>2.0377499764440001</v>
      </c>
      <c r="F23" s="14">
        <v>45.319888490869303</v>
      </c>
      <c r="G23" s="14">
        <v>53.302957877044101</v>
      </c>
      <c r="H23" s="14">
        <v>4.1327797905188701</v>
      </c>
      <c r="I23" s="15">
        <v>917</v>
      </c>
      <c r="J23" s="15">
        <v>1656</v>
      </c>
      <c r="K23" s="14">
        <v>2.7494334838526799</v>
      </c>
      <c r="L23" s="15">
        <v>602.30589673313602</v>
      </c>
      <c r="M23" s="15">
        <v>790</v>
      </c>
      <c r="ZA23" s="9"/>
    </row>
    <row r="24" spans="2:677" x14ac:dyDescent="0.3">
      <c r="B24" s="18"/>
      <c r="C24" s="16" t="s">
        <v>285</v>
      </c>
      <c r="D24" s="14">
        <v>53.248740172387301</v>
      </c>
      <c r="E24" s="14">
        <v>2.09498699951539</v>
      </c>
      <c r="F24" s="14">
        <v>49.124141291586099</v>
      </c>
      <c r="G24" s="14">
        <v>57.3294096345018</v>
      </c>
      <c r="H24" s="14">
        <v>3.93434096794231</v>
      </c>
      <c r="I24" s="15">
        <v>1051</v>
      </c>
      <c r="J24" s="15">
        <v>1816</v>
      </c>
      <c r="K24" s="14">
        <v>3.19990170873568</v>
      </c>
      <c r="L24" s="15">
        <v>567.51743187684497</v>
      </c>
      <c r="M24" s="15">
        <v>867</v>
      </c>
      <c r="ZA24" s="9"/>
    </row>
    <row r="25" spans="2:677" x14ac:dyDescent="0.3">
      <c r="B25" s="18"/>
      <c r="C25" s="16" t="s">
        <v>286</v>
      </c>
      <c r="D25" s="14">
        <v>62.689679440833103</v>
      </c>
      <c r="E25" s="14">
        <v>1.99244450384334</v>
      </c>
      <c r="F25" s="14">
        <v>58.704036443265601</v>
      </c>
      <c r="G25" s="14">
        <v>66.510101400634198</v>
      </c>
      <c r="H25" s="14">
        <v>3.17826557994099</v>
      </c>
      <c r="I25" s="15">
        <v>1262</v>
      </c>
      <c r="J25" s="15">
        <v>1991</v>
      </c>
      <c r="K25" s="14">
        <v>3.3775401031912899</v>
      </c>
      <c r="L25" s="15">
        <v>589.48226791409297</v>
      </c>
      <c r="M25" s="15">
        <v>902</v>
      </c>
      <c r="ZA25" s="9"/>
    </row>
    <row r="26" spans="2:677" x14ac:dyDescent="0.3">
      <c r="B26" s="18"/>
      <c r="C26" s="16" t="s">
        <v>287</v>
      </c>
      <c r="D26" s="14">
        <v>71.834536495572095</v>
      </c>
      <c r="E26" s="14">
        <v>1.6309306981987299</v>
      </c>
      <c r="F26" s="14">
        <v>68.526361629820101</v>
      </c>
      <c r="G26" s="14">
        <v>74.922242065354396</v>
      </c>
      <c r="H26" s="14">
        <v>2.2703991391372802</v>
      </c>
      <c r="I26" s="15">
        <v>1918</v>
      </c>
      <c r="J26" s="15">
        <v>2570</v>
      </c>
      <c r="K26" s="14">
        <v>3.37741884774222</v>
      </c>
      <c r="L26" s="15">
        <v>760.93612189024998</v>
      </c>
      <c r="M26" s="15">
        <v>915</v>
      </c>
      <c r="ZA26" s="9"/>
    </row>
    <row r="27" spans="2:677" x14ac:dyDescent="0.3">
      <c r="B27" s="18" t="s">
        <v>297</v>
      </c>
      <c r="C27" s="16" t="s">
        <v>288</v>
      </c>
      <c r="D27" s="14">
        <v>61.969348448558797</v>
      </c>
      <c r="E27" s="14">
        <v>1.15295243230915</v>
      </c>
      <c r="F27" s="14">
        <v>59.682894306382899</v>
      </c>
      <c r="G27" s="14">
        <v>64.203905413570993</v>
      </c>
      <c r="H27" s="14">
        <v>1.8605205011413399</v>
      </c>
      <c r="I27" s="15">
        <v>4459</v>
      </c>
      <c r="J27" s="15">
        <v>6782</v>
      </c>
      <c r="K27" s="14">
        <v>3.8247744380234598</v>
      </c>
      <c r="L27" s="15">
        <v>1773.1764604410901</v>
      </c>
      <c r="M27" s="15">
        <v>1246</v>
      </c>
      <c r="ZA27" s="9"/>
    </row>
    <row r="28" spans="2:677" x14ac:dyDescent="0.3">
      <c r="B28" s="18"/>
      <c r="C28" s="16" t="s">
        <v>289</v>
      </c>
      <c r="D28" s="14">
        <v>47.930618656698897</v>
      </c>
      <c r="E28" s="14">
        <v>1.5083989416925201</v>
      </c>
      <c r="F28" s="14">
        <v>44.981159742631299</v>
      </c>
      <c r="G28" s="14">
        <v>50.894574940577101</v>
      </c>
      <c r="H28" s="14">
        <v>3.1470466769819199</v>
      </c>
      <c r="I28" s="15">
        <v>1503</v>
      </c>
      <c r="J28" s="15">
        <v>2997</v>
      </c>
      <c r="K28" s="14">
        <v>2.7313590552910001</v>
      </c>
      <c r="L28" s="15">
        <v>1097.25595915133</v>
      </c>
      <c r="M28" s="15">
        <v>956</v>
      </c>
      <c r="ZA28" s="9"/>
    </row>
    <row r="29" spans="2:677" x14ac:dyDescent="0.3">
      <c r="B29" s="18" t="s">
        <v>291</v>
      </c>
      <c r="C29" s="16" t="s">
        <v>290</v>
      </c>
      <c r="D29" s="14">
        <v>63.149374637103897</v>
      </c>
      <c r="E29" s="14">
        <v>1.07766619156238</v>
      </c>
      <c r="F29" s="14">
        <v>61.010905100128802</v>
      </c>
      <c r="G29" s="14">
        <v>65.237383098821098</v>
      </c>
      <c r="H29" s="14">
        <v>1.70653501757591</v>
      </c>
      <c r="I29" s="15">
        <v>4385</v>
      </c>
      <c r="J29" s="15">
        <v>6620</v>
      </c>
      <c r="K29" s="14">
        <v>3.3032921210311601</v>
      </c>
      <c r="L29" s="15">
        <v>2004.06132956037</v>
      </c>
      <c r="M29" s="15">
        <v>1161</v>
      </c>
      <c r="ZA29" s="9"/>
    </row>
    <row r="30" spans="2:677" x14ac:dyDescent="0.3">
      <c r="B30" s="18"/>
      <c r="C30" s="16" t="s">
        <v>291</v>
      </c>
      <c r="D30" s="14">
        <v>48.7676562201991</v>
      </c>
      <c r="E30" s="14">
        <v>1.46394814473228</v>
      </c>
      <c r="F30" s="14">
        <v>45.901849760331899</v>
      </c>
      <c r="G30" s="14">
        <v>51.641587411008103</v>
      </c>
      <c r="H30" s="14">
        <v>3.0018833345653499</v>
      </c>
      <c r="I30" s="15">
        <v>1619</v>
      </c>
      <c r="J30" s="15">
        <v>3224</v>
      </c>
      <c r="K30" s="14">
        <v>2.7646208846008502</v>
      </c>
      <c r="L30" s="15">
        <v>1166.16351195129</v>
      </c>
      <c r="M30" s="15">
        <v>930</v>
      </c>
      <c r="ZA30" s="9"/>
    </row>
    <row r="31" spans="2:677" x14ac:dyDescent="0.3">
      <c r="B31" s="18" t="s">
        <v>380</v>
      </c>
      <c r="C31" s="16" t="s">
        <v>374</v>
      </c>
      <c r="D31" s="14">
        <v>45.497887957694999</v>
      </c>
      <c r="E31" s="14">
        <v>1.79958024182115</v>
      </c>
      <c r="F31" s="14">
        <v>41.994731032659303</v>
      </c>
      <c r="G31" s="14">
        <v>49.046180642097902</v>
      </c>
      <c r="H31" s="14">
        <v>3.9553050099697802</v>
      </c>
      <c r="I31" s="15">
        <v>1227</v>
      </c>
      <c r="J31" s="15">
        <v>2648</v>
      </c>
      <c r="K31" s="14">
        <v>3.4569397051205799</v>
      </c>
      <c r="L31" s="15">
        <v>765.99542539826803</v>
      </c>
      <c r="M31" s="15">
        <v>966</v>
      </c>
      <c r="ZA31" s="9"/>
    </row>
    <row r="32" spans="2:677" ht="27.6" x14ac:dyDescent="0.3">
      <c r="B32" s="18"/>
      <c r="C32" s="16" t="s">
        <v>375</v>
      </c>
      <c r="D32" s="14">
        <v>57.790333758331201</v>
      </c>
      <c r="E32" s="14">
        <v>1.2846819004102199</v>
      </c>
      <c r="F32" s="14">
        <v>55.251722729623197</v>
      </c>
      <c r="G32" s="14">
        <v>60.288438196249203</v>
      </c>
      <c r="H32" s="14">
        <v>2.2230048121586101</v>
      </c>
      <c r="I32" s="15">
        <v>2854</v>
      </c>
      <c r="J32" s="15">
        <v>4596</v>
      </c>
      <c r="K32" s="14">
        <v>3.1089204234586099</v>
      </c>
      <c r="L32" s="15">
        <v>1478.3266774281201</v>
      </c>
      <c r="M32" s="15">
        <v>1218</v>
      </c>
      <c r="ZA32" s="9"/>
    </row>
    <row r="33" spans="2:677" x14ac:dyDescent="0.3">
      <c r="B33" s="18"/>
      <c r="C33" s="16" t="s">
        <v>376</v>
      </c>
      <c r="D33" s="14">
        <v>74.519310041917507</v>
      </c>
      <c r="E33" s="14">
        <v>1.4472011520046499</v>
      </c>
      <c r="F33" s="14">
        <v>71.576442496260398</v>
      </c>
      <c r="G33" s="14">
        <v>77.254310224228206</v>
      </c>
      <c r="H33" s="14">
        <v>1.94204851224548</v>
      </c>
      <c r="I33" s="15">
        <v>1814</v>
      </c>
      <c r="J33" s="15">
        <v>2384</v>
      </c>
      <c r="K33" s="14">
        <v>2.6284627873979201</v>
      </c>
      <c r="L33" s="15">
        <v>906.99400860077299</v>
      </c>
      <c r="M33" s="15">
        <v>870</v>
      </c>
      <c r="ZA33" s="9"/>
    </row>
    <row r="34" spans="2:677" x14ac:dyDescent="0.3">
      <c r="B34" s="18" t="s">
        <v>379</v>
      </c>
      <c r="C34" s="16" t="s">
        <v>377</v>
      </c>
      <c r="D34" s="14">
        <v>58.209462134684202</v>
      </c>
      <c r="E34" s="14">
        <v>1.0265625687281601</v>
      </c>
      <c r="F34" s="14">
        <v>56.182893139586703</v>
      </c>
      <c r="G34" s="14">
        <v>60.208685007065803</v>
      </c>
      <c r="H34" s="14">
        <v>1.7635664908789499</v>
      </c>
      <c r="I34" s="15">
        <v>4882</v>
      </c>
      <c r="J34" s="15">
        <v>7888</v>
      </c>
      <c r="K34" s="14">
        <v>3.4167337926599299</v>
      </c>
      <c r="L34" s="15">
        <v>2308.6375698761099</v>
      </c>
      <c r="M34" s="15">
        <v>1265</v>
      </c>
      <c r="ZA34" s="9"/>
    </row>
    <row r="35" spans="2:677" x14ac:dyDescent="0.3">
      <c r="B35" s="18"/>
      <c r="C35" s="16" t="s">
        <v>378</v>
      </c>
      <c r="D35" s="14">
        <v>54.379170160245003</v>
      </c>
      <c r="E35" s="14">
        <v>2.3053145899847198</v>
      </c>
      <c r="F35" s="14">
        <v>49.8303112859858</v>
      </c>
      <c r="G35" s="14">
        <v>58.856131847162501</v>
      </c>
      <c r="H35" s="14">
        <v>4.2393338905161597</v>
      </c>
      <c r="I35" s="15">
        <v>1013</v>
      </c>
      <c r="J35" s="15">
        <v>1759</v>
      </c>
      <c r="K35" s="14">
        <v>3.7660277154858899</v>
      </c>
      <c r="L35" s="15">
        <v>467.07038101897098</v>
      </c>
      <c r="M35" s="15">
        <v>806</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19" t="s">
        <v>382</v>
      </c>
      <c r="C49" s="20"/>
      <c r="D49" s="20"/>
      <c r="E49" s="21"/>
      <c r="F49" s="21"/>
      <c r="G49" s="21"/>
      <c r="H49" s="21"/>
      <c r="I49" s="21"/>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8:C8"/>
    <mergeCell ref="B9:C9"/>
    <mergeCell ref="B10:B11"/>
    <mergeCell ref="B12:B14"/>
    <mergeCell ref="B15:B16"/>
    <mergeCell ref="B49:I49"/>
    <mergeCell ref="B17:B21"/>
    <mergeCell ref="B27:B28"/>
    <mergeCell ref="B29:B30"/>
    <mergeCell ref="B22:B26"/>
    <mergeCell ref="B34:B35"/>
    <mergeCell ref="B31:B33"/>
  </mergeCells>
  <conditionalFormatting sqref="D9:D35">
    <cfRule type="expression" dxfId="71" priority="1">
      <formula>ZA9 = 3</formula>
    </cfRule>
    <cfRule type="expression" dxfId="70" priority="28">
      <formula>I9 = J9</formula>
    </cfRule>
    <cfRule type="expression" dxfId="69" priority="55">
      <formula>ZA9 = 2</formula>
    </cfRule>
    <cfRule type="expression" dxfId="68" priority="82">
      <formula>ZA9 = 1</formula>
    </cfRule>
  </conditionalFormatting>
  <pageMargins left="0.7" right="0.7" top="0.75" bottom="0.75" header="0.3" footer="0.3"/>
  <pageSetup paperSize="9" orientation="portrait" horizontalDpi="300" verticalDpi="300"/>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1:ZA57"/>
  <sheetViews>
    <sheetView showGridLines="0" topLeftCell="A3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208</v>
      </c>
      <c r="M2" s="12" t="str">
        <f>HYPERLINK("#'INDICE'!A1", "Índice")</f>
        <v>Índice</v>
      </c>
    </row>
    <row r="3" spans="2:677" x14ac:dyDescent="0.3">
      <c r="B3" s="10" t="s">
        <v>7</v>
      </c>
      <c r="C3" s="11" t="s">
        <v>207</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51.183684026314403</v>
      </c>
      <c r="E9" s="14">
        <v>0.94258241560315603</v>
      </c>
      <c r="F9" s="14">
        <v>49.333717809222598</v>
      </c>
      <c r="G9" s="14">
        <v>53.030413291337297</v>
      </c>
      <c r="H9" s="14">
        <v>1.84156813549912</v>
      </c>
      <c r="I9" s="15">
        <v>5278</v>
      </c>
      <c r="J9" s="15">
        <v>9628</v>
      </c>
      <c r="K9" s="14">
        <v>3.4232064812037302</v>
      </c>
      <c r="L9" s="15">
        <v>2812.5677059989698</v>
      </c>
      <c r="M9" s="15">
        <v>1270</v>
      </c>
      <c r="ZA9" s="9"/>
    </row>
    <row r="10" spans="2:677" x14ac:dyDescent="0.3">
      <c r="B10" s="18" t="s">
        <v>293</v>
      </c>
      <c r="C10" s="16" t="s">
        <v>253</v>
      </c>
      <c r="D10" s="14">
        <v>54.179359497152397</v>
      </c>
      <c r="E10" s="14">
        <v>1.2132211712513801</v>
      </c>
      <c r="F10" s="14">
        <v>51.7901169181645</v>
      </c>
      <c r="G10" s="14">
        <v>56.549534941068899</v>
      </c>
      <c r="H10" s="14">
        <v>2.2392682056626101</v>
      </c>
      <c r="I10" s="15">
        <v>3463</v>
      </c>
      <c r="J10" s="15">
        <v>5848</v>
      </c>
      <c r="K10" s="14">
        <v>3.4667141434358499</v>
      </c>
      <c r="L10" s="15">
        <v>1686.89997445364</v>
      </c>
      <c r="M10" s="15">
        <v>795</v>
      </c>
      <c r="ZA10" s="9"/>
    </row>
    <row r="11" spans="2:677" x14ac:dyDescent="0.3">
      <c r="B11" s="18"/>
      <c r="C11" s="16" t="s">
        <v>254</v>
      </c>
      <c r="D11" s="14">
        <v>45.605095102964</v>
      </c>
      <c r="E11" s="14">
        <v>1.4467987370928801</v>
      </c>
      <c r="F11" s="14">
        <v>42.779501260088402</v>
      </c>
      <c r="G11" s="14">
        <v>48.459264680066099</v>
      </c>
      <c r="H11" s="14">
        <v>3.1724497752419998</v>
      </c>
      <c r="I11" s="15">
        <v>1815</v>
      </c>
      <c r="J11" s="15">
        <v>3780</v>
      </c>
      <c r="K11" s="14">
        <v>3.1887578915752499</v>
      </c>
      <c r="L11" s="15">
        <v>1185.4145496548399</v>
      </c>
      <c r="M11" s="15">
        <v>475</v>
      </c>
      <c r="ZA11" s="9"/>
    </row>
    <row r="12" spans="2:677" x14ac:dyDescent="0.3">
      <c r="B12" s="18" t="s">
        <v>294</v>
      </c>
      <c r="C12" s="16" t="s">
        <v>255</v>
      </c>
      <c r="D12" s="14">
        <v>57.668485953680602</v>
      </c>
      <c r="E12" s="14">
        <v>0.97478555125543398</v>
      </c>
      <c r="F12" s="14">
        <v>55.743812545248801</v>
      </c>
      <c r="G12" s="14">
        <v>59.570164467870597</v>
      </c>
      <c r="H12" s="14">
        <v>1.69032624168143</v>
      </c>
      <c r="I12" s="15">
        <v>2869</v>
      </c>
      <c r="J12" s="15">
        <v>4940</v>
      </c>
      <c r="K12" s="14">
        <v>1.9224490615088601</v>
      </c>
      <c r="L12" s="15">
        <v>2569.6389563231301</v>
      </c>
      <c r="M12" s="15">
        <v>654</v>
      </c>
      <c r="ZA12" s="9"/>
    </row>
    <row r="13" spans="2:677" x14ac:dyDescent="0.3">
      <c r="B13" s="18"/>
      <c r="C13" s="16" t="s">
        <v>256</v>
      </c>
      <c r="D13" s="14">
        <v>47.349005757787999</v>
      </c>
      <c r="E13" s="14">
        <v>1.6169985479226501</v>
      </c>
      <c r="F13" s="14">
        <v>44.1844457689187</v>
      </c>
      <c r="G13" s="14">
        <v>50.535008513300802</v>
      </c>
      <c r="H13" s="14">
        <v>3.4150633620362401</v>
      </c>
      <c r="I13" s="15">
        <v>1436</v>
      </c>
      <c r="J13" s="15">
        <v>2799</v>
      </c>
      <c r="K13" s="14">
        <v>2.9346041628125099</v>
      </c>
      <c r="L13" s="15">
        <v>953.79132745366701</v>
      </c>
      <c r="M13" s="15">
        <v>374</v>
      </c>
      <c r="ZA13" s="9"/>
    </row>
    <row r="14" spans="2:677" x14ac:dyDescent="0.3">
      <c r="B14" s="18"/>
      <c r="C14" s="16" t="s">
        <v>257</v>
      </c>
      <c r="D14" s="14">
        <v>43.635698338654002</v>
      </c>
      <c r="E14" s="14">
        <v>1.62947061240201</v>
      </c>
      <c r="F14" s="14">
        <v>40.456855422700201</v>
      </c>
      <c r="G14" s="14">
        <v>46.867712522518197</v>
      </c>
      <c r="H14" s="14">
        <v>3.73426042080452</v>
      </c>
      <c r="I14" s="15">
        <v>973</v>
      </c>
      <c r="J14" s="15">
        <v>1889</v>
      </c>
      <c r="K14" s="14">
        <v>2.0382103071049298</v>
      </c>
      <c r="L14" s="15">
        <v>926.793468473394</v>
      </c>
      <c r="M14" s="15">
        <v>242</v>
      </c>
      <c r="ZA14" s="9"/>
    </row>
    <row r="15" spans="2:677" x14ac:dyDescent="0.3">
      <c r="B15" s="18" t="s">
        <v>321</v>
      </c>
      <c r="C15" s="16" t="s">
        <v>314</v>
      </c>
      <c r="D15" s="14">
        <v>48.178220729720401</v>
      </c>
      <c r="E15" s="14">
        <v>1.1403544429713099</v>
      </c>
      <c r="F15" s="14">
        <v>45.946148277650401</v>
      </c>
      <c r="G15" s="14">
        <v>50.417587693554097</v>
      </c>
      <c r="H15" s="14">
        <v>2.3669500984037901</v>
      </c>
      <c r="I15" s="15">
        <v>2590</v>
      </c>
      <c r="J15" s="15">
        <v>4943</v>
      </c>
      <c r="K15" s="14">
        <v>2.5740642435155898</v>
      </c>
      <c r="L15" s="15">
        <v>1920.3094920618601</v>
      </c>
      <c r="M15" s="15">
        <v>1255</v>
      </c>
      <c r="ZA15" s="9"/>
    </row>
    <row r="16" spans="2:677" x14ac:dyDescent="0.3">
      <c r="B16" s="18"/>
      <c r="C16" s="16" t="s">
        <v>315</v>
      </c>
      <c r="D16" s="14">
        <v>54.346855291736901</v>
      </c>
      <c r="E16" s="14">
        <v>1.4178348730871499</v>
      </c>
      <c r="F16" s="14">
        <v>51.554537846895997</v>
      </c>
      <c r="G16" s="14">
        <v>57.112116893373603</v>
      </c>
      <c r="H16" s="14">
        <v>2.6088627676360101</v>
      </c>
      <c r="I16" s="15">
        <v>2688</v>
      </c>
      <c r="J16" s="15">
        <v>4685</v>
      </c>
      <c r="K16" s="14">
        <v>3.7950987159568599</v>
      </c>
      <c r="L16" s="15">
        <v>1234.4869924730699</v>
      </c>
      <c r="M16" s="15">
        <v>1231</v>
      </c>
      <c r="ZA16" s="9"/>
    </row>
    <row r="17" spans="2:677" x14ac:dyDescent="0.3">
      <c r="B17" s="18" t="s">
        <v>322</v>
      </c>
      <c r="C17" s="16" t="s">
        <v>316</v>
      </c>
      <c r="D17" s="14">
        <v>34.875738158684399</v>
      </c>
      <c r="E17" s="14">
        <v>2.1721808821705002</v>
      </c>
      <c r="F17" s="14">
        <v>30.730134437632</v>
      </c>
      <c r="G17" s="14">
        <v>39.2636002055132</v>
      </c>
      <c r="H17" s="14">
        <v>6.2283438196693899</v>
      </c>
      <c r="I17" s="15">
        <v>375</v>
      </c>
      <c r="J17" s="15">
        <v>989</v>
      </c>
      <c r="K17" s="14">
        <v>2.05249778228099</v>
      </c>
      <c r="L17" s="15">
        <v>481.85192137011802</v>
      </c>
      <c r="M17" s="15">
        <v>279</v>
      </c>
      <c r="ZA17" s="9"/>
    </row>
    <row r="18" spans="2:677" x14ac:dyDescent="0.3">
      <c r="B18" s="18"/>
      <c r="C18" s="16" t="s">
        <v>317</v>
      </c>
      <c r="D18" s="14">
        <v>52.2047085751772</v>
      </c>
      <c r="E18" s="14">
        <v>4.4551277386239603</v>
      </c>
      <c r="F18" s="14">
        <v>43.417125781399299</v>
      </c>
      <c r="G18" s="14">
        <v>60.857911956356602</v>
      </c>
      <c r="H18" s="14">
        <v>8.5339576835456707</v>
      </c>
      <c r="I18" s="15">
        <v>201</v>
      </c>
      <c r="J18" s="15">
        <v>361</v>
      </c>
      <c r="K18" s="14">
        <v>2.86370338309173</v>
      </c>
      <c r="L18" s="15">
        <v>126.060541790559</v>
      </c>
      <c r="M18" s="15">
        <v>132</v>
      </c>
      <c r="ZA18" s="9"/>
    </row>
    <row r="19" spans="2:677" x14ac:dyDescent="0.3">
      <c r="B19" s="18"/>
      <c r="C19" s="16" t="s">
        <v>318</v>
      </c>
      <c r="D19" s="14">
        <v>47.7122095102469</v>
      </c>
      <c r="E19" s="14">
        <v>4.56585720297225</v>
      </c>
      <c r="F19" s="14">
        <v>38.8327511649778</v>
      </c>
      <c r="G19" s="14">
        <v>56.738668870097101</v>
      </c>
      <c r="H19" s="14">
        <v>9.5695782061647297</v>
      </c>
      <c r="I19" s="15">
        <v>129</v>
      </c>
      <c r="J19" s="15">
        <v>285</v>
      </c>
      <c r="K19" s="14">
        <v>2.3731936111833298</v>
      </c>
      <c r="L19" s="15">
        <v>120.091339643331</v>
      </c>
      <c r="M19" s="15">
        <v>105</v>
      </c>
      <c r="ZA19" s="9"/>
    </row>
    <row r="20" spans="2:677" x14ac:dyDescent="0.3">
      <c r="B20" s="18"/>
      <c r="C20" s="16" t="s">
        <v>319</v>
      </c>
      <c r="D20" s="14">
        <v>53.157361570521097</v>
      </c>
      <c r="E20" s="14">
        <v>1.09666425599664</v>
      </c>
      <c r="F20" s="14">
        <v>51.001265449730298</v>
      </c>
      <c r="G20" s="14">
        <v>55.3017325633623</v>
      </c>
      <c r="H20" s="14">
        <v>2.0630524608369698</v>
      </c>
      <c r="I20" s="15">
        <v>4505</v>
      </c>
      <c r="J20" s="15">
        <v>7863</v>
      </c>
      <c r="K20" s="14">
        <v>3.79730648392986</v>
      </c>
      <c r="L20" s="15">
        <v>2070.6782645214698</v>
      </c>
      <c r="M20" s="15">
        <v>1219</v>
      </c>
      <c r="ZA20" s="9"/>
    </row>
    <row r="21" spans="2:677" x14ac:dyDescent="0.3">
      <c r="B21" s="18"/>
      <c r="C21" s="16" t="s">
        <v>320</v>
      </c>
      <c r="D21" s="14">
        <v>38.407711312529699</v>
      </c>
      <c r="E21" s="14">
        <v>7.2256744905332901</v>
      </c>
      <c r="F21" s="14">
        <v>25.257525910939599</v>
      </c>
      <c r="G21" s="14">
        <v>53.503437288401301</v>
      </c>
      <c r="H21" s="14">
        <v>18.813082695130699</v>
      </c>
      <c r="I21" s="15">
        <v>68</v>
      </c>
      <c r="J21" s="15">
        <v>130</v>
      </c>
      <c r="K21" s="14">
        <v>2.8470934731239801</v>
      </c>
      <c r="L21" s="15">
        <v>45.660601321022703</v>
      </c>
      <c r="M21" s="15">
        <v>51</v>
      </c>
      <c r="ZA21" s="9"/>
    </row>
    <row r="22" spans="2:677" x14ac:dyDescent="0.3">
      <c r="B22" s="18" t="s">
        <v>298</v>
      </c>
      <c r="C22" s="16" t="s">
        <v>283</v>
      </c>
      <c r="D22" s="14">
        <v>41.8293848185697</v>
      </c>
      <c r="E22" s="14">
        <v>2.0782018089235401</v>
      </c>
      <c r="F22" s="14">
        <v>37.813527044207</v>
      </c>
      <c r="G22" s="14">
        <v>45.9565515084034</v>
      </c>
      <c r="H22" s="14">
        <v>4.9682820293377601</v>
      </c>
      <c r="I22" s="15">
        <v>705</v>
      </c>
      <c r="J22" s="15">
        <v>1709</v>
      </c>
      <c r="K22" s="14">
        <v>3.0316437736892099</v>
      </c>
      <c r="L22" s="15">
        <v>563.72058446705898</v>
      </c>
      <c r="M22" s="15">
        <v>690</v>
      </c>
      <c r="ZA22" s="9"/>
    </row>
    <row r="23" spans="2:677" x14ac:dyDescent="0.3">
      <c r="B23" s="18"/>
      <c r="C23" s="16" t="s">
        <v>284</v>
      </c>
      <c r="D23" s="14">
        <v>43.8120038541987</v>
      </c>
      <c r="E23" s="14">
        <v>2.0098855657112802</v>
      </c>
      <c r="F23" s="14">
        <v>39.91365837707</v>
      </c>
      <c r="G23" s="14">
        <v>47.788278504389098</v>
      </c>
      <c r="H23" s="14">
        <v>4.5875225712111796</v>
      </c>
      <c r="I23" s="15">
        <v>794</v>
      </c>
      <c r="J23" s="15">
        <v>1615</v>
      </c>
      <c r="K23" s="14">
        <v>2.64855826789048</v>
      </c>
      <c r="L23" s="15">
        <v>609.76570520621794</v>
      </c>
      <c r="M23" s="15">
        <v>785</v>
      </c>
      <c r="ZA23" s="9"/>
    </row>
    <row r="24" spans="2:677" x14ac:dyDescent="0.3">
      <c r="B24" s="18"/>
      <c r="C24" s="16" t="s">
        <v>285</v>
      </c>
      <c r="D24" s="14">
        <v>47.237500695081302</v>
      </c>
      <c r="E24" s="14">
        <v>2.0786946856919699</v>
      </c>
      <c r="F24" s="14">
        <v>43.185009145334703</v>
      </c>
      <c r="G24" s="14">
        <v>51.3267275135101</v>
      </c>
      <c r="H24" s="14">
        <v>4.40051792559892</v>
      </c>
      <c r="I24" s="15">
        <v>928</v>
      </c>
      <c r="J24" s="15">
        <v>1768</v>
      </c>
      <c r="K24" s="14">
        <v>3.0634139822208399</v>
      </c>
      <c r="L24" s="15">
        <v>577.13388078168896</v>
      </c>
      <c r="M24" s="15">
        <v>849</v>
      </c>
      <c r="ZA24" s="9"/>
    </row>
    <row r="25" spans="2:677" x14ac:dyDescent="0.3">
      <c r="B25" s="18"/>
      <c r="C25" s="16" t="s">
        <v>286</v>
      </c>
      <c r="D25" s="14">
        <v>55.5779132998031</v>
      </c>
      <c r="E25" s="14">
        <v>1.8755085453809099</v>
      </c>
      <c r="F25" s="14">
        <v>51.8730952377325</v>
      </c>
      <c r="G25" s="14">
        <v>59.221732149653697</v>
      </c>
      <c r="H25" s="14">
        <v>3.37455732687171</v>
      </c>
      <c r="I25" s="15">
        <v>1109</v>
      </c>
      <c r="J25" s="15">
        <v>1944</v>
      </c>
      <c r="K25" s="14">
        <v>2.7682780093042099</v>
      </c>
      <c r="L25" s="15">
        <v>702.24160776706401</v>
      </c>
      <c r="M25" s="15">
        <v>888</v>
      </c>
      <c r="ZA25" s="9"/>
    </row>
    <row r="26" spans="2:677" x14ac:dyDescent="0.3">
      <c r="B26" s="18"/>
      <c r="C26" s="16" t="s">
        <v>287</v>
      </c>
      <c r="D26" s="14">
        <v>64.808372211459897</v>
      </c>
      <c r="E26" s="14">
        <v>1.7015880265025001</v>
      </c>
      <c r="F26" s="14">
        <v>61.401110131323399</v>
      </c>
      <c r="G26" s="14">
        <v>68.0712648831134</v>
      </c>
      <c r="H26" s="14">
        <v>2.6255682228068902</v>
      </c>
      <c r="I26" s="15">
        <v>1703</v>
      </c>
      <c r="J26" s="15">
        <v>2528</v>
      </c>
      <c r="K26" s="14">
        <v>3.2080683655145501</v>
      </c>
      <c r="L26" s="15">
        <v>788.01313188178403</v>
      </c>
      <c r="M26" s="15">
        <v>904</v>
      </c>
      <c r="ZA26" s="9"/>
    </row>
    <row r="27" spans="2:677" x14ac:dyDescent="0.3">
      <c r="B27" s="18" t="s">
        <v>297</v>
      </c>
      <c r="C27" s="16" t="s">
        <v>288</v>
      </c>
      <c r="D27" s="14">
        <v>55.505562819133999</v>
      </c>
      <c r="E27" s="14">
        <v>1.16684985275105</v>
      </c>
      <c r="F27" s="14">
        <v>53.206267642245201</v>
      </c>
      <c r="G27" s="14">
        <v>57.781526129953598</v>
      </c>
      <c r="H27" s="14">
        <v>2.1022214594116599</v>
      </c>
      <c r="I27" s="15">
        <v>3938</v>
      </c>
      <c r="J27" s="15">
        <v>6634</v>
      </c>
      <c r="K27" s="14">
        <v>3.6567706319511002</v>
      </c>
      <c r="L27" s="15">
        <v>1814.16902171421</v>
      </c>
      <c r="M27" s="15">
        <v>1244</v>
      </c>
      <c r="ZA27" s="9"/>
    </row>
    <row r="28" spans="2:677" x14ac:dyDescent="0.3">
      <c r="B28" s="18"/>
      <c r="C28" s="16" t="s">
        <v>289</v>
      </c>
      <c r="D28" s="14">
        <v>42.0853573550528</v>
      </c>
      <c r="E28" s="14">
        <v>1.4794494338750599</v>
      </c>
      <c r="F28" s="14">
        <v>39.212494922180099</v>
      </c>
      <c r="G28" s="14">
        <v>45.012839703137999</v>
      </c>
      <c r="H28" s="14">
        <v>3.5153543342728302</v>
      </c>
      <c r="I28" s="15">
        <v>1301</v>
      </c>
      <c r="J28" s="15">
        <v>2930</v>
      </c>
      <c r="K28" s="14">
        <v>2.6302693456920001</v>
      </c>
      <c r="L28" s="15">
        <v>1113.95435786792</v>
      </c>
      <c r="M28" s="15">
        <v>952</v>
      </c>
      <c r="ZA28" s="9"/>
    </row>
    <row r="29" spans="2:677" x14ac:dyDescent="0.3">
      <c r="B29" s="18" t="s">
        <v>291</v>
      </c>
      <c r="C29" s="16" t="s">
        <v>290</v>
      </c>
      <c r="D29" s="14">
        <v>56.593309137689801</v>
      </c>
      <c r="E29" s="14">
        <v>1.1022765658115901</v>
      </c>
      <c r="F29" s="14">
        <v>54.419417488216297</v>
      </c>
      <c r="G29" s="14">
        <v>58.742125331719102</v>
      </c>
      <c r="H29" s="14">
        <v>1.9477153441050501</v>
      </c>
      <c r="I29" s="15">
        <v>3874</v>
      </c>
      <c r="J29" s="15">
        <v>6473</v>
      </c>
      <c r="K29" s="14">
        <v>3.2010900418619701</v>
      </c>
      <c r="L29" s="15">
        <v>2022.1236876657399</v>
      </c>
      <c r="M29" s="15">
        <v>1157</v>
      </c>
      <c r="ZA29" s="9"/>
    </row>
    <row r="30" spans="2:677" x14ac:dyDescent="0.3">
      <c r="B30" s="18"/>
      <c r="C30" s="16" t="s">
        <v>291</v>
      </c>
      <c r="D30" s="14">
        <v>43.0411658345771</v>
      </c>
      <c r="E30" s="14">
        <v>1.44312171613947</v>
      </c>
      <c r="F30" s="14">
        <v>40.234695410906497</v>
      </c>
      <c r="G30" s="14">
        <v>45.893074067221796</v>
      </c>
      <c r="H30" s="14">
        <v>3.3528871445673998</v>
      </c>
      <c r="I30" s="15">
        <v>1404</v>
      </c>
      <c r="J30" s="15">
        <v>3155</v>
      </c>
      <c r="K30" s="14">
        <v>2.6793071010656999</v>
      </c>
      <c r="L30" s="15">
        <v>1177.54325315866</v>
      </c>
      <c r="M30" s="15">
        <v>923</v>
      </c>
      <c r="ZA30" s="9"/>
    </row>
    <row r="31" spans="2:677" x14ac:dyDescent="0.3">
      <c r="B31" s="18" t="s">
        <v>380</v>
      </c>
      <c r="C31" s="16" t="s">
        <v>374</v>
      </c>
      <c r="D31" s="14">
        <v>38.895366214205602</v>
      </c>
      <c r="E31" s="14">
        <v>1.8059545196944999</v>
      </c>
      <c r="F31" s="14">
        <v>35.415390491862901</v>
      </c>
      <c r="G31" s="14">
        <v>42.492311333715001</v>
      </c>
      <c r="H31" s="14">
        <v>4.6431096952492998</v>
      </c>
      <c r="I31" s="15">
        <v>1043</v>
      </c>
      <c r="J31" s="15">
        <v>2648</v>
      </c>
      <c r="K31" s="14">
        <v>3.63241574000065</v>
      </c>
      <c r="L31" s="15">
        <v>728.99144523570703</v>
      </c>
      <c r="M31" s="15">
        <v>966</v>
      </c>
      <c r="ZA31" s="9"/>
    </row>
    <row r="32" spans="2:677" ht="27.6" x14ac:dyDescent="0.3">
      <c r="B32" s="18"/>
      <c r="C32" s="16" t="s">
        <v>375</v>
      </c>
      <c r="D32" s="14">
        <v>51.873784868556001</v>
      </c>
      <c r="E32" s="14">
        <v>1.29829922839259</v>
      </c>
      <c r="F32" s="14">
        <v>49.323970815864797</v>
      </c>
      <c r="G32" s="14">
        <v>54.413876421086002</v>
      </c>
      <c r="H32" s="14">
        <v>2.5028041267518302</v>
      </c>
      <c r="I32" s="15">
        <v>2571</v>
      </c>
      <c r="J32" s="15">
        <v>4596</v>
      </c>
      <c r="K32" s="14">
        <v>3.1024548434057602</v>
      </c>
      <c r="L32" s="15">
        <v>1481.4075407958801</v>
      </c>
      <c r="M32" s="15">
        <v>1218</v>
      </c>
      <c r="ZA32" s="9"/>
    </row>
    <row r="33" spans="2:677" x14ac:dyDescent="0.3">
      <c r="B33" s="18"/>
      <c r="C33" s="16" t="s">
        <v>376</v>
      </c>
      <c r="D33" s="14">
        <v>67.902581315050497</v>
      </c>
      <c r="E33" s="14">
        <v>1.56670815452879</v>
      </c>
      <c r="F33" s="14">
        <v>64.753289101009102</v>
      </c>
      <c r="G33" s="14">
        <v>70.896953354628394</v>
      </c>
      <c r="H33" s="14">
        <v>2.3072880650290202</v>
      </c>
      <c r="I33" s="15">
        <v>1664</v>
      </c>
      <c r="J33" s="15">
        <v>2384</v>
      </c>
      <c r="K33" s="14">
        <v>2.6837611299431199</v>
      </c>
      <c r="L33" s="15">
        <v>888.305584800882</v>
      </c>
      <c r="M33" s="15">
        <v>870</v>
      </c>
      <c r="ZA33" s="9"/>
    </row>
    <row r="34" spans="2:677" x14ac:dyDescent="0.3">
      <c r="B34" s="18" t="s">
        <v>379</v>
      </c>
      <c r="C34" s="16" t="s">
        <v>377</v>
      </c>
      <c r="D34" s="14">
        <v>51.839387952479299</v>
      </c>
      <c r="E34" s="14">
        <v>1.0117110289611499</v>
      </c>
      <c r="F34" s="14">
        <v>49.852712814636597</v>
      </c>
      <c r="G34" s="14">
        <v>53.820264322788702</v>
      </c>
      <c r="H34" s="14">
        <v>1.9516261069451299</v>
      </c>
      <c r="I34" s="15">
        <v>4290</v>
      </c>
      <c r="J34" s="15">
        <v>7713</v>
      </c>
      <c r="K34" s="14">
        <v>3.1617543652912601</v>
      </c>
      <c r="L34" s="15">
        <v>2439.4684434283899</v>
      </c>
      <c r="M34" s="15">
        <v>1264</v>
      </c>
      <c r="ZA34" s="9"/>
    </row>
    <row r="35" spans="2:677" x14ac:dyDescent="0.3">
      <c r="B35" s="18"/>
      <c r="C35" s="16" t="s">
        <v>378</v>
      </c>
      <c r="D35" s="14">
        <v>48.374671199722897</v>
      </c>
      <c r="E35" s="14">
        <v>2.3776287723523502</v>
      </c>
      <c r="F35" s="14">
        <v>43.735182914983397</v>
      </c>
      <c r="G35" s="14">
        <v>53.042347283234299</v>
      </c>
      <c r="H35" s="14">
        <v>4.9150282852278497</v>
      </c>
      <c r="I35" s="15">
        <v>889</v>
      </c>
      <c r="J35" s="15">
        <v>1730</v>
      </c>
      <c r="K35" s="14">
        <v>3.9138324679613401</v>
      </c>
      <c r="L35" s="15">
        <v>442.02198590813299</v>
      </c>
      <c r="M35" s="15">
        <v>803</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19" t="s">
        <v>383</v>
      </c>
      <c r="C49" s="20"/>
      <c r="D49" s="20"/>
      <c r="E49" s="21"/>
      <c r="F49" s="21"/>
      <c r="G49" s="21"/>
      <c r="H49" s="21"/>
      <c r="I49" s="21"/>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8:C8"/>
    <mergeCell ref="B9:C9"/>
    <mergeCell ref="B10:B11"/>
    <mergeCell ref="B12:B14"/>
    <mergeCell ref="B15:B16"/>
    <mergeCell ref="B49:I49"/>
    <mergeCell ref="B17:B21"/>
    <mergeCell ref="B27:B28"/>
    <mergeCell ref="B29:B30"/>
    <mergeCell ref="B22:B26"/>
    <mergeCell ref="B34:B35"/>
    <mergeCell ref="B31:B33"/>
  </mergeCells>
  <conditionalFormatting sqref="D9:D35">
    <cfRule type="expression" dxfId="67" priority="1">
      <formula>ZA9 = 3</formula>
    </cfRule>
    <cfRule type="expression" dxfId="66" priority="28">
      <formula>I9 = J9</formula>
    </cfRule>
    <cfRule type="expression" dxfId="65" priority="55">
      <formula>ZA9 = 2</formula>
    </cfRule>
    <cfRule type="expression" dxfId="64" priority="82">
      <formula>ZA9 = 1</formula>
    </cfRule>
  </conditionalFormatting>
  <pageMargins left="0.7" right="0.7" top="0.75" bottom="0.75" header="0.3" footer="0.3"/>
  <pageSetup paperSize="9" orientation="portrait" horizontalDpi="300" verticalDpi="300"/>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210</v>
      </c>
      <c r="M2" s="12" t="str">
        <f>HYPERLINK("#'INDICE'!A1", "Índice")</f>
        <v>Índice</v>
      </c>
    </row>
    <row r="3" spans="2:677" x14ac:dyDescent="0.3">
      <c r="B3" s="10" t="s">
        <v>7</v>
      </c>
      <c r="C3" s="11" t="s">
        <v>209</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13.6727923418137</v>
      </c>
      <c r="E9" s="14">
        <v>0.69388253438362901</v>
      </c>
      <c r="F9" s="14">
        <v>12.367637665665599</v>
      </c>
      <c r="G9" s="14">
        <v>15.091959567519201</v>
      </c>
      <c r="H9" s="14">
        <v>5.0749145970835698</v>
      </c>
      <c r="I9" s="15">
        <v>1110</v>
      </c>
      <c r="J9" s="15">
        <v>6821</v>
      </c>
      <c r="K9" s="14">
        <v>2.7819631654869799</v>
      </c>
      <c r="L9" s="15">
        <v>2451.8656769511799</v>
      </c>
      <c r="M9" s="15">
        <v>1266</v>
      </c>
      <c r="ZA9" s="9"/>
    </row>
    <row r="10" spans="2:677" x14ac:dyDescent="0.3">
      <c r="B10" s="18" t="s">
        <v>293</v>
      </c>
      <c r="C10" s="16" t="s">
        <v>253</v>
      </c>
      <c r="D10" s="14">
        <v>15.920059405679</v>
      </c>
      <c r="E10" s="14">
        <v>0.97219029517956002</v>
      </c>
      <c r="F10" s="14">
        <v>14.1030560174594</v>
      </c>
      <c r="G10" s="14">
        <v>17.9223166963918</v>
      </c>
      <c r="H10" s="14">
        <v>6.10670017244259</v>
      </c>
      <c r="I10" s="15">
        <v>822</v>
      </c>
      <c r="J10" s="15">
        <v>4100</v>
      </c>
      <c r="K10" s="14">
        <v>2.89429904333244</v>
      </c>
      <c r="L10" s="15">
        <v>1416.5778790015199</v>
      </c>
      <c r="M10" s="15">
        <v>791</v>
      </c>
      <c r="ZA10" s="9"/>
    </row>
    <row r="11" spans="2:677" x14ac:dyDescent="0.3">
      <c r="B11" s="18"/>
      <c r="C11" s="16" t="s">
        <v>254</v>
      </c>
      <c r="D11" s="14">
        <v>9.7921412230883398</v>
      </c>
      <c r="E11" s="14">
        <v>0.904902817906863</v>
      </c>
      <c r="F11" s="14">
        <v>8.1522916131521601</v>
      </c>
      <c r="G11" s="14">
        <v>11.719759850706</v>
      </c>
      <c r="H11" s="14">
        <v>9.2411128198727805</v>
      </c>
      <c r="I11" s="15">
        <v>288</v>
      </c>
      <c r="J11" s="15">
        <v>2721</v>
      </c>
      <c r="K11" s="14">
        <v>2.5214522191187601</v>
      </c>
      <c r="L11" s="15">
        <v>1079.14002072622</v>
      </c>
      <c r="M11" s="15">
        <v>475</v>
      </c>
      <c r="ZA11" s="9"/>
    </row>
    <row r="12" spans="2:677" x14ac:dyDescent="0.3">
      <c r="B12" s="18" t="s">
        <v>294</v>
      </c>
      <c r="C12" s="16" t="s">
        <v>255</v>
      </c>
      <c r="D12" s="14">
        <v>19.312327743365099</v>
      </c>
      <c r="E12" s="14">
        <v>0.99274634572837805</v>
      </c>
      <c r="F12" s="14">
        <v>17.437395385943699</v>
      </c>
      <c r="G12" s="14">
        <v>21.336760031944401</v>
      </c>
      <c r="H12" s="14">
        <v>5.1404800028284798</v>
      </c>
      <c r="I12" s="15">
        <v>690</v>
      </c>
      <c r="J12" s="15">
        <v>3462</v>
      </c>
      <c r="K12" s="14">
        <v>2.1889527325230098</v>
      </c>
      <c r="L12" s="15">
        <v>1581.57823536448</v>
      </c>
      <c r="M12" s="15">
        <v>651</v>
      </c>
      <c r="ZA12" s="9"/>
    </row>
    <row r="13" spans="2:677" x14ac:dyDescent="0.3">
      <c r="B13" s="18"/>
      <c r="C13" s="16" t="s">
        <v>256</v>
      </c>
      <c r="D13" s="14">
        <v>9.8184390866447</v>
      </c>
      <c r="E13" s="14">
        <v>1.0710302226116599</v>
      </c>
      <c r="F13" s="14">
        <v>7.9043852809271904</v>
      </c>
      <c r="G13" s="14">
        <v>12.1349112999354</v>
      </c>
      <c r="H13" s="14">
        <v>10.908355321657</v>
      </c>
      <c r="I13" s="15">
        <v>237</v>
      </c>
      <c r="J13" s="15">
        <v>2017</v>
      </c>
      <c r="K13" s="14">
        <v>2.6117631006453399</v>
      </c>
      <c r="L13" s="15">
        <v>772.27524942887101</v>
      </c>
      <c r="M13" s="15">
        <v>373</v>
      </c>
      <c r="ZA13" s="9"/>
    </row>
    <row r="14" spans="2:677" x14ac:dyDescent="0.3">
      <c r="B14" s="18"/>
      <c r="C14" s="16" t="s">
        <v>257</v>
      </c>
      <c r="D14" s="14">
        <v>11.486735869857901</v>
      </c>
      <c r="E14" s="14">
        <v>1.0155543353206999</v>
      </c>
      <c r="F14" s="14">
        <v>9.6327472865985602</v>
      </c>
      <c r="G14" s="14">
        <v>13.6436819276839</v>
      </c>
      <c r="H14" s="14">
        <v>8.8411046168964198</v>
      </c>
      <c r="I14" s="15">
        <v>183</v>
      </c>
      <c r="J14" s="15">
        <v>1342</v>
      </c>
      <c r="K14" s="14">
        <v>1.36028564589906</v>
      </c>
      <c r="L14" s="15">
        <v>986.55749551266399</v>
      </c>
      <c r="M14" s="15">
        <v>242</v>
      </c>
      <c r="ZA14" s="9"/>
    </row>
    <row r="15" spans="2:677" x14ac:dyDescent="0.3">
      <c r="B15" s="18" t="s">
        <v>321</v>
      </c>
      <c r="C15" s="16" t="s">
        <v>314</v>
      </c>
      <c r="D15" s="14">
        <v>13.4316461256329</v>
      </c>
      <c r="E15" s="14">
        <v>0.97741867863258702</v>
      </c>
      <c r="F15" s="14">
        <v>11.6270122711255</v>
      </c>
      <c r="G15" s="14">
        <v>15.4673542661484</v>
      </c>
      <c r="H15" s="14">
        <v>7.2769835468437902</v>
      </c>
      <c r="I15" s="15">
        <v>542</v>
      </c>
      <c r="J15" s="15">
        <v>3469</v>
      </c>
      <c r="K15" s="14">
        <v>2.8493903993365901</v>
      </c>
      <c r="L15" s="15">
        <v>1217.4533896119201</v>
      </c>
      <c r="M15" s="15">
        <v>1177</v>
      </c>
      <c r="ZA15" s="9"/>
    </row>
    <row r="16" spans="2:677" x14ac:dyDescent="0.3">
      <c r="B16" s="18"/>
      <c r="C16" s="16" t="s">
        <v>315</v>
      </c>
      <c r="D16" s="14">
        <v>13.9236890653559</v>
      </c>
      <c r="E16" s="14">
        <v>0.89855906663997098</v>
      </c>
      <c r="F16" s="14">
        <v>12.252509083829599</v>
      </c>
      <c r="G16" s="14">
        <v>15.781813304031299</v>
      </c>
      <c r="H16" s="14">
        <v>6.4534554199124603</v>
      </c>
      <c r="I16" s="15">
        <v>568</v>
      </c>
      <c r="J16" s="15">
        <v>3352</v>
      </c>
      <c r="K16" s="14">
        <v>2.2575102314709401</v>
      </c>
      <c r="L16" s="15">
        <v>1484.82162041672</v>
      </c>
      <c r="M16" s="15">
        <v>1170</v>
      </c>
      <c r="ZA16" s="9"/>
    </row>
    <row r="17" spans="2:677" x14ac:dyDescent="0.3">
      <c r="B17" s="18" t="s">
        <v>322</v>
      </c>
      <c r="C17" s="16" t="s">
        <v>316</v>
      </c>
      <c r="D17" s="14">
        <v>9.2155902801915808</v>
      </c>
      <c r="E17" s="14">
        <v>1.3345258094075501</v>
      </c>
      <c r="F17" s="14">
        <v>6.9036461353235996</v>
      </c>
      <c r="G17" s="14">
        <v>12.2003108420607</v>
      </c>
      <c r="H17" s="14">
        <v>14.4811755821658</v>
      </c>
      <c r="I17" s="15">
        <v>75</v>
      </c>
      <c r="J17" s="15">
        <v>745</v>
      </c>
      <c r="K17" s="14">
        <v>1.5837712798527499</v>
      </c>
      <c r="L17" s="15">
        <v>470.39620523316</v>
      </c>
      <c r="M17" s="15">
        <v>228</v>
      </c>
      <c r="ZA17" s="9"/>
    </row>
    <row r="18" spans="2:677" x14ac:dyDescent="0.3">
      <c r="B18" s="18"/>
      <c r="C18" s="16" t="s">
        <v>317</v>
      </c>
      <c r="D18" s="14">
        <v>11.086363264648</v>
      </c>
      <c r="E18" s="14">
        <v>4.5110800667530997</v>
      </c>
      <c r="F18" s="14">
        <v>4.8018524978597803</v>
      </c>
      <c r="G18" s="14">
        <v>23.560271033870599</v>
      </c>
      <c r="H18" s="14">
        <v>40.690350469914399</v>
      </c>
      <c r="I18" s="15">
        <v>23</v>
      </c>
      <c r="J18" s="15">
        <v>202</v>
      </c>
      <c r="K18" s="14">
        <v>4.1495370751211702</v>
      </c>
      <c r="L18" s="15">
        <v>48.680128974170401</v>
      </c>
      <c r="M18" s="15">
        <v>85</v>
      </c>
      <c r="ZA18" s="9">
        <v>1</v>
      </c>
    </row>
    <row r="19" spans="2:677" x14ac:dyDescent="0.3">
      <c r="B19" s="18"/>
      <c r="C19" s="16" t="s">
        <v>318</v>
      </c>
      <c r="D19" s="14">
        <v>5.0044802097763696</v>
      </c>
      <c r="E19" s="14">
        <v>1.60746849714381</v>
      </c>
      <c r="F19" s="14">
        <v>2.6244000381424599</v>
      </c>
      <c r="G19" s="14">
        <v>9.3361140036628996</v>
      </c>
      <c r="H19" s="14">
        <v>32.1205885479092</v>
      </c>
      <c r="I19" s="15">
        <v>15</v>
      </c>
      <c r="J19" s="15">
        <v>214</v>
      </c>
      <c r="K19" s="14">
        <v>1.1577170921642901</v>
      </c>
      <c r="L19" s="15">
        <v>184.846541049107</v>
      </c>
      <c r="M19" s="15">
        <v>87</v>
      </c>
      <c r="ZA19" s="9">
        <v>1</v>
      </c>
    </row>
    <row r="20" spans="2:677" x14ac:dyDescent="0.3">
      <c r="B20" s="18"/>
      <c r="C20" s="16" t="s">
        <v>319</v>
      </c>
      <c r="D20" s="14">
        <v>15.0681324278506</v>
      </c>
      <c r="E20" s="14">
        <v>0.81375115022070299</v>
      </c>
      <c r="F20" s="14">
        <v>13.540191755111699</v>
      </c>
      <c r="G20" s="14">
        <v>16.735119735619101</v>
      </c>
      <c r="H20" s="14">
        <v>5.4004778237589397</v>
      </c>
      <c r="I20" s="15">
        <v>983</v>
      </c>
      <c r="J20" s="15">
        <v>5570</v>
      </c>
      <c r="K20" s="14">
        <v>2.8815777789844801</v>
      </c>
      <c r="L20" s="15">
        <v>1932.96882028393</v>
      </c>
      <c r="M20" s="15">
        <v>1198</v>
      </c>
      <c r="ZA20" s="9"/>
    </row>
    <row r="21" spans="2:677" x14ac:dyDescent="0.3">
      <c r="B21" s="18"/>
      <c r="C21" s="16" t="s">
        <v>320</v>
      </c>
      <c r="D21" s="14">
        <v>8.89897989456537</v>
      </c>
      <c r="E21" s="14">
        <v>3.34597012231941</v>
      </c>
      <c r="F21" s="14">
        <v>4.0939856807196504</v>
      </c>
      <c r="G21" s="14">
        <v>18.269190179131598</v>
      </c>
      <c r="H21" s="14">
        <v>37.599479512958602</v>
      </c>
      <c r="I21" s="15">
        <v>14</v>
      </c>
      <c r="J21" s="15">
        <v>90</v>
      </c>
      <c r="K21" s="14">
        <v>1.229053133306</v>
      </c>
      <c r="L21" s="15">
        <v>73.227102686692604</v>
      </c>
      <c r="M21" s="15">
        <v>31</v>
      </c>
      <c r="ZA21" s="9">
        <v>1</v>
      </c>
    </row>
    <row r="22" spans="2:677" x14ac:dyDescent="0.3">
      <c r="B22" s="18" t="s">
        <v>298</v>
      </c>
      <c r="C22" s="16" t="s">
        <v>283</v>
      </c>
      <c r="D22" s="14">
        <v>9.4946605645639206</v>
      </c>
      <c r="E22" s="14">
        <v>1.8144389173698301</v>
      </c>
      <c r="F22" s="14">
        <v>6.4812820775256199</v>
      </c>
      <c r="G22" s="14">
        <v>13.7037663760656</v>
      </c>
      <c r="H22" s="14">
        <v>19.110097775814101</v>
      </c>
      <c r="I22" s="15">
        <v>105</v>
      </c>
      <c r="J22" s="15">
        <v>1053</v>
      </c>
      <c r="K22" s="14">
        <v>4.0303874684777803</v>
      </c>
      <c r="L22" s="15">
        <v>261.26520297010097</v>
      </c>
      <c r="M22" s="15">
        <v>457</v>
      </c>
      <c r="ZA22" s="9"/>
    </row>
    <row r="23" spans="2:677" x14ac:dyDescent="0.3">
      <c r="B23" s="18"/>
      <c r="C23" s="16" t="s">
        <v>284</v>
      </c>
      <c r="D23" s="14">
        <v>7.9047999811848104</v>
      </c>
      <c r="E23" s="14">
        <v>1.1800360434639701</v>
      </c>
      <c r="F23" s="14">
        <v>5.8770947958440898</v>
      </c>
      <c r="G23" s="14">
        <v>10.5536574653628</v>
      </c>
      <c r="H23" s="14">
        <v>14.9280949078119</v>
      </c>
      <c r="I23" s="15">
        <v>100</v>
      </c>
      <c r="J23" s="15">
        <v>1017</v>
      </c>
      <c r="K23" s="14">
        <v>1.94337393139231</v>
      </c>
      <c r="L23" s="15">
        <v>523.31668320330903</v>
      </c>
      <c r="M23" s="15">
        <v>572</v>
      </c>
      <c r="ZA23" s="9"/>
    </row>
    <row r="24" spans="2:677" x14ac:dyDescent="0.3">
      <c r="B24" s="18"/>
      <c r="C24" s="16" t="s">
        <v>285</v>
      </c>
      <c r="D24" s="14">
        <v>8.3551112940307704</v>
      </c>
      <c r="E24" s="14">
        <v>1.04052105427118</v>
      </c>
      <c r="F24" s="14">
        <v>6.5267796073579998</v>
      </c>
      <c r="G24" s="14">
        <v>10.637324388113701</v>
      </c>
      <c r="H24" s="14">
        <v>12.453706691071501</v>
      </c>
      <c r="I24" s="15">
        <v>139</v>
      </c>
      <c r="J24" s="15">
        <v>1254</v>
      </c>
      <c r="K24" s="14">
        <v>1.7717087424114999</v>
      </c>
      <c r="L24" s="15">
        <v>707.79128080225996</v>
      </c>
      <c r="M24" s="15">
        <v>693</v>
      </c>
      <c r="ZA24" s="9"/>
    </row>
    <row r="25" spans="2:677" x14ac:dyDescent="0.3">
      <c r="B25" s="18"/>
      <c r="C25" s="16" t="s">
        <v>286</v>
      </c>
      <c r="D25" s="14">
        <v>10.7465926371852</v>
      </c>
      <c r="E25" s="14">
        <v>1.1758555682013101</v>
      </c>
      <c r="F25" s="14">
        <v>8.6472460634134194</v>
      </c>
      <c r="G25" s="14">
        <v>13.281511169215101</v>
      </c>
      <c r="H25" s="14">
        <v>10.9416594440608</v>
      </c>
      <c r="I25" s="15">
        <v>192</v>
      </c>
      <c r="J25" s="15">
        <v>1428</v>
      </c>
      <c r="K25" s="14">
        <v>2.0570097099894098</v>
      </c>
      <c r="L25" s="15">
        <v>694.21159903389696</v>
      </c>
      <c r="M25" s="15">
        <v>723</v>
      </c>
      <c r="ZA25" s="9"/>
    </row>
    <row r="26" spans="2:677" x14ac:dyDescent="0.3">
      <c r="B26" s="18"/>
      <c r="C26" s="16" t="s">
        <v>287</v>
      </c>
      <c r="D26" s="14">
        <v>27.205671603221798</v>
      </c>
      <c r="E26" s="14">
        <v>1.6820233298174601</v>
      </c>
      <c r="F26" s="14">
        <v>24.032507349292299</v>
      </c>
      <c r="G26" s="14">
        <v>30.628885594860598</v>
      </c>
      <c r="H26" s="14">
        <v>6.1826201328485801</v>
      </c>
      <c r="I26" s="15">
        <v>559</v>
      </c>
      <c r="J26" s="15">
        <v>2015</v>
      </c>
      <c r="K26" s="14">
        <v>2.87717648143397</v>
      </c>
      <c r="L26" s="15">
        <v>700.33938237800896</v>
      </c>
      <c r="M26" s="15">
        <v>813</v>
      </c>
      <c r="ZA26" s="9"/>
    </row>
    <row r="27" spans="2:677" x14ac:dyDescent="0.3">
      <c r="B27" s="18" t="s">
        <v>297</v>
      </c>
      <c r="C27" s="16" t="s">
        <v>288</v>
      </c>
      <c r="D27" s="14">
        <v>15.5535737047352</v>
      </c>
      <c r="E27" s="14">
        <v>0.82037532085109699</v>
      </c>
      <c r="F27" s="14">
        <v>14.0111399186819</v>
      </c>
      <c r="G27" s="14">
        <v>17.231780929271899</v>
      </c>
      <c r="H27" s="14">
        <v>5.2745133460957403</v>
      </c>
      <c r="I27" s="15">
        <v>914</v>
      </c>
      <c r="J27" s="15">
        <v>4960</v>
      </c>
      <c r="K27" s="14">
        <v>2.54101843391597</v>
      </c>
      <c r="L27" s="15">
        <v>1951.9732457651401</v>
      </c>
      <c r="M27" s="15">
        <v>1219</v>
      </c>
      <c r="ZA27" s="9"/>
    </row>
    <row r="28" spans="2:677" x14ac:dyDescent="0.3">
      <c r="B28" s="18"/>
      <c r="C28" s="16" t="s">
        <v>289</v>
      </c>
      <c r="D28" s="14">
        <v>8.5939418185986707</v>
      </c>
      <c r="E28" s="14">
        <v>1.2274523678696501</v>
      </c>
      <c r="F28" s="14">
        <v>6.4712535927694104</v>
      </c>
      <c r="G28" s="14">
        <v>11.3285739558115</v>
      </c>
      <c r="H28" s="14">
        <v>14.282763297434</v>
      </c>
      <c r="I28" s="15">
        <v>181</v>
      </c>
      <c r="J28" s="15">
        <v>1807</v>
      </c>
      <c r="K28" s="14">
        <v>3.46385461254676</v>
      </c>
      <c r="L28" s="15">
        <v>521.67316533860696</v>
      </c>
      <c r="M28" s="15">
        <v>736</v>
      </c>
      <c r="ZA28" s="9"/>
    </row>
    <row r="29" spans="2:677" x14ac:dyDescent="0.3">
      <c r="B29" s="18" t="s">
        <v>291</v>
      </c>
      <c r="C29" s="16" t="s">
        <v>290</v>
      </c>
      <c r="D29" s="14">
        <v>17.860739439633601</v>
      </c>
      <c r="E29" s="14">
        <v>0.93359570839262596</v>
      </c>
      <c r="F29" s="14">
        <v>16.101879440925899</v>
      </c>
      <c r="G29" s="14">
        <v>19.766460351431601</v>
      </c>
      <c r="H29" s="14">
        <v>5.2270831873900203</v>
      </c>
      <c r="I29" s="15">
        <v>897</v>
      </c>
      <c r="J29" s="15">
        <v>4522</v>
      </c>
      <c r="K29" s="14">
        <v>2.6859750648826402</v>
      </c>
      <c r="L29" s="15">
        <v>1683.55993289818</v>
      </c>
      <c r="M29" s="15">
        <v>1111</v>
      </c>
      <c r="ZA29" s="9"/>
    </row>
    <row r="30" spans="2:677" x14ac:dyDescent="0.3">
      <c r="B30" s="18"/>
      <c r="C30" s="16" t="s">
        <v>291</v>
      </c>
      <c r="D30" s="14">
        <v>7.6458138113754499</v>
      </c>
      <c r="E30" s="14">
        <v>0.84894960072161296</v>
      </c>
      <c r="F30" s="14">
        <v>6.1374611728859003</v>
      </c>
      <c r="G30" s="14">
        <v>9.4873927397527904</v>
      </c>
      <c r="H30" s="14">
        <v>11.1034563705769</v>
      </c>
      <c r="I30" s="15">
        <v>213</v>
      </c>
      <c r="J30" s="15">
        <v>2299</v>
      </c>
      <c r="K30" s="14">
        <v>2.3454897395387202</v>
      </c>
      <c r="L30" s="15">
        <v>980.17909063722198</v>
      </c>
      <c r="M30" s="15">
        <v>777</v>
      </c>
      <c r="ZA30" s="9"/>
    </row>
    <row r="31" spans="2:677" x14ac:dyDescent="0.3">
      <c r="B31" s="18" t="s">
        <v>380</v>
      </c>
      <c r="C31" s="16" t="s">
        <v>374</v>
      </c>
      <c r="D31" s="14">
        <v>4.9715203052093102</v>
      </c>
      <c r="E31" s="14">
        <v>0.617048930617206</v>
      </c>
      <c r="F31" s="14">
        <v>3.8912007614887401</v>
      </c>
      <c r="G31" s="14">
        <v>6.3320099235684104</v>
      </c>
      <c r="H31" s="14">
        <v>12.4116747541118</v>
      </c>
      <c r="I31" s="15">
        <v>128</v>
      </c>
      <c r="J31" s="15">
        <v>1899</v>
      </c>
      <c r="K31" s="14">
        <v>1.52965122071462</v>
      </c>
      <c r="L31" s="15">
        <v>1241.4594740837899</v>
      </c>
      <c r="M31" s="15">
        <v>803</v>
      </c>
      <c r="ZA31" s="9"/>
    </row>
    <row r="32" spans="2:677" ht="27.6" x14ac:dyDescent="0.3">
      <c r="B32" s="18"/>
      <c r="C32" s="16" t="s">
        <v>375</v>
      </c>
      <c r="D32" s="14">
        <v>13.0175353066225</v>
      </c>
      <c r="E32" s="14">
        <v>1.0374133240429</v>
      </c>
      <c r="F32" s="14">
        <v>11.113890250409201</v>
      </c>
      <c r="G32" s="14">
        <v>15.191518652143399</v>
      </c>
      <c r="H32" s="14">
        <v>7.9693528736974404</v>
      </c>
      <c r="I32" s="15">
        <v>454</v>
      </c>
      <c r="J32" s="15">
        <v>3063</v>
      </c>
      <c r="K32" s="14">
        <v>2.91037101292578</v>
      </c>
      <c r="L32" s="15">
        <v>1052.4431374544199</v>
      </c>
      <c r="M32" s="15">
        <v>1141</v>
      </c>
      <c r="ZA32" s="9"/>
    </row>
    <row r="33" spans="2:677" x14ac:dyDescent="0.3">
      <c r="B33" s="18"/>
      <c r="C33" s="16" t="s">
        <v>376</v>
      </c>
      <c r="D33" s="14">
        <v>26.552644296571</v>
      </c>
      <c r="E33" s="14">
        <v>1.9644599629189201</v>
      </c>
      <c r="F33" s="14">
        <v>22.879250525164998</v>
      </c>
      <c r="G33" s="14">
        <v>30.5819455782371</v>
      </c>
      <c r="H33" s="14">
        <v>7.3983590522191802</v>
      </c>
      <c r="I33" s="15">
        <v>494</v>
      </c>
      <c r="J33" s="15">
        <v>1777</v>
      </c>
      <c r="K33" s="14">
        <v>3.5143530083117498</v>
      </c>
      <c r="L33" s="15">
        <v>505.64072413819599</v>
      </c>
      <c r="M33" s="15">
        <v>757</v>
      </c>
      <c r="ZA33" s="9"/>
    </row>
    <row r="34" spans="2:677" x14ac:dyDescent="0.3">
      <c r="B34" s="18" t="s">
        <v>379</v>
      </c>
      <c r="C34" s="16" t="s">
        <v>377</v>
      </c>
      <c r="D34" s="14">
        <v>13.486462158255</v>
      </c>
      <c r="E34" s="14">
        <v>0.67264587848809299</v>
      </c>
      <c r="F34" s="14">
        <v>12.2204692504039</v>
      </c>
      <c r="G34" s="14">
        <v>14.861402478630101</v>
      </c>
      <c r="H34" s="14">
        <v>4.9875636070825999</v>
      </c>
      <c r="I34" s="15">
        <v>908</v>
      </c>
      <c r="J34" s="15">
        <v>5483</v>
      </c>
      <c r="K34" s="14">
        <v>2.1258366836536999</v>
      </c>
      <c r="L34" s="15">
        <v>2579.21976893178</v>
      </c>
      <c r="M34" s="15">
        <v>1256</v>
      </c>
      <c r="ZA34" s="9"/>
    </row>
    <row r="35" spans="2:677" x14ac:dyDescent="0.3">
      <c r="B35" s="18"/>
      <c r="C35" s="16" t="s">
        <v>378</v>
      </c>
      <c r="D35" s="14">
        <v>13.1159278744337</v>
      </c>
      <c r="E35" s="14">
        <v>2.1446698504396502</v>
      </c>
      <c r="F35" s="14">
        <v>9.4475933555991904</v>
      </c>
      <c r="G35" s="14">
        <v>17.9266341067359</v>
      </c>
      <c r="H35" s="14">
        <v>16.351644130493899</v>
      </c>
      <c r="I35" s="15">
        <v>168</v>
      </c>
      <c r="J35" s="15">
        <v>1202</v>
      </c>
      <c r="K35" s="14">
        <v>4.84757704488307</v>
      </c>
      <c r="L35" s="15">
        <v>247.958926463848</v>
      </c>
      <c r="M35" s="15">
        <v>624</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19" t="s">
        <v>384</v>
      </c>
      <c r="C49" s="20"/>
      <c r="D49" s="20"/>
      <c r="E49" s="21"/>
      <c r="F49" s="21"/>
      <c r="G49" s="21"/>
      <c r="H49" s="21"/>
      <c r="I49" s="21"/>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8:C8"/>
    <mergeCell ref="B9:C9"/>
    <mergeCell ref="B10:B11"/>
    <mergeCell ref="B12:B14"/>
    <mergeCell ref="B15:B16"/>
    <mergeCell ref="B49:I49"/>
    <mergeCell ref="B17:B21"/>
    <mergeCell ref="B27:B28"/>
    <mergeCell ref="B29:B30"/>
    <mergeCell ref="B22:B26"/>
    <mergeCell ref="B34:B35"/>
    <mergeCell ref="B31:B33"/>
  </mergeCells>
  <conditionalFormatting sqref="D9:D35">
    <cfRule type="expression" dxfId="63" priority="1">
      <formula>ZA9 = 3</formula>
    </cfRule>
    <cfRule type="expression" dxfId="62" priority="28">
      <formula>I9 = J9</formula>
    </cfRule>
    <cfRule type="expression" dxfId="61" priority="55">
      <formula>ZA9 = 2</formula>
    </cfRule>
    <cfRule type="expression" dxfId="60" priority="82">
      <formula>ZA9 = 1</formula>
    </cfRule>
  </conditionalFormatting>
  <pageMargins left="0.7" right="0.7" top="0.75" bottom="0.75" header="0.3" footer="0.3"/>
  <pageSetup paperSize="9" orientation="portrait" horizontalDpi="300" verticalDpi="300"/>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212</v>
      </c>
      <c r="M2" s="12" t="str">
        <f>HYPERLINK("#'INDICE'!A1", "Índice")</f>
        <v>Índice</v>
      </c>
    </row>
    <row r="3" spans="2:677" x14ac:dyDescent="0.3">
      <c r="B3" s="10" t="s">
        <v>7</v>
      </c>
      <c r="C3" s="11" t="s">
        <v>211</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43.310225374824498</v>
      </c>
      <c r="E9" s="14">
        <v>0.932595391112788</v>
      </c>
      <c r="F9" s="14">
        <v>41.490541568459598</v>
      </c>
      <c r="G9" s="14">
        <v>45.1481341244098</v>
      </c>
      <c r="H9" s="14">
        <v>2.1532914757236301</v>
      </c>
      <c r="I9" s="15">
        <v>4737</v>
      </c>
      <c r="J9" s="15">
        <v>9844</v>
      </c>
      <c r="K9" s="14">
        <v>3.4867341926609998</v>
      </c>
      <c r="L9" s="15">
        <v>2823.27228175868</v>
      </c>
      <c r="M9" s="15">
        <v>1270</v>
      </c>
      <c r="ZA9" s="9"/>
    </row>
    <row r="10" spans="2:677" x14ac:dyDescent="0.3">
      <c r="B10" s="18" t="s">
        <v>293</v>
      </c>
      <c r="C10" s="16" t="s">
        <v>253</v>
      </c>
      <c r="D10" s="14">
        <v>47.063870432718701</v>
      </c>
      <c r="E10" s="14">
        <v>1.3090314098251701</v>
      </c>
      <c r="F10" s="14">
        <v>44.504323569310202</v>
      </c>
      <c r="G10" s="14">
        <v>49.638952593238102</v>
      </c>
      <c r="H10" s="14">
        <v>2.7813934506226601</v>
      </c>
      <c r="I10" s="15">
        <v>3207</v>
      </c>
      <c r="J10" s="15">
        <v>5985</v>
      </c>
      <c r="K10" s="14">
        <v>4.1157775636358203</v>
      </c>
      <c r="L10" s="15">
        <v>1454.16021820016</v>
      </c>
      <c r="M10" s="15">
        <v>795</v>
      </c>
      <c r="ZA10" s="9"/>
    </row>
    <row r="11" spans="2:677" x14ac:dyDescent="0.3">
      <c r="B11" s="18"/>
      <c r="C11" s="16" t="s">
        <v>254</v>
      </c>
      <c r="D11" s="14">
        <v>36.315330381791497</v>
      </c>
      <c r="E11" s="14">
        <v>1.1555679677692801</v>
      </c>
      <c r="F11" s="14">
        <v>34.076550817665698</v>
      </c>
      <c r="G11" s="14">
        <v>38.615038873731898</v>
      </c>
      <c r="H11" s="14">
        <v>3.1820389780859202</v>
      </c>
      <c r="I11" s="15">
        <v>1530</v>
      </c>
      <c r="J11" s="15">
        <v>3859</v>
      </c>
      <c r="K11" s="14">
        <v>2.2275543702048801</v>
      </c>
      <c r="L11" s="15">
        <v>1732.3931804389899</v>
      </c>
      <c r="M11" s="15">
        <v>475</v>
      </c>
      <c r="ZA11" s="9"/>
    </row>
    <row r="12" spans="2:677" x14ac:dyDescent="0.3">
      <c r="B12" s="18" t="s">
        <v>294</v>
      </c>
      <c r="C12" s="16" t="s">
        <v>255</v>
      </c>
      <c r="D12" s="14">
        <v>53.994563375637398</v>
      </c>
      <c r="E12" s="14">
        <v>0.95443676361059904</v>
      </c>
      <c r="F12" s="14">
        <v>52.115661933879402</v>
      </c>
      <c r="G12" s="14">
        <v>55.862179036157798</v>
      </c>
      <c r="H12" s="14">
        <v>1.76765345238674</v>
      </c>
      <c r="I12" s="15">
        <v>2724</v>
      </c>
      <c r="J12" s="15">
        <v>5045</v>
      </c>
      <c r="K12" s="14">
        <v>1.84973794782859</v>
      </c>
      <c r="L12" s="15">
        <v>2727.4133646456999</v>
      </c>
      <c r="M12" s="15">
        <v>654</v>
      </c>
      <c r="ZA12" s="9"/>
    </row>
    <row r="13" spans="2:677" x14ac:dyDescent="0.3">
      <c r="B13" s="18"/>
      <c r="C13" s="16" t="s">
        <v>256</v>
      </c>
      <c r="D13" s="14">
        <v>35.926487032830003</v>
      </c>
      <c r="E13" s="14">
        <v>1.54127282570902</v>
      </c>
      <c r="F13" s="14">
        <v>32.955185343683603</v>
      </c>
      <c r="G13" s="14">
        <v>39.0098111962172</v>
      </c>
      <c r="H13" s="14">
        <v>4.2900738508070404</v>
      </c>
      <c r="I13" s="15">
        <v>1157</v>
      </c>
      <c r="J13" s="15">
        <v>2863</v>
      </c>
      <c r="K13" s="14">
        <v>2.95348917473531</v>
      </c>
      <c r="L13" s="15">
        <v>969.36194128985903</v>
      </c>
      <c r="M13" s="15">
        <v>374</v>
      </c>
      <c r="ZA13" s="9"/>
    </row>
    <row r="14" spans="2:677" x14ac:dyDescent="0.3">
      <c r="B14" s="18"/>
      <c r="C14" s="16" t="s">
        <v>257</v>
      </c>
      <c r="D14" s="14">
        <v>38.9180634227138</v>
      </c>
      <c r="E14" s="14">
        <v>1.5108796043661199</v>
      </c>
      <c r="F14" s="14">
        <v>35.986412381319496</v>
      </c>
      <c r="G14" s="14">
        <v>41.932098334182697</v>
      </c>
      <c r="H14" s="14">
        <v>3.8822065423849699</v>
      </c>
      <c r="I14" s="15">
        <v>856</v>
      </c>
      <c r="J14" s="15">
        <v>1936</v>
      </c>
      <c r="K14" s="14">
        <v>1.85813245023725</v>
      </c>
      <c r="L14" s="15">
        <v>1041.9063505148999</v>
      </c>
      <c r="M14" s="15">
        <v>242</v>
      </c>
      <c r="ZA14" s="9"/>
    </row>
    <row r="15" spans="2:677" x14ac:dyDescent="0.3">
      <c r="B15" s="18" t="s">
        <v>321</v>
      </c>
      <c r="C15" s="16" t="s">
        <v>314</v>
      </c>
      <c r="D15" s="14">
        <v>42.001450801046502</v>
      </c>
      <c r="E15" s="14">
        <v>1.2142997273187599</v>
      </c>
      <c r="F15" s="14">
        <v>39.639528617902798</v>
      </c>
      <c r="G15" s="14">
        <v>44.400584714874697</v>
      </c>
      <c r="H15" s="14">
        <v>2.8910899603699098</v>
      </c>
      <c r="I15" s="15">
        <v>2324</v>
      </c>
      <c r="J15" s="15">
        <v>5052</v>
      </c>
      <c r="K15" s="14">
        <v>3.05736818175582</v>
      </c>
      <c r="L15" s="15">
        <v>1652.4015753636399</v>
      </c>
      <c r="M15" s="15">
        <v>1256</v>
      </c>
      <c r="ZA15" s="9"/>
    </row>
    <row r="16" spans="2:677" x14ac:dyDescent="0.3">
      <c r="B16" s="18"/>
      <c r="C16" s="16" t="s">
        <v>315</v>
      </c>
      <c r="D16" s="14">
        <v>44.686407380515803</v>
      </c>
      <c r="E16" s="14">
        <v>1.34726013142238</v>
      </c>
      <c r="F16" s="14">
        <v>42.060654903877101</v>
      </c>
      <c r="G16" s="14">
        <v>47.342141073666703</v>
      </c>
      <c r="H16" s="14">
        <v>3.0149215620538099</v>
      </c>
      <c r="I16" s="15">
        <v>2413</v>
      </c>
      <c r="J16" s="15">
        <v>4792</v>
      </c>
      <c r="K16" s="14">
        <v>3.51821017259266</v>
      </c>
      <c r="L16" s="15">
        <v>1362.0562061159201</v>
      </c>
      <c r="M16" s="15">
        <v>1234</v>
      </c>
      <c r="ZA16" s="9"/>
    </row>
    <row r="17" spans="2:677" x14ac:dyDescent="0.3">
      <c r="B17" s="18" t="s">
        <v>322</v>
      </c>
      <c r="C17" s="16" t="s">
        <v>316</v>
      </c>
      <c r="D17" s="14">
        <v>32.877965485393098</v>
      </c>
      <c r="E17" s="14">
        <v>2.1130872965755199</v>
      </c>
      <c r="F17" s="14">
        <v>28.859970287964401</v>
      </c>
      <c r="G17" s="14">
        <v>37.163133706591402</v>
      </c>
      <c r="H17" s="14">
        <v>6.4270622144010501</v>
      </c>
      <c r="I17" s="15">
        <v>347</v>
      </c>
      <c r="J17" s="15">
        <v>1012</v>
      </c>
      <c r="K17" s="14">
        <v>2.0455777298113702</v>
      </c>
      <c r="L17" s="15">
        <v>494.7257614568</v>
      </c>
      <c r="M17" s="15">
        <v>280</v>
      </c>
      <c r="ZA17" s="9"/>
    </row>
    <row r="18" spans="2:677" x14ac:dyDescent="0.3">
      <c r="B18" s="18"/>
      <c r="C18" s="16" t="s">
        <v>317</v>
      </c>
      <c r="D18" s="14">
        <v>43.309698064116503</v>
      </c>
      <c r="E18" s="14">
        <v>3.8707867101695701</v>
      </c>
      <c r="F18" s="14">
        <v>35.870317764885698</v>
      </c>
      <c r="G18" s="14">
        <v>51.063440263502301</v>
      </c>
      <c r="H18" s="14">
        <v>8.9374594679445405</v>
      </c>
      <c r="I18" s="15">
        <v>171</v>
      </c>
      <c r="J18" s="15">
        <v>372</v>
      </c>
      <c r="K18" s="14">
        <v>2.2640106532491</v>
      </c>
      <c r="L18" s="15">
        <v>164.31018090225899</v>
      </c>
      <c r="M18" s="15">
        <v>136</v>
      </c>
      <c r="ZA18" s="9"/>
    </row>
    <row r="19" spans="2:677" x14ac:dyDescent="0.3">
      <c r="B19" s="18"/>
      <c r="C19" s="16" t="s">
        <v>318</v>
      </c>
      <c r="D19" s="14">
        <v>27.731396681256399</v>
      </c>
      <c r="E19" s="14">
        <v>3.3140312856644401</v>
      </c>
      <c r="F19" s="14">
        <v>21.659843069744198</v>
      </c>
      <c r="G19" s="14">
        <v>34.749947890064597</v>
      </c>
      <c r="H19" s="14">
        <v>11.950466555131699</v>
      </c>
      <c r="I19" s="15">
        <v>87</v>
      </c>
      <c r="J19" s="15">
        <v>290</v>
      </c>
      <c r="K19" s="14">
        <v>1.5837610063766201</v>
      </c>
      <c r="L19" s="15">
        <v>183.10843544725901</v>
      </c>
      <c r="M19" s="15">
        <v>108</v>
      </c>
      <c r="ZA19" s="9"/>
    </row>
    <row r="20" spans="2:677" x14ac:dyDescent="0.3">
      <c r="B20" s="18"/>
      <c r="C20" s="16" t="s">
        <v>319</v>
      </c>
      <c r="D20" s="14">
        <v>45.497312046675802</v>
      </c>
      <c r="E20" s="14">
        <v>1.06770502504696</v>
      </c>
      <c r="F20" s="14">
        <v>43.411744982817503</v>
      </c>
      <c r="G20" s="14">
        <v>47.598795638930497</v>
      </c>
      <c r="H20" s="14">
        <v>2.3467430866060801</v>
      </c>
      <c r="I20" s="15">
        <v>4069</v>
      </c>
      <c r="J20" s="15">
        <v>8035</v>
      </c>
      <c r="K20" s="14">
        <v>3.6934373778496901</v>
      </c>
      <c r="L20" s="15">
        <v>2175.4802310139498</v>
      </c>
      <c r="M20" s="15">
        <v>1221</v>
      </c>
      <c r="ZA20" s="9"/>
    </row>
    <row r="21" spans="2:677" x14ac:dyDescent="0.3">
      <c r="B21" s="18"/>
      <c r="C21" s="16" t="s">
        <v>320</v>
      </c>
      <c r="D21" s="14">
        <v>42.1659148778459</v>
      </c>
      <c r="E21" s="14">
        <v>8.2407041469513196</v>
      </c>
      <c r="F21" s="14">
        <v>27.0170904203836</v>
      </c>
      <c r="G21" s="14">
        <v>58.948175965750899</v>
      </c>
      <c r="H21" s="14">
        <v>19.543520331112301</v>
      </c>
      <c r="I21" s="15">
        <v>63</v>
      </c>
      <c r="J21" s="15">
        <v>135</v>
      </c>
      <c r="K21" s="14">
        <v>3.7315395247618102</v>
      </c>
      <c r="L21" s="15">
        <v>36.1780972984917</v>
      </c>
      <c r="M21" s="15">
        <v>53</v>
      </c>
      <c r="ZA21" s="9">
        <v>1</v>
      </c>
    </row>
    <row r="22" spans="2:677" x14ac:dyDescent="0.3">
      <c r="B22" s="18" t="s">
        <v>298</v>
      </c>
      <c r="C22" s="16" t="s">
        <v>283</v>
      </c>
      <c r="D22" s="14">
        <v>32.671765763745</v>
      </c>
      <c r="E22" s="14">
        <v>1.95900462797935</v>
      </c>
      <c r="F22" s="14">
        <v>28.947821483837899</v>
      </c>
      <c r="G22" s="14">
        <v>36.6278121169263</v>
      </c>
      <c r="H22" s="14">
        <v>5.9960169956691098</v>
      </c>
      <c r="I22" s="15">
        <v>550</v>
      </c>
      <c r="J22" s="15">
        <v>1746</v>
      </c>
      <c r="K22" s="14">
        <v>3.0443636216797998</v>
      </c>
      <c r="L22" s="15">
        <v>573.51887519816103</v>
      </c>
      <c r="M22" s="15">
        <v>697</v>
      </c>
      <c r="ZA22" s="9"/>
    </row>
    <row r="23" spans="2:677" x14ac:dyDescent="0.3">
      <c r="B23" s="18"/>
      <c r="C23" s="16" t="s">
        <v>284</v>
      </c>
      <c r="D23" s="14">
        <v>33.317921036302501</v>
      </c>
      <c r="E23" s="14">
        <v>1.8608843682320699</v>
      </c>
      <c r="F23" s="14">
        <v>29.770349745040001</v>
      </c>
      <c r="G23" s="14">
        <v>37.065124993236701</v>
      </c>
      <c r="H23" s="14">
        <v>5.5852355439719403</v>
      </c>
      <c r="I23" s="15">
        <v>597</v>
      </c>
      <c r="J23" s="15">
        <v>1656</v>
      </c>
      <c r="K23" s="14">
        <v>2.5795844336922098</v>
      </c>
      <c r="L23" s="15">
        <v>641.96386765667296</v>
      </c>
      <c r="M23" s="15">
        <v>790</v>
      </c>
      <c r="ZA23" s="9"/>
    </row>
    <row r="24" spans="2:677" x14ac:dyDescent="0.3">
      <c r="B24" s="18"/>
      <c r="C24" s="16" t="s">
        <v>285</v>
      </c>
      <c r="D24" s="14">
        <v>37.412051310561601</v>
      </c>
      <c r="E24" s="14">
        <v>1.86299433182411</v>
      </c>
      <c r="F24" s="14">
        <v>33.8331652085296</v>
      </c>
      <c r="G24" s="14">
        <v>41.134162789569999</v>
      </c>
      <c r="H24" s="14">
        <v>4.9796636820557802</v>
      </c>
      <c r="I24" s="15">
        <v>775</v>
      </c>
      <c r="J24" s="15">
        <v>1816</v>
      </c>
      <c r="K24" s="14">
        <v>2.6902798407835999</v>
      </c>
      <c r="L24" s="15">
        <v>675.02271416904</v>
      </c>
      <c r="M24" s="15">
        <v>867</v>
      </c>
      <c r="ZA24" s="9"/>
    </row>
    <row r="25" spans="2:677" x14ac:dyDescent="0.3">
      <c r="B25" s="18"/>
      <c r="C25" s="16" t="s">
        <v>286</v>
      </c>
      <c r="D25" s="14">
        <v>43.998067755274</v>
      </c>
      <c r="E25" s="14">
        <v>2.0286670656961001</v>
      </c>
      <c r="F25" s="14">
        <v>40.063328946667198</v>
      </c>
      <c r="G25" s="14">
        <v>48.009705816694598</v>
      </c>
      <c r="H25" s="14">
        <v>4.6108094495875402</v>
      </c>
      <c r="I25" s="15">
        <v>992</v>
      </c>
      <c r="J25" s="15">
        <v>1991</v>
      </c>
      <c r="K25" s="14">
        <v>3.32382398981825</v>
      </c>
      <c r="L25" s="15">
        <v>599.00885428920401</v>
      </c>
      <c r="M25" s="15">
        <v>902</v>
      </c>
      <c r="ZA25" s="9"/>
    </row>
    <row r="26" spans="2:677" x14ac:dyDescent="0.3">
      <c r="B26" s="18"/>
      <c r="C26" s="16" t="s">
        <v>287</v>
      </c>
      <c r="D26" s="14">
        <v>66.324692218992794</v>
      </c>
      <c r="E26" s="14">
        <v>1.60677000860924</v>
      </c>
      <c r="F26" s="14">
        <v>63.102392645429099</v>
      </c>
      <c r="G26" s="14">
        <v>69.402037741954899</v>
      </c>
      <c r="H26" s="14">
        <v>2.4225819296740299</v>
      </c>
      <c r="I26" s="15">
        <v>1788</v>
      </c>
      <c r="J26" s="15">
        <v>2570</v>
      </c>
      <c r="K26" s="14">
        <v>2.9695095120986599</v>
      </c>
      <c r="L26" s="15">
        <v>865.46279428607897</v>
      </c>
      <c r="M26" s="15">
        <v>915</v>
      </c>
      <c r="ZA26" s="9"/>
    </row>
    <row r="27" spans="2:677" x14ac:dyDescent="0.3">
      <c r="B27" s="18" t="s">
        <v>297</v>
      </c>
      <c r="C27" s="16" t="s">
        <v>288</v>
      </c>
      <c r="D27" s="14">
        <v>48.342281823451202</v>
      </c>
      <c r="E27" s="14">
        <v>1.1199201188330401</v>
      </c>
      <c r="F27" s="14">
        <v>46.149756407827603</v>
      </c>
      <c r="G27" s="14">
        <v>50.541208029712102</v>
      </c>
      <c r="H27" s="14">
        <v>2.3166472011458801</v>
      </c>
      <c r="I27" s="15">
        <v>3695</v>
      </c>
      <c r="J27" s="15">
        <v>6782</v>
      </c>
      <c r="K27" s="14">
        <v>3.4056928150324799</v>
      </c>
      <c r="L27" s="15">
        <v>1991.3716146285201</v>
      </c>
      <c r="M27" s="15">
        <v>1246</v>
      </c>
      <c r="ZA27" s="9"/>
    </row>
    <row r="28" spans="2:677" x14ac:dyDescent="0.3">
      <c r="B28" s="18"/>
      <c r="C28" s="16" t="s">
        <v>289</v>
      </c>
      <c r="D28" s="14">
        <v>32.950302261608698</v>
      </c>
      <c r="E28" s="14">
        <v>1.4245752368786599</v>
      </c>
      <c r="F28" s="14">
        <v>30.217257120865501</v>
      </c>
      <c r="G28" s="14">
        <v>35.803712760449699</v>
      </c>
      <c r="H28" s="14">
        <v>4.3234056718759497</v>
      </c>
      <c r="I28" s="15">
        <v>1007</v>
      </c>
      <c r="J28" s="15">
        <v>2997</v>
      </c>
      <c r="K28" s="14">
        <v>2.7520502751298102</v>
      </c>
      <c r="L28" s="15">
        <v>1089.0062681935001</v>
      </c>
      <c r="M28" s="15">
        <v>956</v>
      </c>
      <c r="ZA28" s="9"/>
    </row>
    <row r="29" spans="2:677" x14ac:dyDescent="0.3">
      <c r="B29" s="18" t="s">
        <v>291</v>
      </c>
      <c r="C29" s="16" t="s">
        <v>290</v>
      </c>
      <c r="D29" s="14">
        <v>50.631034489674597</v>
      </c>
      <c r="E29" s="14">
        <v>1.0635189819165001</v>
      </c>
      <c r="F29" s="14">
        <v>48.544512687543801</v>
      </c>
      <c r="G29" s="14">
        <v>52.715360451111501</v>
      </c>
      <c r="H29" s="14">
        <v>2.1005278533927498</v>
      </c>
      <c r="I29" s="15">
        <v>3630</v>
      </c>
      <c r="J29" s="15">
        <v>6620</v>
      </c>
      <c r="K29" s="14">
        <v>2.9951049474162899</v>
      </c>
      <c r="L29" s="15">
        <v>2210.2731344057602</v>
      </c>
      <c r="M29" s="15">
        <v>1161</v>
      </c>
      <c r="ZA29" s="9"/>
    </row>
    <row r="30" spans="2:677" x14ac:dyDescent="0.3">
      <c r="B30" s="18"/>
      <c r="C30" s="16" t="s">
        <v>291</v>
      </c>
      <c r="D30" s="14">
        <v>32.248503556862403</v>
      </c>
      <c r="E30" s="14">
        <v>1.5773014091808799</v>
      </c>
      <c r="F30" s="14">
        <v>29.2338791637033</v>
      </c>
      <c r="G30" s="14">
        <v>35.418408084272698</v>
      </c>
      <c r="H30" s="14">
        <v>4.8910840355729599</v>
      </c>
      <c r="I30" s="15">
        <v>1107</v>
      </c>
      <c r="J30" s="15">
        <v>3224</v>
      </c>
      <c r="K30" s="14">
        <v>3.6699591440799</v>
      </c>
      <c r="L30" s="15">
        <v>878.48389407841603</v>
      </c>
      <c r="M30" s="15">
        <v>930</v>
      </c>
      <c r="ZA30" s="9"/>
    </row>
    <row r="31" spans="2:677" x14ac:dyDescent="0.3">
      <c r="B31" s="18" t="s">
        <v>380</v>
      </c>
      <c r="C31" s="16" t="s">
        <v>374</v>
      </c>
      <c r="D31" s="14">
        <v>27.591365176715399</v>
      </c>
      <c r="E31" s="14">
        <v>1.47332541756019</v>
      </c>
      <c r="F31" s="14">
        <v>24.795620761723399</v>
      </c>
      <c r="G31" s="14">
        <v>30.574180234762899</v>
      </c>
      <c r="H31" s="14">
        <v>5.3398061608185303</v>
      </c>
      <c r="I31" s="15">
        <v>813</v>
      </c>
      <c r="J31" s="15">
        <v>2648</v>
      </c>
      <c r="K31" s="14">
        <v>2.87599254006708</v>
      </c>
      <c r="L31" s="15">
        <v>920.72561493439798</v>
      </c>
      <c r="M31" s="15">
        <v>966</v>
      </c>
      <c r="ZA31" s="9"/>
    </row>
    <row r="32" spans="2:677" ht="27.6" x14ac:dyDescent="0.3">
      <c r="B32" s="18"/>
      <c r="C32" s="16" t="s">
        <v>375</v>
      </c>
      <c r="D32" s="14">
        <v>41.840926763300899</v>
      </c>
      <c r="E32" s="14">
        <v>1.2880714164859901</v>
      </c>
      <c r="F32" s="14">
        <v>39.337305024229799</v>
      </c>
      <c r="G32" s="14">
        <v>44.387299148592803</v>
      </c>
      <c r="H32" s="14">
        <v>3.0784963817191802</v>
      </c>
      <c r="I32" s="15">
        <v>2133</v>
      </c>
      <c r="J32" s="15">
        <v>4596</v>
      </c>
      <c r="K32" s="14">
        <v>3.1329006923998701</v>
      </c>
      <c r="L32" s="15">
        <v>1467.01107096994</v>
      </c>
      <c r="M32" s="15">
        <v>1218</v>
      </c>
      <c r="ZA32" s="9"/>
    </row>
    <row r="33" spans="2:677" x14ac:dyDescent="0.3">
      <c r="B33" s="18"/>
      <c r="C33" s="16" t="s">
        <v>376</v>
      </c>
      <c r="D33" s="14">
        <v>69.580805329135799</v>
      </c>
      <c r="E33" s="14">
        <v>1.67368778169968</v>
      </c>
      <c r="F33" s="14">
        <v>66.199908060456096</v>
      </c>
      <c r="G33" s="14">
        <v>72.762664457680501</v>
      </c>
      <c r="H33" s="14">
        <v>2.40538719519368</v>
      </c>
      <c r="I33" s="15">
        <v>1679</v>
      </c>
      <c r="J33" s="15">
        <v>2384</v>
      </c>
      <c r="K33" s="14">
        <v>3.1538117769261298</v>
      </c>
      <c r="L33" s="15">
        <v>755.91067845005398</v>
      </c>
      <c r="M33" s="15">
        <v>870</v>
      </c>
      <c r="ZA33" s="9"/>
    </row>
    <row r="34" spans="2:677" x14ac:dyDescent="0.3">
      <c r="B34" s="18" t="s">
        <v>379</v>
      </c>
      <c r="C34" s="16" t="s">
        <v>377</v>
      </c>
      <c r="D34" s="14">
        <v>43.549262109046403</v>
      </c>
      <c r="E34" s="14">
        <v>0.96915420524427798</v>
      </c>
      <c r="F34" s="14">
        <v>41.658312061122402</v>
      </c>
      <c r="G34" s="14">
        <v>45.459165262019702</v>
      </c>
      <c r="H34" s="14">
        <v>2.2254204969478799</v>
      </c>
      <c r="I34" s="15">
        <v>3868</v>
      </c>
      <c r="J34" s="15">
        <v>7888</v>
      </c>
      <c r="K34" s="14">
        <v>3.01333340426521</v>
      </c>
      <c r="L34" s="15">
        <v>2617.69905342534</v>
      </c>
      <c r="M34" s="15">
        <v>1265</v>
      </c>
      <c r="ZA34" s="9"/>
    </row>
    <row r="35" spans="2:677" x14ac:dyDescent="0.3">
      <c r="B35" s="18"/>
      <c r="C35" s="16" t="s">
        <v>378</v>
      </c>
      <c r="D35" s="14">
        <v>40.238942038492901</v>
      </c>
      <c r="E35" s="14">
        <v>2.3042841405388299</v>
      </c>
      <c r="F35" s="14">
        <v>35.8101963304835</v>
      </c>
      <c r="G35" s="14">
        <v>44.8328556375847</v>
      </c>
      <c r="H35" s="14">
        <v>5.7265027950648699</v>
      </c>
      <c r="I35" s="15">
        <v>743</v>
      </c>
      <c r="J35" s="15">
        <v>1759</v>
      </c>
      <c r="K35" s="14">
        <v>3.8817369467416398</v>
      </c>
      <c r="L35" s="15">
        <v>453.147656354334</v>
      </c>
      <c r="M35" s="15">
        <v>806</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19" t="s">
        <v>385</v>
      </c>
      <c r="C49" s="20"/>
      <c r="D49" s="20"/>
      <c r="E49" s="21"/>
      <c r="F49" s="21"/>
      <c r="G49" s="21"/>
      <c r="H49" s="21"/>
      <c r="I49" s="21"/>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8:C8"/>
    <mergeCell ref="B9:C9"/>
    <mergeCell ref="B10:B11"/>
    <mergeCell ref="B12:B14"/>
    <mergeCell ref="B15:B16"/>
    <mergeCell ref="B49:I49"/>
    <mergeCell ref="B17:B21"/>
    <mergeCell ref="B27:B28"/>
    <mergeCell ref="B29:B30"/>
    <mergeCell ref="B22:B26"/>
    <mergeCell ref="B34:B35"/>
    <mergeCell ref="B31:B33"/>
  </mergeCells>
  <conditionalFormatting sqref="D9:D35">
    <cfRule type="expression" dxfId="59" priority="1">
      <formula>ZA9 = 3</formula>
    </cfRule>
    <cfRule type="expression" dxfId="58" priority="28">
      <formula>I9 = J9</formula>
    </cfRule>
    <cfRule type="expression" dxfId="57" priority="55">
      <formula>ZA9 = 2</formula>
    </cfRule>
    <cfRule type="expression" dxfId="56" priority="82">
      <formula>ZA9 = 1</formula>
    </cfRule>
  </conditionalFormatting>
  <pageMargins left="0.7" right="0.7" top="0.75" bottom="0.75" header="0.3" footer="0.3"/>
  <pageSetup paperSize="9" orientation="portrait" horizontalDpi="300" verticalDpi="300"/>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214</v>
      </c>
      <c r="M2" s="12" t="str">
        <f>HYPERLINK("#'INDICE'!A1", "Índice")</f>
        <v>Índice</v>
      </c>
    </row>
    <row r="3" spans="2:677" x14ac:dyDescent="0.3">
      <c r="B3" s="10" t="s">
        <v>7</v>
      </c>
      <c r="C3" s="11" t="s">
        <v>213</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16.715938734358598</v>
      </c>
      <c r="E9" s="14">
        <v>0.60816309200702001</v>
      </c>
      <c r="F9" s="14">
        <v>15.5566034650397</v>
      </c>
      <c r="G9" s="14">
        <v>17.943313299473999</v>
      </c>
      <c r="H9" s="14">
        <v>3.6382227864773098</v>
      </c>
      <c r="I9" s="15">
        <v>1958</v>
      </c>
      <c r="J9" s="15">
        <v>9844</v>
      </c>
      <c r="K9" s="14">
        <v>2.61501954981048</v>
      </c>
      <c r="L9" s="15">
        <v>3764.4078036485198</v>
      </c>
      <c r="M9" s="15">
        <v>1270</v>
      </c>
      <c r="ZA9" s="9"/>
    </row>
    <row r="10" spans="2:677" x14ac:dyDescent="0.3">
      <c r="B10" s="18" t="s">
        <v>293</v>
      </c>
      <c r="C10" s="16" t="s">
        <v>253</v>
      </c>
      <c r="D10" s="14">
        <v>20.0617572372947</v>
      </c>
      <c r="E10" s="14">
        <v>0.84098008737005203</v>
      </c>
      <c r="F10" s="14">
        <v>18.4616765279054</v>
      </c>
      <c r="G10" s="14">
        <v>21.763502404443901</v>
      </c>
      <c r="H10" s="14">
        <v>4.1919562549918297</v>
      </c>
      <c r="I10" s="15">
        <v>1514</v>
      </c>
      <c r="J10" s="15">
        <v>5985</v>
      </c>
      <c r="K10" s="14">
        <v>2.6390003168163298</v>
      </c>
      <c r="L10" s="15">
        <v>2267.9042370181501</v>
      </c>
      <c r="M10" s="15">
        <v>795</v>
      </c>
      <c r="ZA10" s="9"/>
    </row>
    <row r="11" spans="2:677" x14ac:dyDescent="0.3">
      <c r="B11" s="18"/>
      <c r="C11" s="16" t="s">
        <v>254</v>
      </c>
      <c r="D11" s="14">
        <v>10.4810260604776</v>
      </c>
      <c r="E11" s="14">
        <v>0.80972154878207903</v>
      </c>
      <c r="F11" s="14">
        <v>8.9932175870257396</v>
      </c>
      <c r="G11" s="14">
        <v>12.1820250285698</v>
      </c>
      <c r="H11" s="14">
        <v>7.7255942701585196</v>
      </c>
      <c r="I11" s="15">
        <v>444</v>
      </c>
      <c r="J11" s="15">
        <v>3859</v>
      </c>
      <c r="K11" s="14">
        <v>2.6959679257886</v>
      </c>
      <c r="L11" s="15">
        <v>1431.3968512333799</v>
      </c>
      <c r="M11" s="15">
        <v>475</v>
      </c>
      <c r="ZA11" s="9"/>
    </row>
    <row r="12" spans="2:677" x14ac:dyDescent="0.3">
      <c r="B12" s="18" t="s">
        <v>294</v>
      </c>
      <c r="C12" s="16" t="s">
        <v>255</v>
      </c>
      <c r="D12" s="14">
        <v>25.1164985059713</v>
      </c>
      <c r="E12" s="14">
        <v>0.91975019341522701</v>
      </c>
      <c r="F12" s="14">
        <v>23.3539474132969</v>
      </c>
      <c r="G12" s="14">
        <v>26.9652723242992</v>
      </c>
      <c r="H12" s="14">
        <v>3.6619363690227802</v>
      </c>
      <c r="I12" s="15">
        <v>1281</v>
      </c>
      <c r="J12" s="15">
        <v>5045</v>
      </c>
      <c r="K12" s="14">
        <v>2.2686610553815298</v>
      </c>
      <c r="L12" s="15">
        <v>2223.7786416056601</v>
      </c>
      <c r="M12" s="15">
        <v>654</v>
      </c>
      <c r="ZA12" s="9"/>
    </row>
    <row r="13" spans="2:677" x14ac:dyDescent="0.3">
      <c r="B13" s="18"/>
      <c r="C13" s="16" t="s">
        <v>256</v>
      </c>
      <c r="D13" s="14">
        <v>11.1834171383968</v>
      </c>
      <c r="E13" s="14">
        <v>0.86558888176773996</v>
      </c>
      <c r="F13" s="14">
        <v>9.5911866891395796</v>
      </c>
      <c r="G13" s="14">
        <v>13.001959883543201</v>
      </c>
      <c r="H13" s="14">
        <v>7.7399319998165099</v>
      </c>
      <c r="I13" s="15">
        <v>383</v>
      </c>
      <c r="J13" s="15">
        <v>2863</v>
      </c>
      <c r="K13" s="14">
        <v>2.1588595240446802</v>
      </c>
      <c r="L13" s="15">
        <v>1326.1631746358801</v>
      </c>
      <c r="M13" s="15">
        <v>374</v>
      </c>
      <c r="ZA13" s="9"/>
    </row>
    <row r="14" spans="2:677" x14ac:dyDescent="0.3">
      <c r="B14" s="18"/>
      <c r="C14" s="16" t="s">
        <v>257</v>
      </c>
      <c r="D14" s="14">
        <v>11.178508526724301</v>
      </c>
      <c r="E14" s="14">
        <v>0.84743292645350099</v>
      </c>
      <c r="F14" s="14">
        <v>9.6149537647679395</v>
      </c>
      <c r="G14" s="14">
        <v>12.959866675980299</v>
      </c>
      <c r="H14" s="14">
        <v>7.5809122874268304</v>
      </c>
      <c r="I14" s="15">
        <v>294</v>
      </c>
      <c r="J14" s="15">
        <v>1936</v>
      </c>
      <c r="K14" s="14">
        <v>1.39955417443797</v>
      </c>
      <c r="L14" s="15">
        <v>1383.2976496086301</v>
      </c>
      <c r="M14" s="15">
        <v>242</v>
      </c>
      <c r="ZA14" s="9"/>
    </row>
    <row r="15" spans="2:677" x14ac:dyDescent="0.3">
      <c r="B15" s="18" t="s">
        <v>321</v>
      </c>
      <c r="C15" s="16" t="s">
        <v>314</v>
      </c>
      <c r="D15" s="14">
        <v>15.928052715316101</v>
      </c>
      <c r="E15" s="14">
        <v>0.83324610802035304</v>
      </c>
      <c r="F15" s="14">
        <v>14.360491303842601</v>
      </c>
      <c r="G15" s="14">
        <v>17.631497318175601</v>
      </c>
      <c r="H15" s="14">
        <v>5.2313118427786298</v>
      </c>
      <c r="I15" s="15">
        <v>937</v>
      </c>
      <c r="J15" s="15">
        <v>5052</v>
      </c>
      <c r="K15" s="14">
        <v>2.6188472322999301</v>
      </c>
      <c r="L15" s="15">
        <v>1929.0930519697499</v>
      </c>
      <c r="M15" s="15">
        <v>1256</v>
      </c>
      <c r="ZA15" s="9"/>
    </row>
    <row r="16" spans="2:677" x14ac:dyDescent="0.3">
      <c r="B16" s="18"/>
      <c r="C16" s="16" t="s">
        <v>315</v>
      </c>
      <c r="D16" s="14">
        <v>17.5444042097186</v>
      </c>
      <c r="E16" s="14">
        <v>0.85968209860552602</v>
      </c>
      <c r="F16" s="14">
        <v>15.9210682516277</v>
      </c>
      <c r="G16" s="14">
        <v>19.295273262435501</v>
      </c>
      <c r="H16" s="14">
        <v>4.9000358651638303</v>
      </c>
      <c r="I16" s="15">
        <v>1021</v>
      </c>
      <c r="J16" s="15">
        <v>4792</v>
      </c>
      <c r="K16" s="14">
        <v>2.4476154109859198</v>
      </c>
      <c r="L16" s="15">
        <v>1957.8239205765401</v>
      </c>
      <c r="M16" s="15">
        <v>1234</v>
      </c>
      <c r="ZA16" s="9"/>
    </row>
    <row r="17" spans="2:677" x14ac:dyDescent="0.3">
      <c r="B17" s="18" t="s">
        <v>322</v>
      </c>
      <c r="C17" s="16" t="s">
        <v>316</v>
      </c>
      <c r="D17" s="14">
        <v>8.0640853282508793</v>
      </c>
      <c r="E17" s="14">
        <v>1.1085257394808301</v>
      </c>
      <c r="F17" s="14">
        <v>6.1341123391221704</v>
      </c>
      <c r="G17" s="14">
        <v>10.5331450213196</v>
      </c>
      <c r="H17" s="14">
        <v>13.746453495442699</v>
      </c>
      <c r="I17" s="15">
        <v>78</v>
      </c>
      <c r="J17" s="15">
        <v>1012</v>
      </c>
      <c r="K17" s="14">
        <v>1.67572366621567</v>
      </c>
      <c r="L17" s="15">
        <v>603.91818794647997</v>
      </c>
      <c r="M17" s="15">
        <v>280</v>
      </c>
      <c r="ZA17" s="9"/>
    </row>
    <row r="18" spans="2:677" x14ac:dyDescent="0.3">
      <c r="B18" s="18"/>
      <c r="C18" s="16" t="s">
        <v>317</v>
      </c>
      <c r="D18" s="14">
        <v>9.8895408196396701</v>
      </c>
      <c r="E18" s="14">
        <v>2.1063675890401501</v>
      </c>
      <c r="F18" s="14">
        <v>6.4345196814390002</v>
      </c>
      <c r="G18" s="14">
        <v>14.904224028751401</v>
      </c>
      <c r="H18" s="14">
        <v>21.2989422608692</v>
      </c>
      <c r="I18" s="15">
        <v>47</v>
      </c>
      <c r="J18" s="15">
        <v>372</v>
      </c>
      <c r="K18" s="14">
        <v>1.8471021218527299</v>
      </c>
      <c r="L18" s="15">
        <v>201.39655279420401</v>
      </c>
      <c r="M18" s="15">
        <v>136</v>
      </c>
      <c r="ZA18" s="9"/>
    </row>
    <row r="19" spans="2:677" x14ac:dyDescent="0.3">
      <c r="B19" s="18"/>
      <c r="C19" s="16" t="s">
        <v>318</v>
      </c>
      <c r="D19" s="14">
        <v>7.88235237887947</v>
      </c>
      <c r="E19" s="14">
        <v>2.3392836725377402</v>
      </c>
      <c r="F19" s="14">
        <v>4.3229696274026796</v>
      </c>
      <c r="G19" s="14">
        <v>13.9452516539902</v>
      </c>
      <c r="H19" s="14">
        <v>29.677481544795999</v>
      </c>
      <c r="I19" s="15">
        <v>22</v>
      </c>
      <c r="J19" s="15">
        <v>290</v>
      </c>
      <c r="K19" s="14">
        <v>2.17803541404338</v>
      </c>
      <c r="L19" s="15">
        <v>133.14751364011801</v>
      </c>
      <c r="M19" s="15">
        <v>108</v>
      </c>
      <c r="ZA19" s="9"/>
    </row>
    <row r="20" spans="2:677" x14ac:dyDescent="0.3">
      <c r="B20" s="18"/>
      <c r="C20" s="16" t="s">
        <v>319</v>
      </c>
      <c r="D20" s="14">
        <v>18.7825895797362</v>
      </c>
      <c r="E20" s="14">
        <v>0.73243513007842698</v>
      </c>
      <c r="F20" s="14">
        <v>17.3876694145067</v>
      </c>
      <c r="G20" s="14">
        <v>20.261969813032199</v>
      </c>
      <c r="H20" s="14">
        <v>3.89954285573392</v>
      </c>
      <c r="I20" s="15">
        <v>1787</v>
      </c>
      <c r="J20" s="15">
        <v>8035</v>
      </c>
      <c r="K20" s="14">
        <v>2.8253063999030998</v>
      </c>
      <c r="L20" s="15">
        <v>2843.9393335446998</v>
      </c>
      <c r="M20" s="15">
        <v>1221</v>
      </c>
      <c r="ZA20" s="9"/>
    </row>
    <row r="21" spans="2:677" x14ac:dyDescent="0.3">
      <c r="B21" s="18"/>
      <c r="C21" s="16" t="s">
        <v>320</v>
      </c>
      <c r="D21" s="14">
        <v>9.0491444419793101</v>
      </c>
      <c r="E21" s="14">
        <v>2.8804919854043298</v>
      </c>
      <c r="F21" s="14">
        <v>4.6992496166145798</v>
      </c>
      <c r="G21" s="14">
        <v>16.7191571789953</v>
      </c>
      <c r="H21" s="14">
        <v>31.831649984960201</v>
      </c>
      <c r="I21" s="15">
        <v>24</v>
      </c>
      <c r="J21" s="15">
        <v>135</v>
      </c>
      <c r="K21" s="14">
        <v>1.3509019592587701</v>
      </c>
      <c r="L21" s="15">
        <v>99.933232811412907</v>
      </c>
      <c r="M21" s="15">
        <v>53</v>
      </c>
      <c r="ZA21" s="9">
        <v>1</v>
      </c>
    </row>
    <row r="22" spans="2:677" x14ac:dyDescent="0.3">
      <c r="B22" s="18" t="s">
        <v>298</v>
      </c>
      <c r="C22" s="16" t="s">
        <v>283</v>
      </c>
      <c r="D22" s="14">
        <v>6.2424602668399602</v>
      </c>
      <c r="E22" s="14">
        <v>1.1026753415080299</v>
      </c>
      <c r="F22" s="14">
        <v>4.3971698194972104</v>
      </c>
      <c r="G22" s="14">
        <v>8.7909278685812797</v>
      </c>
      <c r="H22" s="14">
        <v>17.6641146979415</v>
      </c>
      <c r="I22" s="15">
        <v>107</v>
      </c>
      <c r="J22" s="15">
        <v>1746</v>
      </c>
      <c r="K22" s="14">
        <v>3.6251732570514199</v>
      </c>
      <c r="L22" s="15">
        <v>481.63215278161101</v>
      </c>
      <c r="M22" s="15">
        <v>697</v>
      </c>
      <c r="ZA22" s="9"/>
    </row>
    <row r="23" spans="2:677" x14ac:dyDescent="0.3">
      <c r="B23" s="18"/>
      <c r="C23" s="16" t="s">
        <v>284</v>
      </c>
      <c r="D23" s="14">
        <v>8.1121243446891995</v>
      </c>
      <c r="E23" s="14">
        <v>1.07964377130744</v>
      </c>
      <c r="F23" s="14">
        <v>6.2296676240884299</v>
      </c>
      <c r="G23" s="14">
        <v>10.499720674409</v>
      </c>
      <c r="H23" s="14">
        <v>13.3090140810558</v>
      </c>
      <c r="I23" s="15">
        <v>148</v>
      </c>
      <c r="J23" s="15">
        <v>1656</v>
      </c>
      <c r="K23" s="14">
        <v>2.5880112814763399</v>
      </c>
      <c r="L23" s="15">
        <v>639.87356309178494</v>
      </c>
      <c r="M23" s="15">
        <v>790</v>
      </c>
      <c r="ZA23" s="9"/>
    </row>
    <row r="24" spans="2:677" x14ac:dyDescent="0.3">
      <c r="B24" s="18"/>
      <c r="C24" s="16" t="s">
        <v>285</v>
      </c>
      <c r="D24" s="14">
        <v>9.8896281101645602</v>
      </c>
      <c r="E24" s="14">
        <v>0.95732887370352304</v>
      </c>
      <c r="F24" s="14">
        <v>8.1630810140001806</v>
      </c>
      <c r="G24" s="14">
        <v>11.933898199514701</v>
      </c>
      <c r="H24" s="14">
        <v>9.6801301630298902</v>
      </c>
      <c r="I24" s="15">
        <v>232</v>
      </c>
      <c r="J24" s="15">
        <v>1816</v>
      </c>
      <c r="K24" s="14">
        <v>1.8665696617615899</v>
      </c>
      <c r="L24" s="15">
        <v>972.90770186746295</v>
      </c>
      <c r="M24" s="15">
        <v>867</v>
      </c>
      <c r="ZA24" s="9"/>
    </row>
    <row r="25" spans="2:677" x14ac:dyDescent="0.3">
      <c r="B25" s="18"/>
      <c r="C25" s="16" t="s">
        <v>286</v>
      </c>
      <c r="D25" s="14">
        <v>16.280522066813798</v>
      </c>
      <c r="E25" s="14">
        <v>1.2904079758942799</v>
      </c>
      <c r="F25" s="14">
        <v>13.9037194951147</v>
      </c>
      <c r="G25" s="14">
        <v>18.974089467390399</v>
      </c>
      <c r="H25" s="14">
        <v>7.9260847446940899</v>
      </c>
      <c r="I25" s="15">
        <v>387</v>
      </c>
      <c r="J25" s="15">
        <v>1991</v>
      </c>
      <c r="K25" s="14">
        <v>2.4311531339046701</v>
      </c>
      <c r="L25" s="15">
        <v>818.95293728464401</v>
      </c>
      <c r="M25" s="15">
        <v>902</v>
      </c>
      <c r="ZA25" s="9"/>
    </row>
    <row r="26" spans="2:677" x14ac:dyDescent="0.3">
      <c r="B26" s="18"/>
      <c r="C26" s="16" t="s">
        <v>287</v>
      </c>
      <c r="D26" s="14">
        <v>40.350148189785003</v>
      </c>
      <c r="E26" s="14">
        <v>1.52578322558905</v>
      </c>
      <c r="F26" s="14">
        <v>37.3949960088773</v>
      </c>
      <c r="G26" s="14">
        <v>43.377025409526802</v>
      </c>
      <c r="H26" s="14">
        <v>3.7813571796876801</v>
      </c>
      <c r="I26" s="15">
        <v>1065</v>
      </c>
      <c r="J26" s="15">
        <v>2570</v>
      </c>
      <c r="K26" s="14">
        <v>2.4848219401206499</v>
      </c>
      <c r="L26" s="15">
        <v>1034.27934151097</v>
      </c>
      <c r="M26" s="15">
        <v>915</v>
      </c>
      <c r="ZA26" s="9"/>
    </row>
    <row r="27" spans="2:677" x14ac:dyDescent="0.3">
      <c r="B27" s="18" t="s">
        <v>297</v>
      </c>
      <c r="C27" s="16" t="s">
        <v>288</v>
      </c>
      <c r="D27" s="14">
        <v>21.747723121998501</v>
      </c>
      <c r="E27" s="14">
        <v>0.80764169894723303</v>
      </c>
      <c r="F27" s="14">
        <v>20.2049321645971</v>
      </c>
      <c r="G27" s="14">
        <v>23.373809953262601</v>
      </c>
      <c r="H27" s="14">
        <v>3.7136839310331302</v>
      </c>
      <c r="I27" s="15">
        <v>1728</v>
      </c>
      <c r="J27" s="15">
        <v>6782</v>
      </c>
      <c r="K27" s="14">
        <v>2.59908470570935</v>
      </c>
      <c r="L27" s="15">
        <v>2609.38013489985</v>
      </c>
      <c r="M27" s="15">
        <v>1246</v>
      </c>
      <c r="ZA27" s="9"/>
    </row>
    <row r="28" spans="2:677" x14ac:dyDescent="0.3">
      <c r="B28" s="18"/>
      <c r="C28" s="16" t="s">
        <v>289</v>
      </c>
      <c r="D28" s="14">
        <v>6.3724610751280899</v>
      </c>
      <c r="E28" s="14">
        <v>0.79856952658116798</v>
      </c>
      <c r="F28" s="14">
        <v>4.9736388557457198</v>
      </c>
      <c r="G28" s="14">
        <v>8.1310352096500207</v>
      </c>
      <c r="H28" s="14">
        <v>12.531571666997101</v>
      </c>
      <c r="I28" s="15">
        <v>211</v>
      </c>
      <c r="J28" s="15">
        <v>2997</v>
      </c>
      <c r="K28" s="14">
        <v>3.2022591621654799</v>
      </c>
      <c r="L28" s="15">
        <v>935.90176441975404</v>
      </c>
      <c r="M28" s="15">
        <v>956</v>
      </c>
      <c r="ZA28" s="9"/>
    </row>
    <row r="29" spans="2:677" x14ac:dyDescent="0.3">
      <c r="B29" s="18" t="s">
        <v>291</v>
      </c>
      <c r="C29" s="16" t="s">
        <v>290</v>
      </c>
      <c r="D29" s="14">
        <v>22.419707780619198</v>
      </c>
      <c r="E29" s="14">
        <v>0.83996048154486802</v>
      </c>
      <c r="F29" s="14">
        <v>20.814836855578001</v>
      </c>
      <c r="G29" s="14">
        <v>24.110641239220701</v>
      </c>
      <c r="H29" s="14">
        <v>3.7465273399815402</v>
      </c>
      <c r="I29" s="15">
        <v>1692</v>
      </c>
      <c r="J29" s="15">
        <v>6620</v>
      </c>
      <c r="K29" s="14">
        <v>2.6849038027914198</v>
      </c>
      <c r="L29" s="15">
        <v>2465.6376862058801</v>
      </c>
      <c r="M29" s="15">
        <v>1161</v>
      </c>
      <c r="ZA29" s="9"/>
    </row>
    <row r="30" spans="2:677" x14ac:dyDescent="0.3">
      <c r="B30" s="18"/>
      <c r="C30" s="16" t="s">
        <v>291</v>
      </c>
      <c r="D30" s="14">
        <v>8.0975600415066609</v>
      </c>
      <c r="E30" s="14">
        <v>0.91964860874808996</v>
      </c>
      <c r="F30" s="14">
        <v>6.4664761937715101</v>
      </c>
      <c r="G30" s="14">
        <v>10.095656333717899</v>
      </c>
      <c r="H30" s="14">
        <v>11.3571076229646</v>
      </c>
      <c r="I30" s="15">
        <v>266</v>
      </c>
      <c r="J30" s="15">
        <v>3224</v>
      </c>
      <c r="K30" s="14">
        <v>3.6628820271208</v>
      </c>
      <c r="L30" s="15">
        <v>880.18122782245905</v>
      </c>
      <c r="M30" s="15">
        <v>930</v>
      </c>
      <c r="ZA30" s="9"/>
    </row>
    <row r="31" spans="2:677" x14ac:dyDescent="0.3">
      <c r="B31" s="18" t="s">
        <v>380</v>
      </c>
      <c r="C31" s="16" t="s">
        <v>374</v>
      </c>
      <c r="D31" s="14">
        <v>5.6535706747724097</v>
      </c>
      <c r="E31" s="14">
        <v>0.70764778054062105</v>
      </c>
      <c r="F31" s="14">
        <v>4.4148719628167701</v>
      </c>
      <c r="G31" s="14">
        <v>7.2135876109444501</v>
      </c>
      <c r="H31" s="14">
        <v>12.5168291200164</v>
      </c>
      <c r="I31" s="15">
        <v>167</v>
      </c>
      <c r="J31" s="15">
        <v>2648</v>
      </c>
      <c r="K31" s="14">
        <v>2.4850775452539802</v>
      </c>
      <c r="L31" s="15">
        <v>1065.5603102032701</v>
      </c>
      <c r="M31" s="15">
        <v>966</v>
      </c>
      <c r="ZA31" s="9"/>
    </row>
    <row r="32" spans="2:677" ht="27.6" x14ac:dyDescent="0.3">
      <c r="B32" s="18"/>
      <c r="C32" s="16" t="s">
        <v>375</v>
      </c>
      <c r="D32" s="14">
        <v>13.4628933665995</v>
      </c>
      <c r="E32" s="14">
        <v>0.88957009004940402</v>
      </c>
      <c r="F32" s="14">
        <v>11.8111284144841</v>
      </c>
      <c r="G32" s="14">
        <v>15.305564235506299</v>
      </c>
      <c r="H32" s="14">
        <v>6.6075699021457499</v>
      </c>
      <c r="I32" s="15">
        <v>735</v>
      </c>
      <c r="J32" s="15">
        <v>4596</v>
      </c>
      <c r="K32" s="14">
        <v>3.1210813168512699</v>
      </c>
      <c r="L32" s="15">
        <v>1472.56656697324</v>
      </c>
      <c r="M32" s="15">
        <v>1218</v>
      </c>
      <c r="ZA32" s="9"/>
    </row>
    <row r="33" spans="2:677" x14ac:dyDescent="0.3">
      <c r="B33" s="18"/>
      <c r="C33" s="16" t="s">
        <v>376</v>
      </c>
      <c r="D33" s="14">
        <v>41.2966856334073</v>
      </c>
      <c r="E33" s="14">
        <v>1.55816426423667</v>
      </c>
      <c r="F33" s="14">
        <v>38.275659162151399</v>
      </c>
      <c r="G33" s="14">
        <v>44.3846959570119</v>
      </c>
      <c r="H33" s="14">
        <v>3.7730976235443601</v>
      </c>
      <c r="I33" s="15">
        <v>1022</v>
      </c>
      <c r="J33" s="15">
        <v>2384</v>
      </c>
      <c r="K33" s="14">
        <v>2.3865618950350398</v>
      </c>
      <c r="L33" s="15">
        <v>998.92653316875203</v>
      </c>
      <c r="M33" s="15">
        <v>870</v>
      </c>
      <c r="ZA33" s="9"/>
    </row>
    <row r="34" spans="2:677" x14ac:dyDescent="0.3">
      <c r="B34" s="18" t="s">
        <v>379</v>
      </c>
      <c r="C34" s="16" t="s">
        <v>377</v>
      </c>
      <c r="D34" s="14">
        <v>17.5131015700908</v>
      </c>
      <c r="E34" s="14">
        <v>0.70610112215072196</v>
      </c>
      <c r="F34" s="14">
        <v>16.170691141726799</v>
      </c>
      <c r="G34" s="14">
        <v>18.941771602041701</v>
      </c>
      <c r="H34" s="14">
        <v>4.0318450693886003</v>
      </c>
      <c r="I34" s="15">
        <v>1650</v>
      </c>
      <c r="J34" s="15">
        <v>7888</v>
      </c>
      <c r="K34" s="14">
        <v>2.7220594352576102</v>
      </c>
      <c r="L34" s="15">
        <v>2897.80593980803</v>
      </c>
      <c r="M34" s="15">
        <v>1265</v>
      </c>
      <c r="ZA34" s="9"/>
    </row>
    <row r="35" spans="2:677" x14ac:dyDescent="0.3">
      <c r="B35" s="18"/>
      <c r="C35" s="16" t="s">
        <v>378</v>
      </c>
      <c r="D35" s="14">
        <v>11.729408134203</v>
      </c>
      <c r="E35" s="14">
        <v>1.48471250577324</v>
      </c>
      <c r="F35" s="14">
        <v>9.1140352752267901</v>
      </c>
      <c r="G35" s="14">
        <v>14.971659414478999</v>
      </c>
      <c r="H35" s="14">
        <v>12.658034308174599</v>
      </c>
      <c r="I35" s="15">
        <v>244</v>
      </c>
      <c r="J35" s="15">
        <v>1759</v>
      </c>
      <c r="K35" s="14">
        <v>3.7429279501937698</v>
      </c>
      <c r="L35" s="15">
        <v>469.95294149569202</v>
      </c>
      <c r="M35" s="15">
        <v>806</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19" t="s">
        <v>385</v>
      </c>
      <c r="C49" s="20"/>
      <c r="D49" s="20"/>
      <c r="E49" s="21"/>
      <c r="F49" s="21"/>
      <c r="G49" s="21"/>
      <c r="H49" s="21"/>
      <c r="I49" s="21"/>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8:C8"/>
    <mergeCell ref="B9:C9"/>
    <mergeCell ref="B10:B11"/>
    <mergeCell ref="B12:B14"/>
    <mergeCell ref="B15:B16"/>
    <mergeCell ref="B49:I49"/>
    <mergeCell ref="B17:B21"/>
    <mergeCell ref="B27:B28"/>
    <mergeCell ref="B29:B30"/>
    <mergeCell ref="B22:B26"/>
    <mergeCell ref="B34:B35"/>
    <mergeCell ref="B31:B33"/>
  </mergeCells>
  <conditionalFormatting sqref="D9:D35">
    <cfRule type="expression" dxfId="55" priority="1">
      <formula>ZA9 = 3</formula>
    </cfRule>
    <cfRule type="expression" dxfId="54" priority="28">
      <formula>I9 = J9</formula>
    </cfRule>
    <cfRule type="expression" dxfId="53" priority="55">
      <formula>ZA9 = 2</formula>
    </cfRule>
    <cfRule type="expression" dxfId="52" priority="82">
      <formula>ZA9 = 1</formula>
    </cfRule>
  </conditionalFormatting>
  <pageMargins left="0.7" right="0.7" top="0.75" bottom="0.75" header="0.3" footer="0.3"/>
  <pageSetup paperSize="9" orientation="portrait" horizontalDpi="300" verticalDpi="300"/>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216</v>
      </c>
      <c r="M2" s="12" t="str">
        <f>HYPERLINK("#'INDICE'!A1", "Índice")</f>
        <v>Índice</v>
      </c>
    </row>
    <row r="3" spans="2:677" x14ac:dyDescent="0.3">
      <c r="B3" s="10" t="s">
        <v>7</v>
      </c>
      <c r="C3" s="11" t="s">
        <v>215</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49.622880392478699</v>
      </c>
      <c r="E9" s="14">
        <v>0.90152214934917896</v>
      </c>
      <c r="F9" s="14">
        <v>47.855452632378203</v>
      </c>
      <c r="G9" s="14">
        <v>51.391251146303603</v>
      </c>
      <c r="H9" s="14">
        <v>1.81674691637977</v>
      </c>
      <c r="I9" s="15">
        <v>5111</v>
      </c>
      <c r="J9" s="15">
        <v>9844</v>
      </c>
      <c r="K9" s="14">
        <v>3.2001105806670802</v>
      </c>
      <c r="L9" s="15">
        <v>3076.14369936803</v>
      </c>
      <c r="M9" s="15">
        <v>1270</v>
      </c>
      <c r="ZA9" s="9"/>
    </row>
    <row r="10" spans="2:677" x14ac:dyDescent="0.3">
      <c r="B10" s="18" t="s">
        <v>293</v>
      </c>
      <c r="C10" s="16" t="s">
        <v>253</v>
      </c>
      <c r="D10" s="14">
        <v>55.103059717118299</v>
      </c>
      <c r="E10" s="14">
        <v>1.1970895332439</v>
      </c>
      <c r="F10" s="14">
        <v>52.743567006480802</v>
      </c>
      <c r="G10" s="14">
        <v>57.439806768442402</v>
      </c>
      <c r="H10" s="14">
        <v>2.1724556483603399</v>
      </c>
      <c r="I10" s="15">
        <v>3536</v>
      </c>
      <c r="J10" s="15">
        <v>5985</v>
      </c>
      <c r="K10" s="14">
        <v>3.46619021870776</v>
      </c>
      <c r="L10" s="15">
        <v>1726.6796172055699</v>
      </c>
      <c r="M10" s="15">
        <v>795</v>
      </c>
      <c r="ZA10" s="9"/>
    </row>
    <row r="11" spans="2:677" x14ac:dyDescent="0.3">
      <c r="B11" s="18"/>
      <c r="C11" s="16" t="s">
        <v>254</v>
      </c>
      <c r="D11" s="14">
        <v>39.410599153018197</v>
      </c>
      <c r="E11" s="14">
        <v>1.32228087938058</v>
      </c>
      <c r="F11" s="14">
        <v>36.8444552713215</v>
      </c>
      <c r="G11" s="14">
        <v>42.036508797977099</v>
      </c>
      <c r="H11" s="14">
        <v>3.3551402612444599</v>
      </c>
      <c r="I11" s="15">
        <v>1575</v>
      </c>
      <c r="J11" s="15">
        <v>3859</v>
      </c>
      <c r="K11" s="14">
        <v>2.8248797399099601</v>
      </c>
      <c r="L11" s="15">
        <v>1366.07585288675</v>
      </c>
      <c r="M11" s="15">
        <v>475</v>
      </c>
      <c r="ZA11" s="9"/>
    </row>
    <row r="12" spans="2:677" x14ac:dyDescent="0.3">
      <c r="B12" s="18" t="s">
        <v>294</v>
      </c>
      <c r="C12" s="16" t="s">
        <v>255</v>
      </c>
      <c r="D12" s="14">
        <v>54.825322678716702</v>
      </c>
      <c r="E12" s="14">
        <v>1.0787932516923999</v>
      </c>
      <c r="F12" s="14">
        <v>52.6995289489332</v>
      </c>
      <c r="G12" s="14">
        <v>56.933652566721499</v>
      </c>
      <c r="H12" s="14">
        <v>1.9676915683912399</v>
      </c>
      <c r="I12" s="15">
        <v>2817</v>
      </c>
      <c r="J12" s="15">
        <v>5045</v>
      </c>
      <c r="K12" s="14">
        <v>2.3701469023831598</v>
      </c>
      <c r="L12" s="15">
        <v>2128.56004618419</v>
      </c>
      <c r="M12" s="15">
        <v>654</v>
      </c>
      <c r="ZA12" s="9"/>
    </row>
    <row r="13" spans="2:677" x14ac:dyDescent="0.3">
      <c r="B13" s="18"/>
      <c r="C13" s="16" t="s">
        <v>256</v>
      </c>
      <c r="D13" s="14">
        <v>47.181275276188003</v>
      </c>
      <c r="E13" s="14">
        <v>1.4791426208356599</v>
      </c>
      <c r="F13" s="14">
        <v>44.285609040741797</v>
      </c>
      <c r="G13" s="14">
        <v>50.096034604144897</v>
      </c>
      <c r="H13" s="14">
        <v>3.1350204337994598</v>
      </c>
      <c r="I13" s="15">
        <v>1422</v>
      </c>
      <c r="J13" s="15">
        <v>2863</v>
      </c>
      <c r="K13" s="14">
        <v>2.5126508541879602</v>
      </c>
      <c r="L13" s="15">
        <v>1139.4340742678601</v>
      </c>
      <c r="M13" s="15">
        <v>374</v>
      </c>
      <c r="ZA13" s="9"/>
    </row>
    <row r="14" spans="2:677" x14ac:dyDescent="0.3">
      <c r="B14" s="18"/>
      <c r="C14" s="16" t="s">
        <v>257</v>
      </c>
      <c r="D14" s="14">
        <v>38.674961386460197</v>
      </c>
      <c r="E14" s="14">
        <v>1.6859872236651501</v>
      </c>
      <c r="F14" s="14">
        <v>35.410970504406201</v>
      </c>
      <c r="G14" s="14">
        <v>42.043967602314602</v>
      </c>
      <c r="H14" s="14">
        <v>4.3593766179050402</v>
      </c>
      <c r="I14" s="15">
        <v>872</v>
      </c>
      <c r="J14" s="15">
        <v>1936</v>
      </c>
      <c r="K14" s="14">
        <v>2.3191124574373201</v>
      </c>
      <c r="L14" s="15">
        <v>834.802121730365</v>
      </c>
      <c r="M14" s="15">
        <v>242</v>
      </c>
      <c r="ZA14" s="9"/>
    </row>
    <row r="15" spans="2:677" x14ac:dyDescent="0.3">
      <c r="B15" s="18" t="s">
        <v>321</v>
      </c>
      <c r="C15" s="16" t="s">
        <v>314</v>
      </c>
      <c r="D15" s="14">
        <v>45.040928131556598</v>
      </c>
      <c r="E15" s="14">
        <v>1.18452998796772</v>
      </c>
      <c r="F15" s="14">
        <v>42.729510749726302</v>
      </c>
      <c r="G15" s="14">
        <v>47.373951853409302</v>
      </c>
      <c r="H15" s="14">
        <v>2.6298969339795</v>
      </c>
      <c r="I15" s="15">
        <v>2389</v>
      </c>
      <c r="J15" s="15">
        <v>5052</v>
      </c>
      <c r="K15" s="14">
        <v>2.8630093566070398</v>
      </c>
      <c r="L15" s="15">
        <v>1764.57683882219</v>
      </c>
      <c r="M15" s="15">
        <v>1256</v>
      </c>
      <c r="ZA15" s="9"/>
    </row>
    <row r="16" spans="2:677" x14ac:dyDescent="0.3">
      <c r="B16" s="18"/>
      <c r="C16" s="16" t="s">
        <v>315</v>
      </c>
      <c r="D16" s="14">
        <v>54.4408225425205</v>
      </c>
      <c r="E16" s="14">
        <v>1.22497825009859</v>
      </c>
      <c r="F16" s="14">
        <v>52.029061061746802</v>
      </c>
      <c r="G16" s="14">
        <v>56.831933694010701</v>
      </c>
      <c r="H16" s="14">
        <v>2.2501097391426002</v>
      </c>
      <c r="I16" s="15">
        <v>2722</v>
      </c>
      <c r="J16" s="15">
        <v>4792</v>
      </c>
      <c r="K16" s="14">
        <v>2.8985605257413498</v>
      </c>
      <c r="L16" s="15">
        <v>1653.23440978497</v>
      </c>
      <c r="M16" s="15">
        <v>1234</v>
      </c>
      <c r="ZA16" s="9"/>
    </row>
    <row r="17" spans="2:677" x14ac:dyDescent="0.3">
      <c r="B17" s="18" t="s">
        <v>322</v>
      </c>
      <c r="C17" s="16" t="s">
        <v>316</v>
      </c>
      <c r="D17" s="14">
        <v>31.101456123438801</v>
      </c>
      <c r="E17" s="14">
        <v>2.1299069153088999</v>
      </c>
      <c r="F17" s="14">
        <v>27.070687971202801</v>
      </c>
      <c r="G17" s="14">
        <v>35.440737055833999</v>
      </c>
      <c r="H17" s="14">
        <v>6.8482546503787303</v>
      </c>
      <c r="I17" s="15">
        <v>343</v>
      </c>
      <c r="J17" s="15">
        <v>1012</v>
      </c>
      <c r="K17" s="14">
        <v>2.1403344254085699</v>
      </c>
      <c r="L17" s="15">
        <v>472.82330648250002</v>
      </c>
      <c r="M17" s="15">
        <v>280</v>
      </c>
      <c r="ZA17" s="9"/>
    </row>
    <row r="18" spans="2:677" x14ac:dyDescent="0.3">
      <c r="B18" s="18"/>
      <c r="C18" s="16" t="s">
        <v>317</v>
      </c>
      <c r="D18" s="14">
        <v>46.666164526976601</v>
      </c>
      <c r="E18" s="14">
        <v>3.6844131412027199</v>
      </c>
      <c r="F18" s="14">
        <v>39.501041853840299</v>
      </c>
      <c r="G18" s="14">
        <v>53.971514934266303</v>
      </c>
      <c r="H18" s="14">
        <v>7.8952559708926797</v>
      </c>
      <c r="I18" s="15">
        <v>180</v>
      </c>
      <c r="J18" s="15">
        <v>372</v>
      </c>
      <c r="K18" s="14">
        <v>2.02351128218934</v>
      </c>
      <c r="L18" s="15">
        <v>183.83885638508201</v>
      </c>
      <c r="M18" s="15">
        <v>136</v>
      </c>
      <c r="ZA18" s="9"/>
    </row>
    <row r="19" spans="2:677" x14ac:dyDescent="0.3">
      <c r="B19" s="18"/>
      <c r="C19" s="16" t="s">
        <v>318</v>
      </c>
      <c r="D19" s="14">
        <v>40.0254328585035</v>
      </c>
      <c r="E19" s="14">
        <v>4.0330072728153903</v>
      </c>
      <c r="F19" s="14">
        <v>32.3567839860969</v>
      </c>
      <c r="G19" s="14">
        <v>48.216065751622999</v>
      </c>
      <c r="H19" s="14">
        <v>10.076111574040301</v>
      </c>
      <c r="I19" s="15">
        <v>122</v>
      </c>
      <c r="J19" s="15">
        <v>290</v>
      </c>
      <c r="K19" s="14">
        <v>1.9581803744203301</v>
      </c>
      <c r="L19" s="15">
        <v>148.09667372233099</v>
      </c>
      <c r="M19" s="15">
        <v>108</v>
      </c>
      <c r="ZA19" s="9"/>
    </row>
    <row r="20" spans="2:677" x14ac:dyDescent="0.3">
      <c r="B20" s="18"/>
      <c r="C20" s="16" t="s">
        <v>319</v>
      </c>
      <c r="D20" s="14">
        <v>52.389079918010303</v>
      </c>
      <c r="E20" s="14">
        <v>1.0059070956490299</v>
      </c>
      <c r="F20" s="14">
        <v>50.4128772621767</v>
      </c>
      <c r="G20" s="14">
        <v>54.357829502372503</v>
      </c>
      <c r="H20" s="14">
        <v>1.92007016962941</v>
      </c>
      <c r="I20" s="15">
        <v>4398</v>
      </c>
      <c r="J20" s="15">
        <v>8035</v>
      </c>
      <c r="K20" s="14">
        <v>3.2591190532395702</v>
      </c>
      <c r="L20" s="15">
        <v>2465.3901464609598</v>
      </c>
      <c r="M20" s="15">
        <v>1221</v>
      </c>
      <c r="ZA20" s="9"/>
    </row>
    <row r="21" spans="2:677" x14ac:dyDescent="0.3">
      <c r="B21" s="18"/>
      <c r="C21" s="16" t="s">
        <v>320</v>
      </c>
      <c r="D21" s="14">
        <v>43.140019212665699</v>
      </c>
      <c r="E21" s="14">
        <v>8.1847920349789405</v>
      </c>
      <c r="F21" s="14">
        <v>27.981020307599199</v>
      </c>
      <c r="G21" s="14">
        <v>59.703400501968702</v>
      </c>
      <c r="H21" s="14">
        <v>18.972620282412699</v>
      </c>
      <c r="I21" s="15">
        <v>68</v>
      </c>
      <c r="J21" s="15">
        <v>135</v>
      </c>
      <c r="K21" s="14">
        <v>3.6595952364862701</v>
      </c>
      <c r="L21" s="15">
        <v>36.889325533612599</v>
      </c>
      <c r="M21" s="15">
        <v>53</v>
      </c>
      <c r="ZA21" s="9">
        <v>1</v>
      </c>
    </row>
    <row r="22" spans="2:677" x14ac:dyDescent="0.3">
      <c r="B22" s="18" t="s">
        <v>298</v>
      </c>
      <c r="C22" s="16" t="s">
        <v>283</v>
      </c>
      <c r="D22" s="14">
        <v>36.034221332910199</v>
      </c>
      <c r="E22" s="14">
        <v>1.99719432915263</v>
      </c>
      <c r="F22" s="14">
        <v>32.212983052404098</v>
      </c>
      <c r="G22" s="14">
        <v>40.040997013575897</v>
      </c>
      <c r="H22" s="14">
        <v>5.5424933723448602</v>
      </c>
      <c r="I22" s="15">
        <v>569</v>
      </c>
      <c r="J22" s="15">
        <v>1746</v>
      </c>
      <c r="K22" s="14">
        <v>3.0197656939353199</v>
      </c>
      <c r="L22" s="15">
        <v>578.19055415674802</v>
      </c>
      <c r="M22" s="15">
        <v>697</v>
      </c>
      <c r="ZA22" s="9"/>
    </row>
    <row r="23" spans="2:677" x14ac:dyDescent="0.3">
      <c r="B23" s="18"/>
      <c r="C23" s="16" t="s">
        <v>284</v>
      </c>
      <c r="D23" s="14">
        <v>39.7308132798874</v>
      </c>
      <c r="E23" s="14">
        <v>2.0198065886512602</v>
      </c>
      <c r="F23" s="14">
        <v>35.841013543003299</v>
      </c>
      <c r="G23" s="14">
        <v>43.754869268260599</v>
      </c>
      <c r="H23" s="14">
        <v>5.0837282751363402</v>
      </c>
      <c r="I23" s="15">
        <v>651</v>
      </c>
      <c r="J23" s="15">
        <v>1656</v>
      </c>
      <c r="K23" s="14">
        <v>2.81964725947741</v>
      </c>
      <c r="L23" s="15">
        <v>587.30750608390599</v>
      </c>
      <c r="M23" s="15">
        <v>790</v>
      </c>
      <c r="ZA23" s="9"/>
    </row>
    <row r="24" spans="2:677" x14ac:dyDescent="0.3">
      <c r="B24" s="18"/>
      <c r="C24" s="16" t="s">
        <v>285</v>
      </c>
      <c r="D24" s="14">
        <v>46.173350312827203</v>
      </c>
      <c r="E24" s="14">
        <v>2.0707640466507802</v>
      </c>
      <c r="F24" s="14">
        <v>42.143249850625999</v>
      </c>
      <c r="G24" s="14">
        <v>50.254093268058703</v>
      </c>
      <c r="H24" s="14">
        <v>4.4847602190900799</v>
      </c>
      <c r="I24" s="15">
        <v>877</v>
      </c>
      <c r="J24" s="15">
        <v>1816</v>
      </c>
      <c r="K24" s="14">
        <v>3.131476266205</v>
      </c>
      <c r="L24" s="15">
        <v>579.91817456780302</v>
      </c>
      <c r="M24" s="15">
        <v>867</v>
      </c>
      <c r="ZA24" s="9"/>
    </row>
    <row r="25" spans="2:677" x14ac:dyDescent="0.3">
      <c r="B25" s="18"/>
      <c r="C25" s="16" t="s">
        <v>286</v>
      </c>
      <c r="D25" s="14">
        <v>52.6468219232057</v>
      </c>
      <c r="E25" s="14">
        <v>1.6969451777403799</v>
      </c>
      <c r="F25" s="14">
        <v>49.309563081282398</v>
      </c>
      <c r="G25" s="14">
        <v>55.960598147984498</v>
      </c>
      <c r="H25" s="14">
        <v>3.22326232762095</v>
      </c>
      <c r="I25" s="15">
        <v>1111</v>
      </c>
      <c r="J25" s="15">
        <v>1991</v>
      </c>
      <c r="K25" s="14">
        <v>2.2986212065028901</v>
      </c>
      <c r="L25" s="15">
        <v>866.17142240199598</v>
      </c>
      <c r="M25" s="15">
        <v>902</v>
      </c>
      <c r="ZA25" s="9"/>
    </row>
    <row r="26" spans="2:677" x14ac:dyDescent="0.3">
      <c r="B26" s="18"/>
      <c r="C26" s="16" t="s">
        <v>287</v>
      </c>
      <c r="D26" s="14">
        <v>70.418219334660805</v>
      </c>
      <c r="E26" s="14">
        <v>1.5735889298932899</v>
      </c>
      <c r="F26" s="14">
        <v>67.239556091188604</v>
      </c>
      <c r="G26" s="14">
        <v>73.410427250783798</v>
      </c>
      <c r="H26" s="14">
        <v>2.2346332309467298</v>
      </c>
      <c r="I26" s="15">
        <v>1868</v>
      </c>
      <c r="J26" s="15">
        <v>2570</v>
      </c>
      <c r="K26" s="14">
        <v>3.0537771151952899</v>
      </c>
      <c r="L26" s="15">
        <v>841.58073855879604</v>
      </c>
      <c r="M26" s="15">
        <v>915</v>
      </c>
      <c r="ZA26" s="9"/>
    </row>
    <row r="27" spans="2:677" x14ac:dyDescent="0.3">
      <c r="B27" s="18" t="s">
        <v>297</v>
      </c>
      <c r="C27" s="16" t="s">
        <v>288</v>
      </c>
      <c r="D27" s="14">
        <v>55.404270245426801</v>
      </c>
      <c r="E27" s="14">
        <v>1.07462649201495</v>
      </c>
      <c r="F27" s="14">
        <v>53.287516138991798</v>
      </c>
      <c r="G27" s="14">
        <v>57.501603494763202</v>
      </c>
      <c r="H27" s="14">
        <v>1.9396095052865501</v>
      </c>
      <c r="I27" s="15">
        <v>4013</v>
      </c>
      <c r="J27" s="15">
        <v>6782</v>
      </c>
      <c r="K27" s="14">
        <v>3.1693654250032202</v>
      </c>
      <c r="L27" s="15">
        <v>2139.8605369064098</v>
      </c>
      <c r="M27" s="15">
        <v>1246</v>
      </c>
      <c r="ZA27" s="9"/>
    </row>
    <row r="28" spans="2:677" x14ac:dyDescent="0.3">
      <c r="B28" s="18"/>
      <c r="C28" s="16" t="s">
        <v>289</v>
      </c>
      <c r="D28" s="14">
        <v>37.734581096965101</v>
      </c>
      <c r="E28" s="14">
        <v>1.40668876053176</v>
      </c>
      <c r="F28" s="14">
        <v>35.016325700255798</v>
      </c>
      <c r="G28" s="14">
        <v>40.532234594926699</v>
      </c>
      <c r="H28" s="14">
        <v>3.7278504746535899</v>
      </c>
      <c r="I28" s="15">
        <v>1063</v>
      </c>
      <c r="J28" s="15">
        <v>2997</v>
      </c>
      <c r="K28" s="14">
        <v>2.5231983766025898</v>
      </c>
      <c r="L28" s="15">
        <v>1187.7781896940501</v>
      </c>
      <c r="M28" s="15">
        <v>956</v>
      </c>
      <c r="ZA28" s="9"/>
    </row>
    <row r="29" spans="2:677" x14ac:dyDescent="0.3">
      <c r="B29" s="18" t="s">
        <v>291</v>
      </c>
      <c r="C29" s="16" t="s">
        <v>290</v>
      </c>
      <c r="D29" s="14">
        <v>57.4769151735523</v>
      </c>
      <c r="E29" s="14">
        <v>1.0060855665441</v>
      </c>
      <c r="F29" s="14">
        <v>55.492058779551201</v>
      </c>
      <c r="G29" s="14">
        <v>59.437956594588499</v>
      </c>
      <c r="H29" s="14">
        <v>1.7504167777727999</v>
      </c>
      <c r="I29" s="15">
        <v>3917</v>
      </c>
      <c r="J29" s="15">
        <v>6620</v>
      </c>
      <c r="K29" s="14">
        <v>2.7412207101825898</v>
      </c>
      <c r="L29" s="15">
        <v>2414.98248404779</v>
      </c>
      <c r="M29" s="15">
        <v>1161</v>
      </c>
      <c r="ZA29" s="9"/>
    </row>
    <row r="30" spans="2:677" x14ac:dyDescent="0.3">
      <c r="B30" s="18"/>
      <c r="C30" s="16" t="s">
        <v>291</v>
      </c>
      <c r="D30" s="14">
        <v>37.755456104415202</v>
      </c>
      <c r="E30" s="14">
        <v>1.4883440721413801</v>
      </c>
      <c r="F30" s="14">
        <v>34.881982751880003</v>
      </c>
      <c r="G30" s="14">
        <v>40.717626430011002</v>
      </c>
      <c r="H30" s="14">
        <v>3.9420635471208998</v>
      </c>
      <c r="I30" s="15">
        <v>1194</v>
      </c>
      <c r="J30" s="15">
        <v>3224</v>
      </c>
      <c r="K30" s="14">
        <v>3.0379874789129899</v>
      </c>
      <c r="L30" s="15">
        <v>1061.2288636402</v>
      </c>
      <c r="M30" s="15">
        <v>930</v>
      </c>
      <c r="ZA30" s="9"/>
    </row>
    <row r="31" spans="2:677" x14ac:dyDescent="0.3">
      <c r="B31" s="18" t="s">
        <v>380</v>
      </c>
      <c r="C31" s="16" t="s">
        <v>374</v>
      </c>
      <c r="D31" s="14">
        <v>33.904802579224601</v>
      </c>
      <c r="E31" s="14">
        <v>1.41500136200157</v>
      </c>
      <c r="F31" s="14">
        <v>31.185680485925602</v>
      </c>
      <c r="G31" s="14">
        <v>36.734448517687703</v>
      </c>
      <c r="H31" s="14">
        <v>4.1734540665593398</v>
      </c>
      <c r="I31" s="15">
        <v>913</v>
      </c>
      <c r="J31" s="15">
        <v>2648</v>
      </c>
      <c r="K31" s="14">
        <v>2.3650293409773901</v>
      </c>
      <c r="L31" s="15">
        <v>1119.6478428913099</v>
      </c>
      <c r="M31" s="15">
        <v>966</v>
      </c>
      <c r="ZA31" s="9"/>
    </row>
    <row r="32" spans="2:677" ht="27.6" x14ac:dyDescent="0.3">
      <c r="B32" s="18"/>
      <c r="C32" s="16" t="s">
        <v>375</v>
      </c>
      <c r="D32" s="14">
        <v>50.318550276050999</v>
      </c>
      <c r="E32" s="14">
        <v>1.1282981927989499</v>
      </c>
      <c r="F32" s="14">
        <v>48.105748240323997</v>
      </c>
      <c r="G32" s="14">
        <v>52.530105141129702</v>
      </c>
      <c r="H32" s="14">
        <v>2.24231061230704</v>
      </c>
      <c r="I32" s="15">
        <v>2375</v>
      </c>
      <c r="J32" s="15">
        <v>4596</v>
      </c>
      <c r="K32" s="14">
        <v>2.33997339906808</v>
      </c>
      <c r="L32" s="15">
        <v>1964.1248921164699</v>
      </c>
      <c r="M32" s="15">
        <v>1218</v>
      </c>
      <c r="ZA32" s="9"/>
    </row>
    <row r="33" spans="2:677" x14ac:dyDescent="0.3">
      <c r="B33" s="18"/>
      <c r="C33" s="16" t="s">
        <v>376</v>
      </c>
      <c r="D33" s="14">
        <v>70.691895129287204</v>
      </c>
      <c r="E33" s="14">
        <v>1.5151345299344099</v>
      </c>
      <c r="F33" s="14">
        <v>67.632538504573105</v>
      </c>
      <c r="G33" s="14">
        <v>73.575065005925097</v>
      </c>
      <c r="H33" s="14">
        <v>2.14329312739941</v>
      </c>
      <c r="I33" s="15">
        <v>1701</v>
      </c>
      <c r="J33" s="15">
        <v>2384</v>
      </c>
      <c r="K33" s="14">
        <v>2.64039604007385</v>
      </c>
      <c r="L33" s="15">
        <v>902.89485509655594</v>
      </c>
      <c r="M33" s="15">
        <v>870</v>
      </c>
      <c r="ZA33" s="9"/>
    </row>
    <row r="34" spans="2:677" x14ac:dyDescent="0.3">
      <c r="B34" s="18" t="s">
        <v>379</v>
      </c>
      <c r="C34" s="16" t="s">
        <v>377</v>
      </c>
      <c r="D34" s="14">
        <v>51.002599425891297</v>
      </c>
      <c r="E34" s="14">
        <v>0.93985812756253895</v>
      </c>
      <c r="F34" s="14">
        <v>49.158219432096303</v>
      </c>
      <c r="G34" s="14">
        <v>52.844253891679998</v>
      </c>
      <c r="H34" s="14">
        <v>1.8427651495061299</v>
      </c>
      <c r="I34" s="15">
        <v>4213</v>
      </c>
      <c r="J34" s="15">
        <v>7888</v>
      </c>
      <c r="K34" s="14">
        <v>2.7878608440124699</v>
      </c>
      <c r="L34" s="15">
        <v>2829.4095155219702</v>
      </c>
      <c r="M34" s="15">
        <v>1265</v>
      </c>
      <c r="ZA34" s="9"/>
    </row>
    <row r="35" spans="2:677" x14ac:dyDescent="0.3">
      <c r="B35" s="18"/>
      <c r="C35" s="16" t="s">
        <v>378</v>
      </c>
      <c r="D35" s="14">
        <v>42.746697661360002</v>
      </c>
      <c r="E35" s="14">
        <v>2.23553988521848</v>
      </c>
      <c r="F35" s="14">
        <v>38.426286495373603</v>
      </c>
      <c r="G35" s="14">
        <v>47.180656812583898</v>
      </c>
      <c r="H35" s="14">
        <v>5.2297370499318303</v>
      </c>
      <c r="I35" s="15">
        <v>781</v>
      </c>
      <c r="J35" s="15">
        <v>1759</v>
      </c>
      <c r="K35" s="14">
        <v>3.58988556714506</v>
      </c>
      <c r="L35" s="15">
        <v>489.98776342580902</v>
      </c>
      <c r="M35" s="15">
        <v>806</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19" t="s">
        <v>386</v>
      </c>
      <c r="C49" s="20"/>
      <c r="D49" s="20"/>
      <c r="E49" s="21"/>
      <c r="F49" s="21"/>
      <c r="G49" s="21"/>
      <c r="H49" s="21"/>
      <c r="I49" s="21"/>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8:C8"/>
    <mergeCell ref="B9:C9"/>
    <mergeCell ref="B10:B11"/>
    <mergeCell ref="B12:B14"/>
    <mergeCell ref="B15:B16"/>
    <mergeCell ref="B49:I49"/>
    <mergeCell ref="B17:B21"/>
    <mergeCell ref="B27:B28"/>
    <mergeCell ref="B29:B30"/>
    <mergeCell ref="B22:B26"/>
    <mergeCell ref="B34:B35"/>
    <mergeCell ref="B31:B33"/>
  </mergeCells>
  <conditionalFormatting sqref="D9:D35">
    <cfRule type="expression" dxfId="51" priority="1">
      <formula>ZA9 = 3</formula>
    </cfRule>
    <cfRule type="expression" dxfId="50" priority="28">
      <formula>I9 = J9</formula>
    </cfRule>
    <cfRule type="expression" dxfId="49" priority="55">
      <formula>ZA9 = 2</formula>
    </cfRule>
    <cfRule type="expression" dxfId="48" priority="82">
      <formula>ZA9 = 1</formula>
    </cfRule>
  </conditionalFormatting>
  <pageMargins left="0.7" right="0.7" top="0.75" bottom="0.75" header="0.3" footer="0.3"/>
  <pageSetup paperSize="9" orientation="portrait" horizontalDpi="300" verticalDpi="300"/>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218</v>
      </c>
      <c r="M2" s="12" t="str">
        <f>HYPERLINK("#'INDICE'!A1", "Índice")</f>
        <v>Índice</v>
      </c>
    </row>
    <row r="3" spans="2:677" x14ac:dyDescent="0.3">
      <c r="B3" s="10" t="s">
        <v>7</v>
      </c>
      <c r="C3" s="11" t="s">
        <v>217</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52.230501105519203</v>
      </c>
      <c r="E9" s="14">
        <v>1.00828374118397</v>
      </c>
      <c r="F9" s="14">
        <v>50.2499510648016</v>
      </c>
      <c r="G9" s="14">
        <v>54.204062484538298</v>
      </c>
      <c r="H9" s="14">
        <v>1.93045006240123</v>
      </c>
      <c r="I9" s="15">
        <v>4315</v>
      </c>
      <c r="J9" s="15">
        <v>8239</v>
      </c>
      <c r="K9" s="14">
        <v>3.3566992988460398</v>
      </c>
      <c r="L9" s="15">
        <v>2454.49450978001</v>
      </c>
      <c r="M9" s="15">
        <v>1265</v>
      </c>
      <c r="ZA9" s="9"/>
    </row>
    <row r="10" spans="2:677" x14ac:dyDescent="0.3">
      <c r="B10" s="18" t="s">
        <v>293</v>
      </c>
      <c r="C10" s="16" t="s">
        <v>253</v>
      </c>
      <c r="D10" s="14">
        <v>52.689958065598198</v>
      </c>
      <c r="E10" s="14">
        <v>1.3194557100740101</v>
      </c>
      <c r="F10" s="14">
        <v>50.095010673008296</v>
      </c>
      <c r="G10" s="14">
        <v>55.270453523961798</v>
      </c>
      <c r="H10" s="14">
        <v>2.5041881954647001</v>
      </c>
      <c r="I10" s="15">
        <v>2630</v>
      </c>
      <c r="J10" s="15">
        <v>5041</v>
      </c>
      <c r="K10" s="14">
        <v>3.5199701804670198</v>
      </c>
      <c r="L10" s="15">
        <v>1432.1144048246399</v>
      </c>
      <c r="M10" s="15">
        <v>791</v>
      </c>
      <c r="ZA10" s="9"/>
    </row>
    <row r="11" spans="2:677" x14ac:dyDescent="0.3">
      <c r="B11" s="18"/>
      <c r="C11" s="16" t="s">
        <v>254</v>
      </c>
      <c r="D11" s="14">
        <v>51.3534985928803</v>
      </c>
      <c r="E11" s="14">
        <v>1.50955737805223</v>
      </c>
      <c r="F11" s="14">
        <v>48.385978982195802</v>
      </c>
      <c r="G11" s="14">
        <v>54.311506483029099</v>
      </c>
      <c r="H11" s="14">
        <v>2.9395414517318099</v>
      </c>
      <c r="I11" s="15">
        <v>1685</v>
      </c>
      <c r="J11" s="15">
        <v>3198</v>
      </c>
      <c r="K11" s="14">
        <v>2.9162196925082799</v>
      </c>
      <c r="L11" s="15">
        <v>1096.62519878581</v>
      </c>
      <c r="M11" s="15">
        <v>474</v>
      </c>
      <c r="ZA11" s="9"/>
    </row>
    <row r="12" spans="2:677" x14ac:dyDescent="0.3">
      <c r="B12" s="18" t="s">
        <v>294</v>
      </c>
      <c r="C12" s="16" t="s">
        <v>255</v>
      </c>
      <c r="D12" s="14">
        <v>54.381270939921201</v>
      </c>
      <c r="E12" s="14">
        <v>1.1482199959216901</v>
      </c>
      <c r="F12" s="14">
        <v>52.1191780484153</v>
      </c>
      <c r="G12" s="14">
        <v>56.625432926475703</v>
      </c>
      <c r="H12" s="14">
        <v>2.1114254523220102</v>
      </c>
      <c r="I12" s="15">
        <v>2329</v>
      </c>
      <c r="J12" s="15">
        <v>4247</v>
      </c>
      <c r="K12" s="14">
        <v>2.25651209865008</v>
      </c>
      <c r="L12" s="15">
        <v>1882.10823356129</v>
      </c>
      <c r="M12" s="15">
        <v>650</v>
      </c>
      <c r="ZA12" s="9"/>
    </row>
    <row r="13" spans="2:677" x14ac:dyDescent="0.3">
      <c r="B13" s="18"/>
      <c r="C13" s="16" t="s">
        <v>256</v>
      </c>
      <c r="D13" s="14">
        <v>51.389826113478001</v>
      </c>
      <c r="E13" s="14">
        <v>1.6623892195224199</v>
      </c>
      <c r="F13" s="14">
        <v>48.119742608014299</v>
      </c>
      <c r="G13" s="14">
        <v>54.648053939950302</v>
      </c>
      <c r="H13" s="14">
        <v>3.23486056530249</v>
      </c>
      <c r="I13" s="15">
        <v>1204</v>
      </c>
      <c r="J13" s="15">
        <v>2396</v>
      </c>
      <c r="K13" s="14">
        <v>2.64951646468392</v>
      </c>
      <c r="L13" s="15">
        <v>904.31595045242796</v>
      </c>
      <c r="M13" s="15">
        <v>373</v>
      </c>
      <c r="ZA13" s="9"/>
    </row>
    <row r="14" spans="2:677" x14ac:dyDescent="0.3">
      <c r="B14" s="18"/>
      <c r="C14" s="16" t="s">
        <v>257</v>
      </c>
      <c r="D14" s="14">
        <v>46.359598307103397</v>
      </c>
      <c r="E14" s="14">
        <v>1.68950976378895</v>
      </c>
      <c r="F14" s="14">
        <v>43.052622204818299</v>
      </c>
      <c r="G14" s="14">
        <v>49.698906604483</v>
      </c>
      <c r="H14" s="14">
        <v>3.6443580735903001</v>
      </c>
      <c r="I14" s="15">
        <v>782</v>
      </c>
      <c r="J14" s="15">
        <v>1596</v>
      </c>
      <c r="K14" s="14">
        <v>1.8308400896033299</v>
      </c>
      <c r="L14" s="15">
        <v>871.73096605383705</v>
      </c>
      <c r="M14" s="15">
        <v>242</v>
      </c>
      <c r="ZA14" s="9"/>
    </row>
    <row r="15" spans="2:677" x14ac:dyDescent="0.3">
      <c r="B15" s="18" t="s">
        <v>321</v>
      </c>
      <c r="C15" s="16" t="s">
        <v>314</v>
      </c>
      <c r="D15" s="14">
        <v>50.105654603802499</v>
      </c>
      <c r="E15" s="14">
        <v>1.2188450919227301</v>
      </c>
      <c r="F15" s="14">
        <v>47.716037882245601</v>
      </c>
      <c r="G15" s="14">
        <v>52.494788767782403</v>
      </c>
      <c r="H15" s="14">
        <v>2.43254998175443</v>
      </c>
      <c r="I15" s="15">
        <v>2090</v>
      </c>
      <c r="J15" s="15">
        <v>4187</v>
      </c>
      <c r="K15" s="14">
        <v>2.48747188176484</v>
      </c>
      <c r="L15" s="15">
        <v>1683.2351073771199</v>
      </c>
      <c r="M15" s="15">
        <v>1233</v>
      </c>
      <c r="ZA15" s="9"/>
    </row>
    <row r="16" spans="2:677" x14ac:dyDescent="0.3">
      <c r="B16" s="18"/>
      <c r="C16" s="16" t="s">
        <v>315</v>
      </c>
      <c r="D16" s="14">
        <v>54.434912307735303</v>
      </c>
      <c r="E16" s="14">
        <v>1.2977184480499699</v>
      </c>
      <c r="F16" s="14">
        <v>51.879544228179398</v>
      </c>
      <c r="G16" s="14">
        <v>56.967140480974301</v>
      </c>
      <c r="H16" s="14">
        <v>2.3839818841143998</v>
      </c>
      <c r="I16" s="15">
        <v>2225</v>
      </c>
      <c r="J16" s="15">
        <v>4052</v>
      </c>
      <c r="K16" s="14">
        <v>2.7505114813647298</v>
      </c>
      <c r="L16" s="15">
        <v>1473.1805438563399</v>
      </c>
      <c r="M16" s="15">
        <v>1206</v>
      </c>
      <c r="ZA16" s="9"/>
    </row>
    <row r="17" spans="2:677" x14ac:dyDescent="0.3">
      <c r="B17" s="18" t="s">
        <v>322</v>
      </c>
      <c r="C17" s="16" t="s">
        <v>316</v>
      </c>
      <c r="D17" s="14">
        <v>42.939238510566597</v>
      </c>
      <c r="E17" s="14">
        <v>2.4091606396525198</v>
      </c>
      <c r="F17" s="14">
        <v>38.275165122396103</v>
      </c>
      <c r="G17" s="14">
        <v>47.732153080316898</v>
      </c>
      <c r="H17" s="14">
        <v>5.6106273031825298</v>
      </c>
      <c r="I17" s="15">
        <v>373</v>
      </c>
      <c r="J17" s="15">
        <v>832</v>
      </c>
      <c r="K17" s="14">
        <v>1.9685236673748401</v>
      </c>
      <c r="L17" s="15">
        <v>422.65176375020599</v>
      </c>
      <c r="M17" s="15">
        <v>248</v>
      </c>
      <c r="ZA17" s="9"/>
    </row>
    <row r="18" spans="2:677" x14ac:dyDescent="0.3">
      <c r="B18" s="18"/>
      <c r="C18" s="16" t="s">
        <v>317</v>
      </c>
      <c r="D18" s="14">
        <v>56.099167342637998</v>
      </c>
      <c r="E18" s="14">
        <v>4.2697243714220701</v>
      </c>
      <c r="F18" s="14">
        <v>47.560452639567899</v>
      </c>
      <c r="G18" s="14">
        <v>64.291411161335006</v>
      </c>
      <c r="H18" s="14">
        <v>7.6110298488813397</v>
      </c>
      <c r="I18" s="15">
        <v>152</v>
      </c>
      <c r="J18" s="15">
        <v>322</v>
      </c>
      <c r="K18" s="14">
        <v>2.3761592325635998</v>
      </c>
      <c r="L18" s="15">
        <v>135.512803850523</v>
      </c>
      <c r="M18" s="15">
        <v>121</v>
      </c>
      <c r="ZA18" s="9"/>
    </row>
    <row r="19" spans="2:677" x14ac:dyDescent="0.3">
      <c r="B19" s="18"/>
      <c r="C19" s="16" t="s">
        <v>318</v>
      </c>
      <c r="D19" s="14">
        <v>53.392893829731598</v>
      </c>
      <c r="E19" s="14">
        <v>5.0129572193718497</v>
      </c>
      <c r="F19" s="14">
        <v>43.4533981910972</v>
      </c>
      <c r="G19" s="14">
        <v>63.070101084447799</v>
      </c>
      <c r="H19" s="14">
        <v>9.3888097456527095</v>
      </c>
      <c r="I19" s="15">
        <v>120</v>
      </c>
      <c r="J19" s="15">
        <v>237</v>
      </c>
      <c r="K19" s="14">
        <v>2.38322146329822</v>
      </c>
      <c r="L19" s="15">
        <v>99.445227247998801</v>
      </c>
      <c r="M19" s="15">
        <v>96</v>
      </c>
      <c r="ZA19" s="9"/>
    </row>
    <row r="20" spans="2:677" x14ac:dyDescent="0.3">
      <c r="B20" s="18"/>
      <c r="C20" s="16" t="s">
        <v>319</v>
      </c>
      <c r="D20" s="14">
        <v>52.8688753486324</v>
      </c>
      <c r="E20" s="14">
        <v>1.12523463841835</v>
      </c>
      <c r="F20" s="14">
        <v>50.657092481762902</v>
      </c>
      <c r="G20" s="14">
        <v>55.069450618229098</v>
      </c>
      <c r="H20" s="14">
        <v>2.1283498674754</v>
      </c>
      <c r="I20" s="15">
        <v>3615</v>
      </c>
      <c r="J20" s="15">
        <v>6729</v>
      </c>
      <c r="K20" s="14">
        <v>3.4187259862709598</v>
      </c>
      <c r="L20" s="15">
        <v>1968.27707953856</v>
      </c>
      <c r="M20" s="15">
        <v>1211</v>
      </c>
      <c r="ZA20" s="9"/>
    </row>
    <row r="21" spans="2:677" x14ac:dyDescent="0.3">
      <c r="B21" s="18"/>
      <c r="C21" s="16" t="s">
        <v>320</v>
      </c>
      <c r="D21" s="14">
        <v>43.192180847370103</v>
      </c>
      <c r="E21" s="14">
        <v>8.5844722662480493</v>
      </c>
      <c r="F21" s="14">
        <v>27.3734978831462</v>
      </c>
      <c r="G21" s="14">
        <v>60.533042939251203</v>
      </c>
      <c r="H21" s="14">
        <v>19.875060943515098</v>
      </c>
      <c r="I21" s="15">
        <v>55</v>
      </c>
      <c r="J21" s="15">
        <v>119</v>
      </c>
      <c r="K21" s="14">
        <v>3.5440183440626498</v>
      </c>
      <c r="L21" s="15">
        <v>33.577704302621001</v>
      </c>
      <c r="M21" s="15">
        <v>44</v>
      </c>
      <c r="ZA21" s="9">
        <v>1</v>
      </c>
    </row>
    <row r="22" spans="2:677" x14ac:dyDescent="0.3">
      <c r="B22" s="18" t="s">
        <v>298</v>
      </c>
      <c r="C22" s="16" t="s">
        <v>283</v>
      </c>
      <c r="D22" s="14">
        <v>52.300531857169197</v>
      </c>
      <c r="E22" s="14">
        <v>2.4394425066142702</v>
      </c>
      <c r="F22" s="14">
        <v>47.504535175587897</v>
      </c>
      <c r="G22" s="14">
        <v>57.0544779834661</v>
      </c>
      <c r="H22" s="14">
        <v>4.66427858377482</v>
      </c>
      <c r="I22" s="15">
        <v>751</v>
      </c>
      <c r="J22" s="15">
        <v>1425</v>
      </c>
      <c r="K22" s="14">
        <v>3.3968120805819502</v>
      </c>
      <c r="L22" s="15">
        <v>419.51099036243102</v>
      </c>
      <c r="M22" s="15">
        <v>620</v>
      </c>
      <c r="ZA22" s="9"/>
    </row>
    <row r="23" spans="2:677" x14ac:dyDescent="0.3">
      <c r="B23" s="18"/>
      <c r="C23" s="16" t="s">
        <v>284</v>
      </c>
      <c r="D23" s="14">
        <v>48.639152300319402</v>
      </c>
      <c r="E23" s="14">
        <v>2.2775033412426802</v>
      </c>
      <c r="F23" s="14">
        <v>44.191175626752603</v>
      </c>
      <c r="G23" s="14">
        <v>53.108788854073602</v>
      </c>
      <c r="H23" s="14">
        <v>4.6824486725845604</v>
      </c>
      <c r="I23" s="15">
        <v>658</v>
      </c>
      <c r="J23" s="15">
        <v>1346</v>
      </c>
      <c r="K23" s="14">
        <v>2.7926862680203799</v>
      </c>
      <c r="L23" s="15">
        <v>481.973222489514</v>
      </c>
      <c r="M23" s="15">
        <v>703</v>
      </c>
      <c r="ZA23" s="9"/>
    </row>
    <row r="24" spans="2:677" x14ac:dyDescent="0.3">
      <c r="B24" s="18"/>
      <c r="C24" s="16" t="s">
        <v>285</v>
      </c>
      <c r="D24" s="14">
        <v>48.329175776530597</v>
      </c>
      <c r="E24" s="14">
        <v>2.1338287781678602</v>
      </c>
      <c r="F24" s="14">
        <v>44.162538747514802</v>
      </c>
      <c r="G24" s="14">
        <v>52.519174564973497</v>
      </c>
      <c r="H24" s="14">
        <v>4.4151979500632796</v>
      </c>
      <c r="I24" s="15">
        <v>738</v>
      </c>
      <c r="J24" s="15">
        <v>1513</v>
      </c>
      <c r="K24" s="14">
        <v>2.7568691233739302</v>
      </c>
      <c r="L24" s="15">
        <v>548.81096355722104</v>
      </c>
      <c r="M24" s="15">
        <v>773</v>
      </c>
      <c r="ZA24" s="9"/>
    </row>
    <row r="25" spans="2:677" x14ac:dyDescent="0.3">
      <c r="B25" s="18"/>
      <c r="C25" s="16" t="s">
        <v>286</v>
      </c>
      <c r="D25" s="14">
        <v>53.738029616765999</v>
      </c>
      <c r="E25" s="14">
        <v>2.2781706125366901</v>
      </c>
      <c r="F25" s="14">
        <v>49.248811575511098</v>
      </c>
      <c r="G25" s="14">
        <v>58.167449960142399</v>
      </c>
      <c r="H25" s="14">
        <v>4.2394010885466296</v>
      </c>
      <c r="I25" s="15">
        <v>902</v>
      </c>
      <c r="J25" s="15">
        <v>1704</v>
      </c>
      <c r="K25" s="14">
        <v>3.5553411058929001</v>
      </c>
      <c r="L25" s="15">
        <v>479.27890721249099</v>
      </c>
      <c r="M25" s="15">
        <v>819</v>
      </c>
      <c r="ZA25" s="9"/>
    </row>
    <row r="26" spans="2:677" x14ac:dyDescent="0.3">
      <c r="B26" s="18"/>
      <c r="C26" s="16" t="s">
        <v>287</v>
      </c>
      <c r="D26" s="14">
        <v>57.7907226636461</v>
      </c>
      <c r="E26" s="14">
        <v>2.0230864454989401</v>
      </c>
      <c r="F26" s="14">
        <v>53.778267514902304</v>
      </c>
      <c r="G26" s="14">
        <v>61.702907750655797</v>
      </c>
      <c r="H26" s="14">
        <v>3.5007114503026999</v>
      </c>
      <c r="I26" s="15">
        <v>1239</v>
      </c>
      <c r="J26" s="15">
        <v>2201</v>
      </c>
      <c r="K26" s="14">
        <v>3.6913525022550702</v>
      </c>
      <c r="L26" s="15">
        <v>596.25841711280395</v>
      </c>
      <c r="M26" s="15">
        <v>870</v>
      </c>
      <c r="ZA26" s="9"/>
    </row>
    <row r="27" spans="2:677" x14ac:dyDescent="0.3">
      <c r="B27" s="18" t="s">
        <v>297</v>
      </c>
      <c r="C27" s="16" t="s">
        <v>288</v>
      </c>
      <c r="D27" s="14">
        <v>53.087675831693197</v>
      </c>
      <c r="E27" s="14">
        <v>1.1522437915988</v>
      </c>
      <c r="F27" s="14">
        <v>50.822329821742002</v>
      </c>
      <c r="G27" s="14">
        <v>55.340368143948403</v>
      </c>
      <c r="H27" s="14">
        <v>2.1704543918099302</v>
      </c>
      <c r="I27" s="15">
        <v>3041</v>
      </c>
      <c r="J27" s="15">
        <v>5732</v>
      </c>
      <c r="K27" s="14">
        <v>3.0551919421573102</v>
      </c>
      <c r="L27" s="15">
        <v>1876.15053604539</v>
      </c>
      <c r="M27" s="15">
        <v>1226</v>
      </c>
      <c r="ZA27" s="9"/>
    </row>
    <row r="28" spans="2:677" x14ac:dyDescent="0.3">
      <c r="B28" s="18"/>
      <c r="C28" s="16" t="s">
        <v>289</v>
      </c>
      <c r="D28" s="14">
        <v>50.696866502110602</v>
      </c>
      <c r="E28" s="14">
        <v>1.91274522023188</v>
      </c>
      <c r="F28" s="14">
        <v>46.946323526856602</v>
      </c>
      <c r="G28" s="14">
        <v>54.439582304195802</v>
      </c>
      <c r="H28" s="14">
        <v>3.7729062015149402</v>
      </c>
      <c r="I28" s="15">
        <v>1247</v>
      </c>
      <c r="J28" s="15">
        <v>2457</v>
      </c>
      <c r="K28" s="14">
        <v>3.5949013248294799</v>
      </c>
      <c r="L28" s="15">
        <v>683.46799480415302</v>
      </c>
      <c r="M28" s="15">
        <v>891</v>
      </c>
      <c r="ZA28" s="9"/>
    </row>
    <row r="29" spans="2:677" x14ac:dyDescent="0.3">
      <c r="B29" s="18" t="s">
        <v>291</v>
      </c>
      <c r="C29" s="16" t="s">
        <v>290</v>
      </c>
      <c r="D29" s="14">
        <v>54.233196374093701</v>
      </c>
      <c r="E29" s="14">
        <v>1.1246608033196499</v>
      </c>
      <c r="F29" s="14">
        <v>52.019728896811003</v>
      </c>
      <c r="G29" s="14">
        <v>56.430077065261898</v>
      </c>
      <c r="H29" s="14">
        <v>2.07374980364771</v>
      </c>
      <c r="I29" s="15">
        <v>2995</v>
      </c>
      <c r="J29" s="15">
        <v>5591</v>
      </c>
      <c r="K29" s="14">
        <v>2.8486503291107299</v>
      </c>
      <c r="L29" s="15">
        <v>1962.68385166998</v>
      </c>
      <c r="M29" s="15">
        <v>1148</v>
      </c>
      <c r="ZA29" s="9"/>
    </row>
    <row r="30" spans="2:677" x14ac:dyDescent="0.3">
      <c r="B30" s="18"/>
      <c r="C30" s="16" t="s">
        <v>291</v>
      </c>
      <c r="D30" s="14">
        <v>49.099549304366398</v>
      </c>
      <c r="E30" s="14">
        <v>1.8236312906405301</v>
      </c>
      <c r="F30" s="14">
        <v>45.5313367393167</v>
      </c>
      <c r="G30" s="14">
        <v>52.676960228238599</v>
      </c>
      <c r="H30" s="14">
        <v>3.71415077424827</v>
      </c>
      <c r="I30" s="15">
        <v>1320</v>
      </c>
      <c r="J30" s="15">
        <v>2648</v>
      </c>
      <c r="K30" s="14">
        <v>3.5223205671003899</v>
      </c>
      <c r="L30" s="15">
        <v>751.77711669209702</v>
      </c>
      <c r="M30" s="15">
        <v>855</v>
      </c>
      <c r="ZA30" s="9"/>
    </row>
    <row r="31" spans="2:677" x14ac:dyDescent="0.3">
      <c r="B31" s="18" t="s">
        <v>380</v>
      </c>
      <c r="C31" s="16" t="s">
        <v>374</v>
      </c>
      <c r="D31" s="14">
        <v>49.713876295293097</v>
      </c>
      <c r="E31" s="14">
        <v>2.0607927920107998</v>
      </c>
      <c r="F31" s="14">
        <v>45.680389038409402</v>
      </c>
      <c r="G31" s="14">
        <v>53.751091077413697</v>
      </c>
      <c r="H31" s="14">
        <v>4.1453069959179896</v>
      </c>
      <c r="I31" s="15">
        <v>1110</v>
      </c>
      <c r="J31" s="15">
        <v>2229</v>
      </c>
      <c r="K31" s="14">
        <v>3.7849317535067701</v>
      </c>
      <c r="L31" s="15">
        <v>588.91418529140299</v>
      </c>
      <c r="M31" s="15">
        <v>902</v>
      </c>
      <c r="ZA31" s="9"/>
    </row>
    <row r="32" spans="2:677" ht="27.6" x14ac:dyDescent="0.3">
      <c r="B32" s="18"/>
      <c r="C32" s="16" t="s">
        <v>375</v>
      </c>
      <c r="D32" s="14">
        <v>50.138459304706998</v>
      </c>
      <c r="E32" s="14">
        <v>1.3927247920124399</v>
      </c>
      <c r="F32" s="14">
        <v>47.408357730540402</v>
      </c>
      <c r="G32" s="14">
        <v>52.8677355220238</v>
      </c>
      <c r="H32" s="14">
        <v>2.77775745670289</v>
      </c>
      <c r="I32" s="15">
        <v>1932</v>
      </c>
      <c r="J32" s="15">
        <v>3826</v>
      </c>
      <c r="K32" s="14">
        <v>2.9677367475853602</v>
      </c>
      <c r="L32" s="15">
        <v>1289.19790581592</v>
      </c>
      <c r="M32" s="15">
        <v>1188</v>
      </c>
      <c r="ZA32" s="9"/>
    </row>
    <row r="33" spans="2:677" x14ac:dyDescent="0.3">
      <c r="B33" s="18"/>
      <c r="C33" s="16" t="s">
        <v>376</v>
      </c>
      <c r="D33" s="14">
        <v>60.461533696524199</v>
      </c>
      <c r="E33" s="14">
        <v>1.70363010654013</v>
      </c>
      <c r="F33" s="14">
        <v>57.0737776831064</v>
      </c>
      <c r="G33" s="14">
        <v>63.751732223154001</v>
      </c>
      <c r="H33" s="14">
        <v>2.8177090496764299</v>
      </c>
      <c r="I33" s="15">
        <v>1151</v>
      </c>
      <c r="J33" s="15">
        <v>1970</v>
      </c>
      <c r="K33" s="14">
        <v>2.3905473498713499</v>
      </c>
      <c r="L33" s="15">
        <v>824.07905457552101</v>
      </c>
      <c r="M33" s="15">
        <v>813</v>
      </c>
      <c r="ZA33" s="9"/>
    </row>
    <row r="34" spans="2:677" x14ac:dyDescent="0.3">
      <c r="B34" s="18" t="s">
        <v>379</v>
      </c>
      <c r="C34" s="16" t="s">
        <v>377</v>
      </c>
      <c r="D34" s="14">
        <v>51.204568490799801</v>
      </c>
      <c r="E34" s="14">
        <v>1.1559291782207901</v>
      </c>
      <c r="F34" s="14">
        <v>48.935896030661198</v>
      </c>
      <c r="G34" s="14">
        <v>53.468289092244902</v>
      </c>
      <c r="H34" s="14">
        <v>2.2574727456759698</v>
      </c>
      <c r="I34" s="15">
        <v>3378</v>
      </c>
      <c r="J34" s="15">
        <v>6548</v>
      </c>
      <c r="K34" s="14">
        <v>3.5012000035684898</v>
      </c>
      <c r="L34" s="15">
        <v>1870.2159240620799</v>
      </c>
      <c r="M34" s="15">
        <v>1255</v>
      </c>
      <c r="ZA34" s="9"/>
    </row>
    <row r="35" spans="2:677" x14ac:dyDescent="0.3">
      <c r="B35" s="18"/>
      <c r="C35" s="16" t="s">
        <v>378</v>
      </c>
      <c r="D35" s="14">
        <v>53.970459593741502</v>
      </c>
      <c r="E35" s="14">
        <v>2.7968102701619002</v>
      </c>
      <c r="F35" s="14">
        <v>48.454600105623797</v>
      </c>
      <c r="G35" s="14">
        <v>59.390750787632797</v>
      </c>
      <c r="H35" s="14">
        <v>5.1821131248736396</v>
      </c>
      <c r="I35" s="15">
        <v>815</v>
      </c>
      <c r="J35" s="15">
        <v>1524</v>
      </c>
      <c r="K35" s="14">
        <v>4.7954918785121503</v>
      </c>
      <c r="L35" s="15">
        <v>317.79847377675799</v>
      </c>
      <c r="M35" s="15">
        <v>737</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19" t="s">
        <v>387</v>
      </c>
      <c r="C49" s="20"/>
      <c r="D49" s="20"/>
      <c r="E49" s="21"/>
      <c r="F49" s="21"/>
      <c r="G49" s="21"/>
      <c r="H49" s="21"/>
      <c r="I49" s="21"/>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8:C8"/>
    <mergeCell ref="B9:C9"/>
    <mergeCell ref="B10:B11"/>
    <mergeCell ref="B12:B14"/>
    <mergeCell ref="B15:B16"/>
    <mergeCell ref="B49:I49"/>
    <mergeCell ref="B17:B21"/>
    <mergeCell ref="B27:B28"/>
    <mergeCell ref="B29:B30"/>
    <mergeCell ref="B22:B26"/>
    <mergeCell ref="B34:B35"/>
    <mergeCell ref="B31:B33"/>
  </mergeCells>
  <conditionalFormatting sqref="D9:D35">
    <cfRule type="expression" dxfId="47" priority="1">
      <formula>ZA9 = 3</formula>
    </cfRule>
    <cfRule type="expression" dxfId="46" priority="28">
      <formula>I9 = J9</formula>
    </cfRule>
    <cfRule type="expression" dxfId="45" priority="55">
      <formula>ZA9 = 2</formula>
    </cfRule>
    <cfRule type="expression" dxfId="44" priority="82">
      <formula>ZA9 = 1</formula>
    </cfRule>
  </conditionalFormatting>
  <pageMargins left="0.7" right="0.7" top="0.75" bottom="0.75" header="0.3" footer="0.3"/>
  <pageSetup paperSize="9" orientation="portrait" horizontalDpi="300" verticalDpi="300"/>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220</v>
      </c>
      <c r="M2" s="12" t="str">
        <f>HYPERLINK("#'INDICE'!A1", "Índice")</f>
        <v>Índice</v>
      </c>
    </row>
    <row r="3" spans="2:677" x14ac:dyDescent="0.3">
      <c r="B3" s="10" t="s">
        <v>7</v>
      </c>
      <c r="C3" s="11" t="s">
        <v>219</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40.493848972519203</v>
      </c>
      <c r="E9" s="14">
        <v>0.97465568161939198</v>
      </c>
      <c r="F9" s="14">
        <v>38.597040258312099</v>
      </c>
      <c r="G9" s="14">
        <v>42.419476736813898</v>
      </c>
      <c r="H9" s="14">
        <v>2.4069227953135099</v>
      </c>
      <c r="I9" s="15">
        <v>3444</v>
      </c>
      <c r="J9" s="15">
        <v>8239</v>
      </c>
      <c r="K9" s="14">
        <v>3.2476805641711399</v>
      </c>
      <c r="L9" s="15">
        <v>2536.8874300304601</v>
      </c>
      <c r="M9" s="15">
        <v>1265</v>
      </c>
      <c r="ZA9" s="9"/>
    </row>
    <row r="10" spans="2:677" x14ac:dyDescent="0.3">
      <c r="B10" s="18" t="s">
        <v>293</v>
      </c>
      <c r="C10" s="16" t="s">
        <v>253</v>
      </c>
      <c r="D10" s="14">
        <v>39.269906380899997</v>
      </c>
      <c r="E10" s="14">
        <v>1.2657465106333701</v>
      </c>
      <c r="F10" s="14">
        <v>36.814969552680402</v>
      </c>
      <c r="G10" s="14">
        <v>41.780299621207597</v>
      </c>
      <c r="H10" s="14">
        <v>3.2231971687332699</v>
      </c>
      <c r="I10" s="15">
        <v>2063</v>
      </c>
      <c r="J10" s="15">
        <v>5041</v>
      </c>
      <c r="K10" s="14">
        <v>3.3857914000229599</v>
      </c>
      <c r="L10" s="15">
        <v>1488.8690425422601</v>
      </c>
      <c r="M10" s="15">
        <v>791</v>
      </c>
      <c r="ZA10" s="9"/>
    </row>
    <row r="11" spans="2:677" x14ac:dyDescent="0.3">
      <c r="B11" s="18"/>
      <c r="C11" s="16" t="s">
        <v>254</v>
      </c>
      <c r="D11" s="14">
        <v>42.830086795484704</v>
      </c>
      <c r="E11" s="14">
        <v>1.43922599904121</v>
      </c>
      <c r="F11" s="14">
        <v>40.028364573225304</v>
      </c>
      <c r="G11" s="14">
        <v>45.6785461989301</v>
      </c>
      <c r="H11" s="14">
        <v>3.3603153921064099</v>
      </c>
      <c r="I11" s="15">
        <v>1381</v>
      </c>
      <c r="J11" s="15">
        <v>3198</v>
      </c>
      <c r="K11" s="14">
        <v>2.7044822811275799</v>
      </c>
      <c r="L11" s="15">
        <v>1182.48140219527</v>
      </c>
      <c r="M11" s="15">
        <v>474</v>
      </c>
      <c r="ZA11" s="9"/>
    </row>
    <row r="12" spans="2:677" x14ac:dyDescent="0.3">
      <c r="B12" s="18" t="s">
        <v>294</v>
      </c>
      <c r="C12" s="16" t="s">
        <v>255</v>
      </c>
      <c r="D12" s="14">
        <v>43.447462260536497</v>
      </c>
      <c r="E12" s="14">
        <v>1.20098347674616</v>
      </c>
      <c r="F12" s="14">
        <v>41.105738098488601</v>
      </c>
      <c r="G12" s="14">
        <v>45.818804232325498</v>
      </c>
      <c r="H12" s="14">
        <v>2.76422008158809</v>
      </c>
      <c r="I12" s="15">
        <v>1847</v>
      </c>
      <c r="J12" s="15">
        <v>4247</v>
      </c>
      <c r="K12" s="14">
        <v>2.4925136289534802</v>
      </c>
      <c r="L12" s="15">
        <v>1703.9024182921601</v>
      </c>
      <c r="M12" s="15">
        <v>650</v>
      </c>
      <c r="ZA12" s="9"/>
    </row>
    <row r="13" spans="2:677" x14ac:dyDescent="0.3">
      <c r="B13" s="18"/>
      <c r="C13" s="16" t="s">
        <v>256</v>
      </c>
      <c r="D13" s="14">
        <v>38.107535597234097</v>
      </c>
      <c r="E13" s="14">
        <v>1.5671225806107101</v>
      </c>
      <c r="F13" s="14">
        <v>35.077448870710803</v>
      </c>
      <c r="G13" s="14">
        <v>41.233130593696004</v>
      </c>
      <c r="H13" s="14">
        <v>4.1123692625362303</v>
      </c>
      <c r="I13" s="15">
        <v>912</v>
      </c>
      <c r="J13" s="15">
        <v>2396</v>
      </c>
      <c r="K13" s="14">
        <v>2.4938068583946298</v>
      </c>
      <c r="L13" s="15">
        <v>960.78009888159897</v>
      </c>
      <c r="M13" s="15">
        <v>373</v>
      </c>
      <c r="ZA13" s="9"/>
    </row>
    <row r="14" spans="2:677" x14ac:dyDescent="0.3">
      <c r="B14" s="18"/>
      <c r="C14" s="16" t="s">
        <v>257</v>
      </c>
      <c r="D14" s="14">
        <v>42.272004407092901</v>
      </c>
      <c r="E14" s="14">
        <v>1.5967514051403799</v>
      </c>
      <c r="F14" s="14">
        <v>39.161981724445802</v>
      </c>
      <c r="G14" s="14">
        <v>45.444519135972897</v>
      </c>
      <c r="H14" s="14">
        <v>3.7773259809569302</v>
      </c>
      <c r="I14" s="15">
        <v>685</v>
      </c>
      <c r="J14" s="15">
        <v>1596</v>
      </c>
      <c r="K14" s="14">
        <v>1.6664641761105701</v>
      </c>
      <c r="L14" s="15">
        <v>957.71635711064096</v>
      </c>
      <c r="M14" s="15">
        <v>242</v>
      </c>
      <c r="ZA14" s="9"/>
    </row>
    <row r="15" spans="2:677" x14ac:dyDescent="0.3">
      <c r="B15" s="18" t="s">
        <v>321</v>
      </c>
      <c r="C15" s="16" t="s">
        <v>314</v>
      </c>
      <c r="D15" s="14">
        <v>39.829399097112997</v>
      </c>
      <c r="E15" s="14">
        <v>1.22185042633432</v>
      </c>
      <c r="F15" s="14">
        <v>37.458402521736097</v>
      </c>
      <c r="G15" s="14">
        <v>42.249090108876899</v>
      </c>
      <c r="H15" s="14">
        <v>3.0677099178804399</v>
      </c>
      <c r="I15" s="15">
        <v>1759</v>
      </c>
      <c r="J15" s="15">
        <v>4187</v>
      </c>
      <c r="K15" s="14">
        <v>2.6076374550861701</v>
      </c>
      <c r="L15" s="15">
        <v>1605.6679933912201</v>
      </c>
      <c r="M15" s="15">
        <v>1233</v>
      </c>
      <c r="ZA15" s="9"/>
    </row>
    <row r="16" spans="2:677" x14ac:dyDescent="0.3">
      <c r="B16" s="18"/>
      <c r="C16" s="16" t="s">
        <v>315</v>
      </c>
      <c r="D16" s="14">
        <v>41.183179122103702</v>
      </c>
      <c r="E16" s="14">
        <v>1.4295759570284901</v>
      </c>
      <c r="F16" s="14">
        <v>38.409919959825601</v>
      </c>
      <c r="G16" s="14">
        <v>44.013580769359898</v>
      </c>
      <c r="H16" s="14">
        <v>3.4712617809080499</v>
      </c>
      <c r="I16" s="15">
        <v>1685</v>
      </c>
      <c r="J16" s="15">
        <v>4052</v>
      </c>
      <c r="K16" s="14">
        <v>3.4178680999088802</v>
      </c>
      <c r="L16" s="15">
        <v>1185.53433940532</v>
      </c>
      <c r="M16" s="15">
        <v>1206</v>
      </c>
      <c r="ZA16" s="9"/>
    </row>
    <row r="17" spans="2:677" x14ac:dyDescent="0.3">
      <c r="B17" s="18" t="s">
        <v>322</v>
      </c>
      <c r="C17" s="16" t="s">
        <v>316</v>
      </c>
      <c r="D17" s="14">
        <v>47.644927557738001</v>
      </c>
      <c r="E17" s="14">
        <v>2.5363572343075198</v>
      </c>
      <c r="F17" s="14">
        <v>42.692048840821698</v>
      </c>
      <c r="G17" s="14">
        <v>52.644564170977603</v>
      </c>
      <c r="H17" s="14">
        <v>5.3234570064858797</v>
      </c>
      <c r="I17" s="15">
        <v>403</v>
      </c>
      <c r="J17" s="15">
        <v>832</v>
      </c>
      <c r="K17" s="14">
        <v>2.1431197165669</v>
      </c>
      <c r="L17" s="15">
        <v>388.21909647343199</v>
      </c>
      <c r="M17" s="15">
        <v>248</v>
      </c>
      <c r="ZA17" s="9"/>
    </row>
    <row r="18" spans="2:677" x14ac:dyDescent="0.3">
      <c r="B18" s="18"/>
      <c r="C18" s="16" t="s">
        <v>317</v>
      </c>
      <c r="D18" s="14">
        <v>40.354292931956799</v>
      </c>
      <c r="E18" s="14">
        <v>4.2280235866495604</v>
      </c>
      <c r="F18" s="14">
        <v>32.341993744735497</v>
      </c>
      <c r="G18" s="14">
        <v>48.916429739789699</v>
      </c>
      <c r="H18" s="14">
        <v>10.477258500795999</v>
      </c>
      <c r="I18" s="15">
        <v>118</v>
      </c>
      <c r="J18" s="15">
        <v>322</v>
      </c>
      <c r="K18" s="14">
        <v>2.3840255293773498</v>
      </c>
      <c r="L18" s="15">
        <v>135.065667725504</v>
      </c>
      <c r="M18" s="15">
        <v>121</v>
      </c>
      <c r="ZA18" s="9"/>
    </row>
    <row r="19" spans="2:677" x14ac:dyDescent="0.3">
      <c r="B19" s="18"/>
      <c r="C19" s="16" t="s">
        <v>318</v>
      </c>
      <c r="D19" s="14">
        <v>43.607696098864601</v>
      </c>
      <c r="E19" s="14">
        <v>4.6698922463478301</v>
      </c>
      <c r="F19" s="14">
        <v>34.671443781504401</v>
      </c>
      <c r="G19" s="14">
        <v>52.979335374196801</v>
      </c>
      <c r="H19" s="14">
        <v>10.708871745392299</v>
      </c>
      <c r="I19" s="15">
        <v>92</v>
      </c>
      <c r="J19" s="15">
        <v>237</v>
      </c>
      <c r="K19" s="14">
        <v>2.0928723578297301</v>
      </c>
      <c r="L19" s="15">
        <v>113.24149755877301</v>
      </c>
      <c r="M19" s="15">
        <v>96</v>
      </c>
      <c r="ZA19" s="9"/>
    </row>
    <row r="20" spans="2:677" x14ac:dyDescent="0.3">
      <c r="B20" s="18"/>
      <c r="C20" s="16" t="s">
        <v>319</v>
      </c>
      <c r="D20" s="14">
        <v>39.697522549416398</v>
      </c>
      <c r="E20" s="14">
        <v>1.0311514363032299</v>
      </c>
      <c r="F20" s="14">
        <v>37.6931414362966</v>
      </c>
      <c r="G20" s="14">
        <v>41.737091436163297</v>
      </c>
      <c r="H20" s="14">
        <v>2.5975208780840799</v>
      </c>
      <c r="I20" s="15">
        <v>2776</v>
      </c>
      <c r="J20" s="15">
        <v>6729</v>
      </c>
      <c r="K20" s="14">
        <v>2.9883559487412001</v>
      </c>
      <c r="L20" s="15">
        <v>2251.73979118334</v>
      </c>
      <c r="M20" s="15">
        <v>1211</v>
      </c>
      <c r="ZA20" s="9"/>
    </row>
    <row r="21" spans="2:677" x14ac:dyDescent="0.3">
      <c r="B21" s="18"/>
      <c r="C21" s="16" t="s">
        <v>320</v>
      </c>
      <c r="D21" s="14">
        <v>37.310961372706601</v>
      </c>
      <c r="E21" s="14">
        <v>7.63124750474379</v>
      </c>
      <c r="F21" s="14">
        <v>23.625907381320602</v>
      </c>
      <c r="G21" s="14">
        <v>53.382345091798797</v>
      </c>
      <c r="H21" s="14">
        <v>20.4530980279863</v>
      </c>
      <c r="I21" s="15">
        <v>55</v>
      </c>
      <c r="J21" s="15">
        <v>119</v>
      </c>
      <c r="K21" s="14">
        <v>2.9379543045413401</v>
      </c>
      <c r="L21" s="15">
        <v>40.504374018362398</v>
      </c>
      <c r="M21" s="15">
        <v>44</v>
      </c>
      <c r="ZA21" s="9"/>
    </row>
    <row r="22" spans="2:677" x14ac:dyDescent="0.3">
      <c r="B22" s="18" t="s">
        <v>298</v>
      </c>
      <c r="C22" s="16" t="s">
        <v>283</v>
      </c>
      <c r="D22" s="14">
        <v>40.3018402465393</v>
      </c>
      <c r="E22" s="14">
        <v>1.99312989791319</v>
      </c>
      <c r="F22" s="14">
        <v>36.457690731718898</v>
      </c>
      <c r="G22" s="14">
        <v>44.268933433712299</v>
      </c>
      <c r="H22" s="14">
        <v>4.9455059265794699</v>
      </c>
      <c r="I22" s="15">
        <v>623</v>
      </c>
      <c r="J22" s="15">
        <v>1425</v>
      </c>
      <c r="K22" s="14">
        <v>2.3512314159951102</v>
      </c>
      <c r="L22" s="15">
        <v>606.06539633058605</v>
      </c>
      <c r="M22" s="15">
        <v>620</v>
      </c>
      <c r="ZA22" s="9"/>
    </row>
    <row r="23" spans="2:677" x14ac:dyDescent="0.3">
      <c r="B23" s="18"/>
      <c r="C23" s="16" t="s">
        <v>284</v>
      </c>
      <c r="D23" s="14">
        <v>36.721726899893198</v>
      </c>
      <c r="E23" s="14">
        <v>2.14361868209174</v>
      </c>
      <c r="F23" s="14">
        <v>32.623597127418897</v>
      </c>
      <c r="G23" s="14">
        <v>41.021228007430203</v>
      </c>
      <c r="H23" s="14">
        <v>5.8374669795226302</v>
      </c>
      <c r="I23" s="15">
        <v>527</v>
      </c>
      <c r="J23" s="15">
        <v>1346</v>
      </c>
      <c r="K23" s="14">
        <v>2.6597427644864799</v>
      </c>
      <c r="L23" s="15">
        <v>506.06397655145997</v>
      </c>
      <c r="M23" s="15">
        <v>703</v>
      </c>
      <c r="ZA23" s="9"/>
    </row>
    <row r="24" spans="2:677" x14ac:dyDescent="0.3">
      <c r="B24" s="18"/>
      <c r="C24" s="16" t="s">
        <v>285</v>
      </c>
      <c r="D24" s="14">
        <v>38.514385416763503</v>
      </c>
      <c r="E24" s="14">
        <v>2.5475369538704502</v>
      </c>
      <c r="F24" s="14">
        <v>33.650340741105502</v>
      </c>
      <c r="G24" s="14">
        <v>43.619294896839101</v>
      </c>
      <c r="H24" s="14">
        <v>6.6145076087897898</v>
      </c>
      <c r="I24" s="15">
        <v>625</v>
      </c>
      <c r="J24" s="15">
        <v>1513</v>
      </c>
      <c r="K24" s="14">
        <v>4.1437761419564403</v>
      </c>
      <c r="L24" s="15">
        <v>365.12590163368498</v>
      </c>
      <c r="M24" s="15">
        <v>773</v>
      </c>
      <c r="ZA24" s="9"/>
    </row>
    <row r="25" spans="2:677" x14ac:dyDescent="0.3">
      <c r="B25" s="18"/>
      <c r="C25" s="16" t="s">
        <v>286</v>
      </c>
      <c r="D25" s="14">
        <v>39.706679604737403</v>
      </c>
      <c r="E25" s="14">
        <v>2.1174718689574998</v>
      </c>
      <c r="F25" s="14">
        <v>35.633927527942703</v>
      </c>
      <c r="G25" s="14">
        <v>43.927244207893899</v>
      </c>
      <c r="H25" s="14">
        <v>5.3327850377719903</v>
      </c>
      <c r="I25" s="15">
        <v>677</v>
      </c>
      <c r="J25" s="15">
        <v>1704</v>
      </c>
      <c r="K25" s="14">
        <v>3.1894601013827102</v>
      </c>
      <c r="L25" s="15">
        <v>534.25970096358003</v>
      </c>
      <c r="M25" s="15">
        <v>819</v>
      </c>
      <c r="ZA25" s="9"/>
    </row>
    <row r="26" spans="2:677" x14ac:dyDescent="0.3">
      <c r="B26" s="18"/>
      <c r="C26" s="16" t="s">
        <v>287</v>
      </c>
      <c r="D26" s="14">
        <v>46.868088000189097</v>
      </c>
      <c r="E26" s="14">
        <v>2.1125418098721198</v>
      </c>
      <c r="F26" s="14">
        <v>42.753056680895099</v>
      </c>
      <c r="G26" s="14">
        <v>51.026159287585998</v>
      </c>
      <c r="H26" s="14">
        <v>4.5074205072406501</v>
      </c>
      <c r="I26" s="15">
        <v>973</v>
      </c>
      <c r="J26" s="15">
        <v>2201</v>
      </c>
      <c r="K26" s="14">
        <v>3.94276257322726</v>
      </c>
      <c r="L26" s="15">
        <v>558.23802704874004</v>
      </c>
      <c r="M26" s="15">
        <v>870</v>
      </c>
      <c r="ZA26" s="9"/>
    </row>
    <row r="27" spans="2:677" x14ac:dyDescent="0.3">
      <c r="B27" s="18" t="s">
        <v>297</v>
      </c>
      <c r="C27" s="16" t="s">
        <v>288</v>
      </c>
      <c r="D27" s="14">
        <v>41.082983362338197</v>
      </c>
      <c r="E27" s="14">
        <v>1.18904641166078</v>
      </c>
      <c r="F27" s="14">
        <v>38.771878975365098</v>
      </c>
      <c r="G27" s="14">
        <v>43.434123214238902</v>
      </c>
      <c r="H27" s="14">
        <v>2.8942552715166601</v>
      </c>
      <c r="I27" s="15">
        <v>2388</v>
      </c>
      <c r="J27" s="15">
        <v>5732</v>
      </c>
      <c r="K27" s="14">
        <v>3.34753634202914</v>
      </c>
      <c r="L27" s="15">
        <v>1712.30403925219</v>
      </c>
      <c r="M27" s="15">
        <v>1226</v>
      </c>
      <c r="ZA27" s="9"/>
    </row>
    <row r="28" spans="2:677" x14ac:dyDescent="0.3">
      <c r="B28" s="18"/>
      <c r="C28" s="16" t="s">
        <v>289</v>
      </c>
      <c r="D28" s="14">
        <v>39.477077442049598</v>
      </c>
      <c r="E28" s="14">
        <v>1.58057130020404</v>
      </c>
      <c r="F28" s="14">
        <v>36.421322932247101</v>
      </c>
      <c r="G28" s="14">
        <v>42.617357566378601</v>
      </c>
      <c r="H28" s="14">
        <v>4.0037697889977801</v>
      </c>
      <c r="I28" s="15">
        <v>1037</v>
      </c>
      <c r="J28" s="15">
        <v>2457</v>
      </c>
      <c r="K28" s="14">
        <v>2.5679801431555398</v>
      </c>
      <c r="L28" s="15">
        <v>956.78309917958904</v>
      </c>
      <c r="M28" s="15">
        <v>891</v>
      </c>
      <c r="ZA28" s="9"/>
    </row>
    <row r="29" spans="2:677" x14ac:dyDescent="0.3">
      <c r="B29" s="18" t="s">
        <v>291</v>
      </c>
      <c r="C29" s="16" t="s">
        <v>290</v>
      </c>
      <c r="D29" s="14">
        <v>41.785559438534897</v>
      </c>
      <c r="E29" s="14">
        <v>1.1888102527525499</v>
      </c>
      <c r="F29" s="14">
        <v>39.473088311405299</v>
      </c>
      <c r="G29" s="14">
        <v>44.134719917779201</v>
      </c>
      <c r="H29" s="14">
        <v>2.8450265324345998</v>
      </c>
      <c r="I29" s="15">
        <v>2357</v>
      </c>
      <c r="J29" s="15">
        <v>5591</v>
      </c>
      <c r="K29" s="14">
        <v>3.2477301907848601</v>
      </c>
      <c r="L29" s="15">
        <v>1721.50999977275</v>
      </c>
      <c r="M29" s="15">
        <v>1148</v>
      </c>
      <c r="ZA29" s="9"/>
    </row>
    <row r="30" spans="2:677" x14ac:dyDescent="0.3">
      <c r="B30" s="18"/>
      <c r="C30" s="16" t="s">
        <v>291</v>
      </c>
      <c r="D30" s="14">
        <v>38.474428807835103</v>
      </c>
      <c r="E30" s="14">
        <v>1.5236494366482201</v>
      </c>
      <c r="F30" s="14">
        <v>35.531005607216699</v>
      </c>
      <c r="G30" s="14">
        <v>41.504708038688001</v>
      </c>
      <c r="H30" s="14">
        <v>3.96016129117409</v>
      </c>
      <c r="I30" s="15">
        <v>1087</v>
      </c>
      <c r="J30" s="15">
        <v>2648</v>
      </c>
      <c r="K30" s="14">
        <v>2.5959493633042001</v>
      </c>
      <c r="L30" s="15">
        <v>1020.0507134043399</v>
      </c>
      <c r="M30" s="15">
        <v>855</v>
      </c>
      <c r="ZA30" s="9"/>
    </row>
    <row r="31" spans="2:677" x14ac:dyDescent="0.3">
      <c r="B31" s="18" t="s">
        <v>380</v>
      </c>
      <c r="C31" s="16" t="s">
        <v>374</v>
      </c>
      <c r="D31" s="14">
        <v>39.510549148537002</v>
      </c>
      <c r="E31" s="14">
        <v>1.59321731662841</v>
      </c>
      <c r="F31" s="14">
        <v>36.430637927251802</v>
      </c>
      <c r="G31" s="14">
        <v>42.676039776362401</v>
      </c>
      <c r="H31" s="14">
        <v>4.0323846440069104</v>
      </c>
      <c r="I31" s="15">
        <v>905</v>
      </c>
      <c r="J31" s="15">
        <v>2229</v>
      </c>
      <c r="K31" s="14">
        <v>2.3663147726423599</v>
      </c>
      <c r="L31" s="15">
        <v>941.97104534447601</v>
      </c>
      <c r="M31" s="15">
        <v>902</v>
      </c>
      <c r="ZA31" s="9"/>
    </row>
    <row r="32" spans="2:677" ht="27.6" x14ac:dyDescent="0.3">
      <c r="B32" s="18"/>
      <c r="C32" s="16" t="s">
        <v>375</v>
      </c>
      <c r="D32" s="14">
        <v>38.035829306009603</v>
      </c>
      <c r="E32" s="14">
        <v>1.48249211169537</v>
      </c>
      <c r="F32" s="14">
        <v>35.173205419871302</v>
      </c>
      <c r="G32" s="14">
        <v>40.984140536309702</v>
      </c>
      <c r="H32" s="14">
        <v>3.8976200565216401</v>
      </c>
      <c r="I32" s="15">
        <v>1526</v>
      </c>
      <c r="J32" s="15">
        <v>3826</v>
      </c>
      <c r="K32" s="14">
        <v>3.5668322971565498</v>
      </c>
      <c r="L32" s="15">
        <v>1072.66046767886</v>
      </c>
      <c r="M32" s="15">
        <v>1188</v>
      </c>
      <c r="ZA32" s="9"/>
    </row>
    <row r="33" spans="2:677" x14ac:dyDescent="0.3">
      <c r="B33" s="18"/>
      <c r="C33" s="16" t="s">
        <v>376</v>
      </c>
      <c r="D33" s="14">
        <v>47.074599008795097</v>
      </c>
      <c r="E33" s="14">
        <v>1.69795884908043</v>
      </c>
      <c r="F33" s="14">
        <v>43.759935669746</v>
      </c>
      <c r="G33" s="14">
        <v>50.415266173569798</v>
      </c>
      <c r="H33" s="14">
        <v>3.60695339914249</v>
      </c>
      <c r="I33" s="15">
        <v>917</v>
      </c>
      <c r="J33" s="15">
        <v>1970</v>
      </c>
      <c r="K33" s="14">
        <v>2.27850114451258</v>
      </c>
      <c r="L33" s="15">
        <v>864.60347177987603</v>
      </c>
      <c r="M33" s="15">
        <v>813</v>
      </c>
      <c r="ZA33" s="9"/>
    </row>
    <row r="34" spans="2:677" x14ac:dyDescent="0.3">
      <c r="B34" s="18" t="s">
        <v>379</v>
      </c>
      <c r="C34" s="16" t="s">
        <v>377</v>
      </c>
      <c r="D34" s="14">
        <v>38.7811356194239</v>
      </c>
      <c r="E34" s="14">
        <v>1.03855224444849</v>
      </c>
      <c r="F34" s="14">
        <v>36.764316747107799</v>
      </c>
      <c r="G34" s="14">
        <v>40.837143546067502</v>
      </c>
      <c r="H34" s="14">
        <v>2.6779830653755301</v>
      </c>
      <c r="I34" s="15">
        <v>2632</v>
      </c>
      <c r="J34" s="15">
        <v>6548</v>
      </c>
      <c r="K34" s="14">
        <v>2.97435804712187</v>
      </c>
      <c r="L34" s="15">
        <v>2201.4834449188602</v>
      </c>
      <c r="M34" s="15">
        <v>1255</v>
      </c>
      <c r="ZA34" s="9"/>
    </row>
    <row r="35" spans="2:677" x14ac:dyDescent="0.3">
      <c r="B35" s="18"/>
      <c r="C35" s="16" t="s">
        <v>378</v>
      </c>
      <c r="D35" s="14">
        <v>44.912749401468901</v>
      </c>
      <c r="E35" s="14">
        <v>2.3325658687677802</v>
      </c>
      <c r="F35" s="14">
        <v>40.389613295500197</v>
      </c>
      <c r="G35" s="14">
        <v>49.521614162228097</v>
      </c>
      <c r="H35" s="14">
        <v>5.1935494928562402</v>
      </c>
      <c r="I35" s="15">
        <v>705</v>
      </c>
      <c r="J35" s="15">
        <v>1524</v>
      </c>
      <c r="K35" s="14">
        <v>3.3492456139770699</v>
      </c>
      <c r="L35" s="15">
        <v>455.027840788996</v>
      </c>
      <c r="M35" s="15">
        <v>737</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19" t="s">
        <v>388</v>
      </c>
      <c r="C49" s="20"/>
      <c r="D49" s="20"/>
      <c r="E49" s="21"/>
      <c r="F49" s="21"/>
      <c r="G49" s="21"/>
      <c r="H49" s="21"/>
      <c r="I49" s="21"/>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8:C8"/>
    <mergeCell ref="B9:C9"/>
    <mergeCell ref="B10:B11"/>
    <mergeCell ref="B12:B14"/>
    <mergeCell ref="B15:B16"/>
    <mergeCell ref="B49:I49"/>
    <mergeCell ref="B17:B21"/>
    <mergeCell ref="B27:B28"/>
    <mergeCell ref="B29:B30"/>
    <mergeCell ref="B22:B26"/>
    <mergeCell ref="B34:B35"/>
    <mergeCell ref="B31:B33"/>
  </mergeCells>
  <conditionalFormatting sqref="D9:D35">
    <cfRule type="expression" dxfId="43" priority="1">
      <formula>ZA9 = 3</formula>
    </cfRule>
    <cfRule type="expression" dxfId="42" priority="28">
      <formula>I9 = J9</formula>
    </cfRule>
    <cfRule type="expression" dxfId="41" priority="55">
      <formula>ZA9 = 2</formula>
    </cfRule>
    <cfRule type="expression" dxfId="40" priority="82">
      <formula>ZA9 = 1</formula>
    </cfRule>
  </conditionalFormatting>
  <pageMargins left="0.7" right="0.7" top="0.75" bottom="0.75" header="0.3" footer="0.3"/>
  <pageSetup paperSize="9" orientation="portrait" horizontalDpi="300" verticalDpi="300"/>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222</v>
      </c>
      <c r="M2" s="12" t="str">
        <f>HYPERLINK("#'INDICE'!A1", "Índice")</f>
        <v>Índice</v>
      </c>
    </row>
    <row r="3" spans="2:677" x14ac:dyDescent="0.3">
      <c r="B3" s="10" t="s">
        <v>7</v>
      </c>
      <c r="C3" s="11" t="s">
        <v>221</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95.089631134996296</v>
      </c>
      <c r="E9" s="14">
        <v>0.81863308786627398</v>
      </c>
      <c r="F9" s="14">
        <v>93.210694648368403</v>
      </c>
      <c r="G9" s="14">
        <v>96.468275428826004</v>
      </c>
      <c r="H9" s="14">
        <v>0.86090678667591103</v>
      </c>
      <c r="I9" s="15">
        <v>1521</v>
      </c>
      <c r="J9" s="15">
        <v>1605</v>
      </c>
      <c r="K9" s="14">
        <v>2.3021608939854699</v>
      </c>
      <c r="L9" s="15">
        <v>697.17108139277104</v>
      </c>
      <c r="M9" s="15">
        <v>833</v>
      </c>
      <c r="ZA9" s="9"/>
    </row>
    <row r="10" spans="2:677" x14ac:dyDescent="0.3">
      <c r="B10" s="18" t="s">
        <v>293</v>
      </c>
      <c r="C10" s="16" t="s">
        <v>253</v>
      </c>
      <c r="D10" s="14">
        <v>95.110944691461199</v>
      </c>
      <c r="E10" s="14">
        <v>1.0894126519066101</v>
      </c>
      <c r="F10" s="14">
        <v>92.471207093821903</v>
      </c>
      <c r="G10" s="14">
        <v>96.856602407675993</v>
      </c>
      <c r="H10" s="14">
        <v>1.14541250267322</v>
      </c>
      <c r="I10" s="15">
        <v>898</v>
      </c>
      <c r="J10" s="15">
        <v>944</v>
      </c>
      <c r="K10" s="14">
        <v>2.4068059506516302</v>
      </c>
      <c r="L10" s="15">
        <v>392.22106781995399</v>
      </c>
      <c r="M10" s="15">
        <v>514</v>
      </c>
      <c r="ZA10" s="9"/>
    </row>
    <row r="11" spans="2:677" x14ac:dyDescent="0.3">
      <c r="B11" s="18"/>
      <c r="C11" s="16" t="s">
        <v>254</v>
      </c>
      <c r="D11" s="14">
        <v>95.054467709893302</v>
      </c>
      <c r="E11" s="14">
        <v>1.2142487064735801</v>
      </c>
      <c r="F11" s="14">
        <v>92.044555675264206</v>
      </c>
      <c r="G11" s="14">
        <v>96.963163190288299</v>
      </c>
      <c r="H11" s="14">
        <v>1.2774241292681501</v>
      </c>
      <c r="I11" s="15">
        <v>623</v>
      </c>
      <c r="J11" s="15">
        <v>661</v>
      </c>
      <c r="K11" s="14">
        <v>2.0700157926485101</v>
      </c>
      <c r="L11" s="15">
        <v>319.321235300468</v>
      </c>
      <c r="M11" s="15">
        <v>319</v>
      </c>
      <c r="ZA11" s="9"/>
    </row>
    <row r="12" spans="2:677" x14ac:dyDescent="0.3">
      <c r="B12" s="18" t="s">
        <v>294</v>
      </c>
      <c r="C12" s="16" t="s">
        <v>255</v>
      </c>
      <c r="D12" s="14">
        <v>95.433751772322395</v>
      </c>
      <c r="E12" s="14">
        <v>1.0580741747840099</v>
      </c>
      <c r="F12" s="14">
        <v>92.844018776458896</v>
      </c>
      <c r="G12" s="14">
        <v>97.115385288035498</v>
      </c>
      <c r="H12" s="14">
        <v>1.1087001769649301</v>
      </c>
      <c r="I12" s="15">
        <v>759</v>
      </c>
      <c r="J12" s="15">
        <v>798</v>
      </c>
      <c r="K12" s="14">
        <v>2.0475241712993499</v>
      </c>
      <c r="L12" s="15">
        <v>389.73898876787899</v>
      </c>
      <c r="M12" s="15">
        <v>416</v>
      </c>
      <c r="ZA12" s="9"/>
    </row>
    <row r="13" spans="2:677" x14ac:dyDescent="0.3">
      <c r="B13" s="18"/>
      <c r="C13" s="16" t="s">
        <v>256</v>
      </c>
      <c r="D13" s="14">
        <v>94.837853638132003</v>
      </c>
      <c r="E13" s="14">
        <v>1.35006546855253</v>
      </c>
      <c r="F13" s="14">
        <v>91.439879206339597</v>
      </c>
      <c r="G13" s="14">
        <v>96.932241274955103</v>
      </c>
      <c r="H13" s="14">
        <v>1.4235512685724701</v>
      </c>
      <c r="I13" s="15">
        <v>442</v>
      </c>
      <c r="J13" s="15">
        <v>467</v>
      </c>
      <c r="K13" s="14">
        <v>1.7349363440406</v>
      </c>
      <c r="L13" s="15">
        <v>269.17414094420099</v>
      </c>
      <c r="M13" s="15">
        <v>246</v>
      </c>
      <c r="ZA13" s="9"/>
    </row>
    <row r="14" spans="2:677" x14ac:dyDescent="0.3">
      <c r="B14" s="18"/>
      <c r="C14" s="16" t="s">
        <v>257</v>
      </c>
      <c r="D14" s="14">
        <v>94.917845309428898</v>
      </c>
      <c r="E14" s="14">
        <v>1.4498849986731699</v>
      </c>
      <c r="F14" s="14">
        <v>91.175222135269607</v>
      </c>
      <c r="G14" s="14">
        <v>97.123287630119904</v>
      </c>
      <c r="H14" s="14">
        <v>1.5275157099769701</v>
      </c>
      <c r="I14" s="15">
        <v>320</v>
      </c>
      <c r="J14" s="15">
        <v>340</v>
      </c>
      <c r="K14" s="14">
        <v>1.4773080363255799</v>
      </c>
      <c r="L14" s="15">
        <v>230.14834526024899</v>
      </c>
      <c r="M14" s="15">
        <v>171</v>
      </c>
      <c r="ZA14" s="9"/>
    </row>
    <row r="15" spans="2:677" x14ac:dyDescent="0.3">
      <c r="B15" s="18" t="s">
        <v>321</v>
      </c>
      <c r="C15" s="16" t="s">
        <v>314</v>
      </c>
      <c r="D15" s="14">
        <v>94.334909299775802</v>
      </c>
      <c r="E15" s="14">
        <v>1.2546430476494099</v>
      </c>
      <c r="F15" s="14">
        <v>91.308875370081907</v>
      </c>
      <c r="G15" s="14">
        <v>96.349475776799494</v>
      </c>
      <c r="H15" s="14">
        <v>1.3299880786045299</v>
      </c>
      <c r="I15" s="15">
        <v>818</v>
      </c>
      <c r="J15" s="15">
        <v>865</v>
      </c>
      <c r="K15" s="14">
        <v>2.5449239426406902</v>
      </c>
      <c r="L15" s="15">
        <v>339.89227949282099</v>
      </c>
      <c r="M15" s="15">
        <v>514</v>
      </c>
      <c r="ZA15" s="9"/>
    </row>
    <row r="16" spans="2:677" x14ac:dyDescent="0.3">
      <c r="B16" s="18"/>
      <c r="C16" s="16" t="s">
        <v>315</v>
      </c>
      <c r="D16" s="14">
        <v>95.940613602469</v>
      </c>
      <c r="E16" s="14">
        <v>0.93783700640234602</v>
      </c>
      <c r="F16" s="14">
        <v>93.6449823535619</v>
      </c>
      <c r="G16" s="14">
        <v>97.429751312084093</v>
      </c>
      <c r="H16" s="14">
        <v>0.97751824924560504</v>
      </c>
      <c r="I16" s="15">
        <v>703</v>
      </c>
      <c r="J16" s="15">
        <v>740</v>
      </c>
      <c r="K16" s="14">
        <v>1.6689229729544099</v>
      </c>
      <c r="L16" s="15">
        <v>443.39973263716098</v>
      </c>
      <c r="M16" s="15">
        <v>450</v>
      </c>
      <c r="ZA16" s="9"/>
    </row>
    <row r="17" spans="2:677" x14ac:dyDescent="0.3">
      <c r="B17" s="18" t="s">
        <v>322</v>
      </c>
      <c r="C17" s="16" t="s">
        <v>316</v>
      </c>
      <c r="D17" s="14">
        <v>93.669395658450995</v>
      </c>
      <c r="E17" s="14">
        <v>2.4615559443440498</v>
      </c>
      <c r="F17" s="14">
        <v>86.729336766873203</v>
      </c>
      <c r="G17" s="14">
        <v>97.101364311687703</v>
      </c>
      <c r="H17" s="14">
        <v>2.62791910531769</v>
      </c>
      <c r="I17" s="15">
        <v>165</v>
      </c>
      <c r="J17" s="15">
        <v>180</v>
      </c>
      <c r="K17" s="14">
        <v>1.8290667821355999</v>
      </c>
      <c r="L17" s="15">
        <v>98.410840849579898</v>
      </c>
      <c r="M17" s="15">
        <v>72</v>
      </c>
      <c r="ZA17" s="9"/>
    </row>
    <row r="18" spans="2:677" x14ac:dyDescent="0.3">
      <c r="B18" s="18"/>
      <c r="C18" s="16" t="s">
        <v>317</v>
      </c>
      <c r="D18" s="14">
        <v>89.093441613431295</v>
      </c>
      <c r="E18" s="14">
        <v>5.2426809411798203</v>
      </c>
      <c r="F18" s="14">
        <v>73.756626797602706</v>
      </c>
      <c r="G18" s="14">
        <v>95.958444249972501</v>
      </c>
      <c r="H18" s="14">
        <v>5.8844745990702103</v>
      </c>
      <c r="I18" s="15">
        <v>45</v>
      </c>
      <c r="J18" s="15">
        <v>50</v>
      </c>
      <c r="K18" s="14">
        <v>1.3860199204157699</v>
      </c>
      <c r="L18" s="15">
        <v>36.074517590628403</v>
      </c>
      <c r="M18" s="15">
        <v>20</v>
      </c>
      <c r="ZA18" s="9"/>
    </row>
    <row r="19" spans="2:677" x14ac:dyDescent="0.3">
      <c r="B19" s="18"/>
      <c r="C19" s="16" t="s">
        <v>318</v>
      </c>
      <c r="D19" s="14">
        <v>87.934392357340101</v>
      </c>
      <c r="E19" s="14">
        <v>5.60125123331082</v>
      </c>
      <c r="F19" s="14">
        <v>71.905547693363602</v>
      </c>
      <c r="G19" s="14">
        <v>95.402896797045003</v>
      </c>
      <c r="H19" s="14">
        <v>6.3698071745909601</v>
      </c>
      <c r="I19" s="15">
        <v>47</v>
      </c>
      <c r="J19" s="15">
        <v>53</v>
      </c>
      <c r="K19" s="14">
        <v>1.5376782925316701</v>
      </c>
      <c r="L19" s="15">
        <v>34.467547768226297</v>
      </c>
      <c r="M19" s="15">
        <v>22</v>
      </c>
      <c r="ZA19" s="9"/>
    </row>
    <row r="20" spans="2:677" x14ac:dyDescent="0.3">
      <c r="B20" s="18"/>
      <c r="C20" s="16" t="s">
        <v>319</v>
      </c>
      <c r="D20" s="14">
        <v>95.937983843904505</v>
      </c>
      <c r="E20" s="14">
        <v>0.84555060360194201</v>
      </c>
      <c r="F20" s="14">
        <v>93.913721341799999</v>
      </c>
      <c r="G20" s="14">
        <v>97.308284523162996</v>
      </c>
      <c r="H20" s="14">
        <v>0.88135123308166596</v>
      </c>
      <c r="I20" s="15">
        <v>1249</v>
      </c>
      <c r="J20" s="15">
        <v>1306</v>
      </c>
      <c r="K20" s="14">
        <v>2.3941838232864798</v>
      </c>
      <c r="L20" s="15">
        <v>545.48860755698502</v>
      </c>
      <c r="M20" s="15">
        <v>709</v>
      </c>
      <c r="ZA20" s="9"/>
    </row>
    <row r="21" spans="2:677" x14ac:dyDescent="0.3">
      <c r="B21" s="18"/>
      <c r="C21" s="16" t="s">
        <v>320</v>
      </c>
      <c r="D21" s="14">
        <v>99.106294652624698</v>
      </c>
      <c r="E21" s="14">
        <v>0.95346598847709996</v>
      </c>
      <c r="F21" s="14">
        <v>92.753376951463807</v>
      </c>
      <c r="G21" s="14">
        <v>99.896025102301905</v>
      </c>
      <c r="H21" s="14">
        <v>0.96206400594338903</v>
      </c>
      <c r="I21" s="15">
        <v>15</v>
      </c>
      <c r="J21" s="15">
        <v>16</v>
      </c>
      <c r="K21" s="14">
        <v>0.15395935211183301</v>
      </c>
      <c r="L21" s="15">
        <v>16</v>
      </c>
      <c r="M21" s="15">
        <v>2</v>
      </c>
      <c r="ZA21" s="9">
        <v>1</v>
      </c>
    </row>
    <row r="22" spans="2:677" x14ac:dyDescent="0.3">
      <c r="B22" s="18" t="s">
        <v>298</v>
      </c>
      <c r="C22" s="16" t="s">
        <v>283</v>
      </c>
      <c r="D22" s="14">
        <v>95.717608050490895</v>
      </c>
      <c r="E22" s="14">
        <v>1.0731042743347701</v>
      </c>
      <c r="F22" s="14">
        <v>93.040235972228203</v>
      </c>
      <c r="G22" s="14">
        <v>97.393864218706099</v>
      </c>
      <c r="H22" s="14">
        <v>1.12111480446597</v>
      </c>
      <c r="I22" s="15">
        <v>299</v>
      </c>
      <c r="J22" s="15">
        <v>321</v>
      </c>
      <c r="K22" s="14">
        <v>0.89899149794584299</v>
      </c>
      <c r="L22" s="15">
        <v>321</v>
      </c>
      <c r="M22" s="15">
        <v>165</v>
      </c>
      <c r="ZA22" s="9"/>
    </row>
    <row r="23" spans="2:677" x14ac:dyDescent="0.3">
      <c r="B23" s="18"/>
      <c r="C23" s="16" t="s">
        <v>284</v>
      </c>
      <c r="D23" s="14">
        <v>94.827079801349896</v>
      </c>
      <c r="E23" s="14">
        <v>1.6931636359197599</v>
      </c>
      <c r="F23" s="14">
        <v>90.300444792267996</v>
      </c>
      <c r="G23" s="14">
        <v>97.304267696924796</v>
      </c>
      <c r="H23" s="14">
        <v>1.7855275512719699</v>
      </c>
      <c r="I23" s="15">
        <v>293</v>
      </c>
      <c r="J23" s="15">
        <v>310</v>
      </c>
      <c r="K23" s="14">
        <v>1.80587709333073</v>
      </c>
      <c r="L23" s="15">
        <v>171.66173774774501</v>
      </c>
      <c r="M23" s="15">
        <v>160</v>
      </c>
      <c r="ZA23" s="9"/>
    </row>
    <row r="24" spans="2:677" x14ac:dyDescent="0.3">
      <c r="B24" s="18"/>
      <c r="C24" s="16" t="s">
        <v>285</v>
      </c>
      <c r="D24" s="14">
        <v>91.644368014933093</v>
      </c>
      <c r="E24" s="14">
        <v>2.7571670221112501</v>
      </c>
      <c r="F24" s="14">
        <v>84.399828712554395</v>
      </c>
      <c r="G24" s="14">
        <v>95.696182399162694</v>
      </c>
      <c r="H24" s="14">
        <v>3.0085504235917502</v>
      </c>
      <c r="I24" s="15">
        <v>283</v>
      </c>
      <c r="J24" s="15">
        <v>303</v>
      </c>
      <c r="K24" s="14">
        <v>2.9981131423040699</v>
      </c>
      <c r="L24" s="15">
        <v>101.063564187955</v>
      </c>
      <c r="M24" s="15">
        <v>162</v>
      </c>
      <c r="ZA24" s="9"/>
    </row>
    <row r="25" spans="2:677" x14ac:dyDescent="0.3">
      <c r="B25" s="18"/>
      <c r="C25" s="16" t="s">
        <v>286</v>
      </c>
      <c r="D25" s="14">
        <v>97.095874509347794</v>
      </c>
      <c r="E25" s="14">
        <v>1.1944584905720099</v>
      </c>
      <c r="F25" s="14">
        <v>93.572869367188304</v>
      </c>
      <c r="G25" s="14">
        <v>98.714292844162202</v>
      </c>
      <c r="H25" s="14">
        <v>1.23018459497681</v>
      </c>
      <c r="I25" s="15">
        <v>276</v>
      </c>
      <c r="J25" s="15">
        <v>287</v>
      </c>
      <c r="K25" s="14">
        <v>1.4470781982496601</v>
      </c>
      <c r="L25" s="15">
        <v>198.33067787708001</v>
      </c>
      <c r="M25" s="15">
        <v>146</v>
      </c>
      <c r="ZA25" s="9"/>
    </row>
    <row r="26" spans="2:677" x14ac:dyDescent="0.3">
      <c r="B26" s="18"/>
      <c r="C26" s="16" t="s">
        <v>287</v>
      </c>
      <c r="D26" s="14">
        <v>96.270953880908806</v>
      </c>
      <c r="E26" s="14">
        <v>1.5316700306628901</v>
      </c>
      <c r="F26" s="14">
        <v>91.786507777681507</v>
      </c>
      <c r="G26" s="14">
        <v>98.350947420191901</v>
      </c>
      <c r="H26" s="14">
        <v>1.59099912166407</v>
      </c>
      <c r="I26" s="15">
        <v>356</v>
      </c>
      <c r="J26" s="15">
        <v>369</v>
      </c>
      <c r="K26" s="14">
        <v>2.40483463919522</v>
      </c>
      <c r="L26" s="15">
        <v>153.44090358058301</v>
      </c>
      <c r="M26" s="15">
        <v>195</v>
      </c>
      <c r="ZA26" s="9"/>
    </row>
    <row r="27" spans="2:677" x14ac:dyDescent="0.3">
      <c r="B27" s="18" t="s">
        <v>297</v>
      </c>
      <c r="C27" s="16" t="s">
        <v>288</v>
      </c>
      <c r="D27" s="14">
        <v>95.026330902699797</v>
      </c>
      <c r="E27" s="14">
        <v>1.08894415707334</v>
      </c>
      <c r="F27" s="14">
        <v>92.400002190180899</v>
      </c>
      <c r="G27" s="14">
        <v>96.776739869536001</v>
      </c>
      <c r="H27" s="14">
        <v>1.1459393904078401</v>
      </c>
      <c r="I27" s="15">
        <v>999</v>
      </c>
      <c r="J27" s="15">
        <v>1050</v>
      </c>
      <c r="K27" s="14">
        <v>2.6318786284078701</v>
      </c>
      <c r="L27" s="15">
        <v>398.95456753459399</v>
      </c>
      <c r="M27" s="15">
        <v>591</v>
      </c>
      <c r="ZA27" s="9"/>
    </row>
    <row r="28" spans="2:677" x14ac:dyDescent="0.3">
      <c r="B28" s="18"/>
      <c r="C28" s="16" t="s">
        <v>289</v>
      </c>
      <c r="D28" s="14">
        <v>95.265604932030101</v>
      </c>
      <c r="E28" s="14">
        <v>1.17506082041072</v>
      </c>
      <c r="F28" s="14">
        <v>92.347567692274893</v>
      </c>
      <c r="G28" s="14">
        <v>97.105804351059504</v>
      </c>
      <c r="H28" s="14">
        <v>1.23345757500737</v>
      </c>
      <c r="I28" s="15">
        <v>508</v>
      </c>
      <c r="J28" s="15">
        <v>540</v>
      </c>
      <c r="K28" s="14">
        <v>1.65009456164775</v>
      </c>
      <c r="L28" s="15">
        <v>327.25397231826901</v>
      </c>
      <c r="M28" s="15">
        <v>297</v>
      </c>
      <c r="ZA28" s="9"/>
    </row>
    <row r="29" spans="2:677" x14ac:dyDescent="0.3">
      <c r="B29" s="18" t="s">
        <v>291</v>
      </c>
      <c r="C29" s="16" t="s">
        <v>290</v>
      </c>
      <c r="D29" s="14">
        <v>95.189115319636201</v>
      </c>
      <c r="E29" s="14">
        <v>1.11704536874849</v>
      </c>
      <c r="F29" s="14">
        <v>92.458919637255093</v>
      </c>
      <c r="G29" s="14">
        <v>96.963326739002397</v>
      </c>
      <c r="H29" s="14">
        <v>1.17350115609075</v>
      </c>
      <c r="I29" s="15">
        <v>981</v>
      </c>
      <c r="J29" s="15">
        <v>1029</v>
      </c>
      <c r="K29" s="14">
        <v>2.80106058479761</v>
      </c>
      <c r="L29" s="15">
        <v>367.36085095223001</v>
      </c>
      <c r="M29" s="15">
        <v>581</v>
      </c>
      <c r="ZA29" s="9"/>
    </row>
    <row r="30" spans="2:677" x14ac:dyDescent="0.3">
      <c r="B30" s="18"/>
      <c r="C30" s="16" t="s">
        <v>291</v>
      </c>
      <c r="D30" s="14">
        <v>94.963215882364693</v>
      </c>
      <c r="E30" s="14">
        <v>1.0865707692116</v>
      </c>
      <c r="F30" s="14">
        <v>92.350129099965699</v>
      </c>
      <c r="G30" s="14">
        <v>96.715455651472496</v>
      </c>
      <c r="H30" s="14">
        <v>1.1442017407641201</v>
      </c>
      <c r="I30" s="15">
        <v>540</v>
      </c>
      <c r="J30" s="15">
        <v>576</v>
      </c>
      <c r="K30" s="14">
        <v>1.4193030292170199</v>
      </c>
      <c r="L30" s="15">
        <v>405.83299559204102</v>
      </c>
      <c r="M30" s="15">
        <v>316</v>
      </c>
      <c r="ZA30" s="9"/>
    </row>
    <row r="31" spans="2:677" x14ac:dyDescent="0.3">
      <c r="B31" s="18" t="s">
        <v>380</v>
      </c>
      <c r="C31" s="16" t="s">
        <v>374</v>
      </c>
      <c r="D31" s="14">
        <v>93.368569131999905</v>
      </c>
      <c r="E31" s="14">
        <v>1.9237569743828</v>
      </c>
      <c r="F31" s="14">
        <v>88.442397349183807</v>
      </c>
      <c r="G31" s="14">
        <v>96.2833058311695</v>
      </c>
      <c r="H31" s="14">
        <v>2.0603903350634898</v>
      </c>
      <c r="I31" s="15">
        <v>390</v>
      </c>
      <c r="J31" s="15">
        <v>419</v>
      </c>
      <c r="K31" s="14">
        <v>2.4984389776170701</v>
      </c>
      <c r="L31" s="15">
        <v>167.70471632636301</v>
      </c>
      <c r="M31" s="15">
        <v>235</v>
      </c>
      <c r="ZA31" s="9"/>
    </row>
    <row r="32" spans="2:677" ht="27.6" x14ac:dyDescent="0.3">
      <c r="B32" s="18"/>
      <c r="C32" s="16" t="s">
        <v>375</v>
      </c>
      <c r="D32" s="14">
        <v>95.614406295400002</v>
      </c>
      <c r="E32" s="14">
        <v>0.90894382254485395</v>
      </c>
      <c r="F32" s="14">
        <v>93.442446206110006</v>
      </c>
      <c r="G32" s="14">
        <v>97.089388589312605</v>
      </c>
      <c r="H32" s="14">
        <v>0.95063480260148103</v>
      </c>
      <c r="I32" s="15">
        <v>730</v>
      </c>
      <c r="J32" s="15">
        <v>770</v>
      </c>
      <c r="K32" s="14">
        <v>1.5151258243604599</v>
      </c>
      <c r="L32" s="15">
        <v>508.20861714572197</v>
      </c>
      <c r="M32" s="15">
        <v>453</v>
      </c>
      <c r="ZA32" s="9"/>
    </row>
    <row r="33" spans="2:677" x14ac:dyDescent="0.3">
      <c r="B33" s="18"/>
      <c r="C33" s="16" t="s">
        <v>376</v>
      </c>
      <c r="D33" s="14">
        <v>96.465012764315105</v>
      </c>
      <c r="E33" s="14">
        <v>1.42268025569137</v>
      </c>
      <c r="F33" s="14">
        <v>92.326968576683399</v>
      </c>
      <c r="G33" s="14">
        <v>98.4098567611574</v>
      </c>
      <c r="H33" s="14">
        <v>1.47481476954478</v>
      </c>
      <c r="I33" s="15">
        <v>399</v>
      </c>
      <c r="J33" s="15">
        <v>414</v>
      </c>
      <c r="K33" s="14">
        <v>2.4513593732965901</v>
      </c>
      <c r="L33" s="15">
        <v>168.88588613722999</v>
      </c>
      <c r="M33" s="15">
        <v>231</v>
      </c>
      <c r="ZA33" s="9"/>
    </row>
    <row r="34" spans="2:677" x14ac:dyDescent="0.3">
      <c r="B34" s="18" t="s">
        <v>379</v>
      </c>
      <c r="C34" s="16" t="s">
        <v>377</v>
      </c>
      <c r="D34" s="14">
        <v>95.006238091469399</v>
      </c>
      <c r="E34" s="14">
        <v>0.895651118709758</v>
      </c>
      <c r="F34" s="14">
        <v>92.926110379070707</v>
      </c>
      <c r="G34" s="14">
        <v>96.497742651564593</v>
      </c>
      <c r="H34" s="14">
        <v>0.94272874781911598</v>
      </c>
      <c r="I34" s="15">
        <v>1271</v>
      </c>
      <c r="J34" s="15">
        <v>1340</v>
      </c>
      <c r="K34" s="14">
        <v>2.26401014382308</v>
      </c>
      <c r="L34" s="15">
        <v>591.87013965283495</v>
      </c>
      <c r="M34" s="15">
        <v>739</v>
      </c>
      <c r="ZA34" s="9"/>
    </row>
    <row r="35" spans="2:677" x14ac:dyDescent="0.3">
      <c r="B35" s="18"/>
      <c r="C35" s="16" t="s">
        <v>378</v>
      </c>
      <c r="D35" s="14">
        <v>95.266179571127694</v>
      </c>
      <c r="E35" s="14">
        <v>1.8561801935206299</v>
      </c>
      <c r="F35" s="14">
        <v>89.9711090735574</v>
      </c>
      <c r="G35" s="14">
        <v>97.832889251012006</v>
      </c>
      <c r="H35" s="14">
        <v>1.9484146439763199</v>
      </c>
      <c r="I35" s="15">
        <v>221</v>
      </c>
      <c r="J35" s="15">
        <v>235</v>
      </c>
      <c r="K35" s="14">
        <v>1.7877451038057199</v>
      </c>
      <c r="L35" s="15">
        <v>131.45050684224299</v>
      </c>
      <c r="M35" s="15">
        <v>107</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19" t="s">
        <v>389</v>
      </c>
      <c r="C49" s="20"/>
      <c r="D49" s="20"/>
      <c r="E49" s="21"/>
      <c r="F49" s="21"/>
      <c r="G49" s="21"/>
      <c r="H49" s="21"/>
      <c r="I49" s="21"/>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8:C8"/>
    <mergeCell ref="B9:C9"/>
    <mergeCell ref="B10:B11"/>
    <mergeCell ref="B12:B14"/>
    <mergeCell ref="B15:B16"/>
    <mergeCell ref="B49:I49"/>
    <mergeCell ref="B17:B21"/>
    <mergeCell ref="B27:B28"/>
    <mergeCell ref="B29:B30"/>
    <mergeCell ref="B22:B26"/>
    <mergeCell ref="B34:B35"/>
    <mergeCell ref="B31:B33"/>
  </mergeCells>
  <conditionalFormatting sqref="D9:D35">
    <cfRule type="expression" dxfId="39" priority="1">
      <formula>ZA9 = 3</formula>
    </cfRule>
    <cfRule type="expression" dxfId="38" priority="28">
      <formula>I9 = J9</formula>
    </cfRule>
    <cfRule type="expression" dxfId="37" priority="55">
      <formula>ZA9 = 2</formula>
    </cfRule>
    <cfRule type="expression" dxfId="36" priority="82">
      <formula>ZA9 = 1</formula>
    </cfRule>
  </conditionalFormatting>
  <pageMargins left="0.7" right="0.7" top="0.75" bottom="0.75" header="0.3" footer="0.3"/>
  <pageSetup paperSize="9" orientation="portrait" horizontalDpi="300" verticalDpi="300"/>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224</v>
      </c>
      <c r="M2" s="12" t="str">
        <f>HYPERLINK("#'INDICE'!A1", "Índice")</f>
        <v>Índice</v>
      </c>
    </row>
    <row r="3" spans="2:677" x14ac:dyDescent="0.3">
      <c r="B3" s="10" t="s">
        <v>7</v>
      </c>
      <c r="C3" s="11" t="s">
        <v>223</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77.2041418650183</v>
      </c>
      <c r="E9" s="14">
        <v>1.6401490939057599</v>
      </c>
      <c r="F9" s="14">
        <v>73.827916670495696</v>
      </c>
      <c r="G9" s="14">
        <v>80.261276169282596</v>
      </c>
      <c r="H9" s="14">
        <v>2.1244314803386599</v>
      </c>
      <c r="I9" s="15">
        <v>1215</v>
      </c>
      <c r="J9" s="15">
        <v>1605</v>
      </c>
      <c r="K9" s="14">
        <v>2.4517403523941099</v>
      </c>
      <c r="L9" s="15">
        <v>654.63702077290895</v>
      </c>
      <c r="M9" s="15">
        <v>833</v>
      </c>
      <c r="ZA9" s="9"/>
    </row>
    <row r="10" spans="2:677" x14ac:dyDescent="0.3">
      <c r="B10" s="18" t="s">
        <v>293</v>
      </c>
      <c r="C10" s="16" t="s">
        <v>253</v>
      </c>
      <c r="D10" s="14">
        <v>76.819965877543794</v>
      </c>
      <c r="E10" s="14">
        <v>2.19775818783874</v>
      </c>
      <c r="F10" s="14">
        <v>72.230061332717099</v>
      </c>
      <c r="G10" s="14">
        <v>80.852344580869101</v>
      </c>
      <c r="H10" s="14">
        <v>2.8609205468043402</v>
      </c>
      <c r="I10" s="15">
        <v>715</v>
      </c>
      <c r="J10" s="15">
        <v>944</v>
      </c>
      <c r="K10" s="14">
        <v>2.5578986064812099</v>
      </c>
      <c r="L10" s="15">
        <v>369.05293963102798</v>
      </c>
      <c r="M10" s="15">
        <v>514</v>
      </c>
      <c r="ZA10" s="9"/>
    </row>
    <row r="11" spans="2:677" x14ac:dyDescent="0.3">
      <c r="B11" s="18"/>
      <c r="C11" s="16" t="s">
        <v>254</v>
      </c>
      <c r="D11" s="14">
        <v>77.837961178113801</v>
      </c>
      <c r="E11" s="14">
        <v>2.3963838436793301</v>
      </c>
      <c r="F11" s="14">
        <v>72.775868350926501</v>
      </c>
      <c r="G11" s="14">
        <v>82.189159383139497</v>
      </c>
      <c r="H11" s="14">
        <v>3.0786826985303199</v>
      </c>
      <c r="I11" s="15">
        <v>500</v>
      </c>
      <c r="J11" s="15">
        <v>661</v>
      </c>
      <c r="K11" s="14">
        <v>2.1971289081660199</v>
      </c>
      <c r="L11" s="15">
        <v>300.84716356117201</v>
      </c>
      <c r="M11" s="15">
        <v>319</v>
      </c>
      <c r="ZA11" s="9"/>
    </row>
    <row r="12" spans="2:677" x14ac:dyDescent="0.3">
      <c r="B12" s="18" t="s">
        <v>294</v>
      </c>
      <c r="C12" s="16" t="s">
        <v>255</v>
      </c>
      <c r="D12" s="14">
        <v>79.141303107521495</v>
      </c>
      <c r="E12" s="14">
        <v>2.0041749042018799</v>
      </c>
      <c r="F12" s="14">
        <v>74.933496151700595</v>
      </c>
      <c r="G12" s="14">
        <v>82.804850340636705</v>
      </c>
      <c r="H12" s="14">
        <v>2.5324006877660401</v>
      </c>
      <c r="I12" s="15">
        <v>615</v>
      </c>
      <c r="J12" s="15">
        <v>798</v>
      </c>
      <c r="K12" s="14">
        <v>1.93927407056227</v>
      </c>
      <c r="L12" s="15">
        <v>411.49418337173398</v>
      </c>
      <c r="M12" s="15">
        <v>416</v>
      </c>
      <c r="ZA12" s="9"/>
    </row>
    <row r="13" spans="2:677" x14ac:dyDescent="0.3">
      <c r="B13" s="18"/>
      <c r="C13" s="16" t="s">
        <v>256</v>
      </c>
      <c r="D13" s="14">
        <v>76.284857116397504</v>
      </c>
      <c r="E13" s="14">
        <v>2.7334687857836202</v>
      </c>
      <c r="F13" s="14">
        <v>70.500749865759502</v>
      </c>
      <c r="G13" s="14">
        <v>81.236677972376697</v>
      </c>
      <c r="H13" s="14">
        <v>3.5832390452181402</v>
      </c>
      <c r="I13" s="15">
        <v>351</v>
      </c>
      <c r="J13" s="15">
        <v>467</v>
      </c>
      <c r="K13" s="14">
        <v>1.9246425006766801</v>
      </c>
      <c r="L13" s="15">
        <v>242.64246468412099</v>
      </c>
      <c r="M13" s="15">
        <v>246</v>
      </c>
      <c r="ZA13" s="9"/>
    </row>
    <row r="14" spans="2:677" x14ac:dyDescent="0.3">
      <c r="B14" s="18"/>
      <c r="C14" s="16" t="s">
        <v>257</v>
      </c>
      <c r="D14" s="14">
        <v>73.178491477046705</v>
      </c>
      <c r="E14" s="14">
        <v>3.57589708341854</v>
      </c>
      <c r="F14" s="14">
        <v>65.584264477014699</v>
      </c>
      <c r="G14" s="14">
        <v>79.617754926540599</v>
      </c>
      <c r="H14" s="14">
        <v>4.8865411287415803</v>
      </c>
      <c r="I14" s="15">
        <v>249</v>
      </c>
      <c r="J14" s="15">
        <v>340</v>
      </c>
      <c r="K14" s="14">
        <v>2.208528802599</v>
      </c>
      <c r="L14" s="15">
        <v>153.94863748205901</v>
      </c>
      <c r="M14" s="15">
        <v>171</v>
      </c>
      <c r="ZA14" s="9"/>
    </row>
    <row r="15" spans="2:677" x14ac:dyDescent="0.3">
      <c r="B15" s="18" t="s">
        <v>321</v>
      </c>
      <c r="C15" s="16" t="s">
        <v>314</v>
      </c>
      <c r="D15" s="14">
        <v>77.172246749792393</v>
      </c>
      <c r="E15" s="14">
        <v>2.3292599411175701</v>
      </c>
      <c r="F15" s="14">
        <v>72.285514570426997</v>
      </c>
      <c r="G15" s="14">
        <v>81.418819254884198</v>
      </c>
      <c r="H15" s="14">
        <v>3.0182611485570598</v>
      </c>
      <c r="I15" s="15">
        <v>668</v>
      </c>
      <c r="J15" s="15">
        <v>865</v>
      </c>
      <c r="K15" s="14">
        <v>2.66088033644002</v>
      </c>
      <c r="L15" s="15">
        <v>325.080383418248</v>
      </c>
      <c r="M15" s="15">
        <v>514</v>
      </c>
      <c r="ZA15" s="9"/>
    </row>
    <row r="16" spans="2:677" x14ac:dyDescent="0.3">
      <c r="B16" s="18"/>
      <c r="C16" s="16" t="s">
        <v>315</v>
      </c>
      <c r="D16" s="14">
        <v>77.240105028771694</v>
      </c>
      <c r="E16" s="14">
        <v>2.3908889802883899</v>
      </c>
      <c r="F16" s="14">
        <v>72.213916543921897</v>
      </c>
      <c r="G16" s="14">
        <v>81.588910345406504</v>
      </c>
      <c r="H16" s="14">
        <v>3.0953984065632598</v>
      </c>
      <c r="I16" s="15">
        <v>547</v>
      </c>
      <c r="J16" s="15">
        <v>740</v>
      </c>
      <c r="K16" s="14">
        <v>2.4029799647617498</v>
      </c>
      <c r="L16" s="15">
        <v>307.95096540614298</v>
      </c>
      <c r="M16" s="15">
        <v>450</v>
      </c>
      <c r="ZA16" s="9"/>
    </row>
    <row r="17" spans="2:677" x14ac:dyDescent="0.3">
      <c r="B17" s="18" t="s">
        <v>322</v>
      </c>
      <c r="C17" s="16" t="s">
        <v>316</v>
      </c>
      <c r="D17" s="14">
        <v>71.147237148999807</v>
      </c>
      <c r="E17" s="14">
        <v>5.1153603126299103</v>
      </c>
      <c r="F17" s="14">
        <v>60.157258844362097</v>
      </c>
      <c r="G17" s="14">
        <v>80.108183457854807</v>
      </c>
      <c r="H17" s="14">
        <v>7.1898228485205804</v>
      </c>
      <c r="I17" s="15">
        <v>122</v>
      </c>
      <c r="J17" s="15">
        <v>180</v>
      </c>
      <c r="K17" s="14">
        <v>2.2817078909671999</v>
      </c>
      <c r="L17" s="15">
        <v>78.888275187451399</v>
      </c>
      <c r="M17" s="15">
        <v>72</v>
      </c>
      <c r="ZA17" s="9"/>
    </row>
    <row r="18" spans="2:677" x14ac:dyDescent="0.3">
      <c r="B18" s="18"/>
      <c r="C18" s="16" t="s">
        <v>317</v>
      </c>
      <c r="D18" s="14">
        <v>47.3034893609044</v>
      </c>
      <c r="E18" s="14">
        <v>9.2000007751189408</v>
      </c>
      <c r="F18" s="14">
        <v>30.199192463059202</v>
      </c>
      <c r="G18" s="14">
        <v>65.065055927798298</v>
      </c>
      <c r="H18" s="14">
        <v>19.4488840028841</v>
      </c>
      <c r="I18" s="15">
        <v>31</v>
      </c>
      <c r="J18" s="15">
        <v>50</v>
      </c>
      <c r="K18" s="14">
        <v>1.6637833399300901</v>
      </c>
      <c r="L18" s="15">
        <v>30.051989823447201</v>
      </c>
      <c r="M18" s="15">
        <v>20</v>
      </c>
      <c r="ZA18" s="9">
        <v>1</v>
      </c>
    </row>
    <row r="19" spans="2:677" x14ac:dyDescent="0.3">
      <c r="B19" s="18"/>
      <c r="C19" s="16" t="s">
        <v>318</v>
      </c>
      <c r="D19" s="14">
        <v>78.734198833797606</v>
      </c>
      <c r="E19" s="14">
        <v>5.9697327123715596</v>
      </c>
      <c r="F19" s="14">
        <v>64.617110469938098</v>
      </c>
      <c r="G19" s="14">
        <v>88.243605428167797</v>
      </c>
      <c r="H19" s="14">
        <v>7.5821343212918801</v>
      </c>
      <c r="I19" s="15">
        <v>39</v>
      </c>
      <c r="J19" s="15">
        <v>53</v>
      </c>
      <c r="K19" s="14">
        <v>1.1067969542320799</v>
      </c>
      <c r="L19" s="15">
        <v>47.885928667713699</v>
      </c>
      <c r="M19" s="15">
        <v>22</v>
      </c>
      <c r="ZA19" s="9"/>
    </row>
    <row r="20" spans="2:677" x14ac:dyDescent="0.3">
      <c r="B20" s="18"/>
      <c r="C20" s="16" t="s">
        <v>319</v>
      </c>
      <c r="D20" s="14">
        <v>79.200536717028001</v>
      </c>
      <c r="E20" s="14">
        <v>1.7976114903382201</v>
      </c>
      <c r="F20" s="14">
        <v>75.453862638499402</v>
      </c>
      <c r="G20" s="14">
        <v>82.507903109843397</v>
      </c>
      <c r="H20" s="14">
        <v>2.2696960965818</v>
      </c>
      <c r="I20" s="15">
        <v>1013</v>
      </c>
      <c r="J20" s="15">
        <v>1306</v>
      </c>
      <c r="K20" s="14">
        <v>2.5598936877555198</v>
      </c>
      <c r="L20" s="15">
        <v>510.17743676108802</v>
      </c>
      <c r="M20" s="15">
        <v>709</v>
      </c>
      <c r="ZA20" s="9"/>
    </row>
    <row r="21" spans="2:677" x14ac:dyDescent="0.3">
      <c r="B21" s="18"/>
      <c r="C21" s="16" t="s">
        <v>320</v>
      </c>
      <c r="D21" s="14">
        <v>86.382228035778596</v>
      </c>
      <c r="E21" s="14">
        <v>7.94462912106862</v>
      </c>
      <c r="F21" s="14">
        <v>62.076139468238402</v>
      </c>
      <c r="G21" s="14">
        <v>96.091064746379999</v>
      </c>
      <c r="H21" s="14">
        <v>9.1970643750680203</v>
      </c>
      <c r="I21" s="15">
        <v>10</v>
      </c>
      <c r="J21" s="15">
        <v>16</v>
      </c>
      <c r="K21" s="14">
        <v>0.80483722654289602</v>
      </c>
      <c r="L21" s="15">
        <v>16</v>
      </c>
      <c r="M21" s="15">
        <v>2</v>
      </c>
      <c r="ZA21" s="9">
        <v>1</v>
      </c>
    </row>
    <row r="22" spans="2:677" x14ac:dyDescent="0.3">
      <c r="B22" s="18" t="s">
        <v>298</v>
      </c>
      <c r="C22" s="16" t="s">
        <v>283</v>
      </c>
      <c r="D22" s="14">
        <v>79.737741075277398</v>
      </c>
      <c r="E22" s="14">
        <v>2.9881234118407698</v>
      </c>
      <c r="F22" s="14">
        <v>73.240587735240396</v>
      </c>
      <c r="G22" s="14">
        <v>84.980884344693294</v>
      </c>
      <c r="H22" s="14">
        <v>3.7474392571766</v>
      </c>
      <c r="I22" s="15">
        <v>244</v>
      </c>
      <c r="J22" s="15">
        <v>321</v>
      </c>
      <c r="K22" s="14">
        <v>1.76846003524856</v>
      </c>
      <c r="L22" s="15">
        <v>181.513855898294</v>
      </c>
      <c r="M22" s="15">
        <v>165</v>
      </c>
      <c r="ZA22" s="9"/>
    </row>
    <row r="23" spans="2:677" x14ac:dyDescent="0.3">
      <c r="B23" s="18"/>
      <c r="C23" s="16" t="s">
        <v>284</v>
      </c>
      <c r="D23" s="14">
        <v>80.407830093122499</v>
      </c>
      <c r="E23" s="14">
        <v>3.4810825286072302</v>
      </c>
      <c r="F23" s="14">
        <v>72.675560917230598</v>
      </c>
      <c r="G23" s="14">
        <v>86.362609256306101</v>
      </c>
      <c r="H23" s="14">
        <v>4.3292830120843897</v>
      </c>
      <c r="I23" s="15">
        <v>242</v>
      </c>
      <c r="J23" s="15">
        <v>310</v>
      </c>
      <c r="K23" s="14">
        <v>2.37687442610564</v>
      </c>
      <c r="L23" s="15">
        <v>130.42338147746199</v>
      </c>
      <c r="M23" s="15">
        <v>160</v>
      </c>
      <c r="ZA23" s="9"/>
    </row>
    <row r="24" spans="2:677" x14ac:dyDescent="0.3">
      <c r="B24" s="18"/>
      <c r="C24" s="16" t="s">
        <v>285</v>
      </c>
      <c r="D24" s="14">
        <v>69.666181396626897</v>
      </c>
      <c r="E24" s="14">
        <v>4.00988738293852</v>
      </c>
      <c r="F24" s="14">
        <v>61.278346990335102</v>
      </c>
      <c r="G24" s="14">
        <v>76.921357864910505</v>
      </c>
      <c r="H24" s="14">
        <v>5.7558593029654297</v>
      </c>
      <c r="I24" s="15">
        <v>212</v>
      </c>
      <c r="J24" s="15">
        <v>303</v>
      </c>
      <c r="K24" s="14">
        <v>2.2978527911122502</v>
      </c>
      <c r="L24" s="15">
        <v>131.862232938489</v>
      </c>
      <c r="M24" s="15">
        <v>162</v>
      </c>
      <c r="ZA24" s="9"/>
    </row>
    <row r="25" spans="2:677" x14ac:dyDescent="0.3">
      <c r="B25" s="18"/>
      <c r="C25" s="16" t="s">
        <v>286</v>
      </c>
      <c r="D25" s="14">
        <v>74.485866237307803</v>
      </c>
      <c r="E25" s="14">
        <v>4.5410644437818304</v>
      </c>
      <c r="F25" s="14">
        <v>64.620943922091399</v>
      </c>
      <c r="G25" s="14">
        <v>82.351343340660407</v>
      </c>
      <c r="H25" s="14">
        <v>6.0965451208075496</v>
      </c>
      <c r="I25" s="15">
        <v>212</v>
      </c>
      <c r="J25" s="15">
        <v>287</v>
      </c>
      <c r="K25" s="14">
        <v>3.10332073087435</v>
      </c>
      <c r="L25" s="15">
        <v>92.481578569914305</v>
      </c>
      <c r="M25" s="15">
        <v>146</v>
      </c>
      <c r="ZA25" s="9"/>
    </row>
    <row r="26" spans="2:677" x14ac:dyDescent="0.3">
      <c r="B26" s="18"/>
      <c r="C26" s="16" t="s">
        <v>287</v>
      </c>
      <c r="D26" s="14">
        <v>82.474171752287802</v>
      </c>
      <c r="E26" s="14">
        <v>3.0522145603429598</v>
      </c>
      <c r="F26" s="14">
        <v>75.664791480391699</v>
      </c>
      <c r="G26" s="14">
        <v>87.688211237216393</v>
      </c>
      <c r="H26" s="14">
        <v>3.7008126247212498</v>
      </c>
      <c r="I26" s="15">
        <v>296</v>
      </c>
      <c r="J26" s="15">
        <v>369</v>
      </c>
      <c r="K26" s="14">
        <v>2.3718183465405001</v>
      </c>
      <c r="L26" s="15">
        <v>155.57683856279201</v>
      </c>
      <c r="M26" s="15">
        <v>195</v>
      </c>
      <c r="ZA26" s="9"/>
    </row>
    <row r="27" spans="2:677" x14ac:dyDescent="0.3">
      <c r="B27" s="18" t="s">
        <v>297</v>
      </c>
      <c r="C27" s="16" t="s">
        <v>288</v>
      </c>
      <c r="D27" s="14">
        <v>75.894569675482998</v>
      </c>
      <c r="E27" s="14">
        <v>2.1317486947469</v>
      </c>
      <c r="F27" s="14">
        <v>71.469675590591706</v>
      </c>
      <c r="G27" s="14">
        <v>79.8268964538874</v>
      </c>
      <c r="H27" s="14">
        <v>2.8088290161760301</v>
      </c>
      <c r="I27" s="15">
        <v>788</v>
      </c>
      <c r="J27" s="15">
        <v>1050</v>
      </c>
      <c r="K27" s="14">
        <v>2.6056849707610499</v>
      </c>
      <c r="L27" s="15">
        <v>402.965059775942</v>
      </c>
      <c r="M27" s="15">
        <v>591</v>
      </c>
      <c r="ZA27" s="9"/>
    </row>
    <row r="28" spans="2:677" x14ac:dyDescent="0.3">
      <c r="B28" s="18"/>
      <c r="C28" s="16" t="s">
        <v>289</v>
      </c>
      <c r="D28" s="14">
        <v>80.2448428390705</v>
      </c>
      <c r="E28" s="14">
        <v>2.56387099888188</v>
      </c>
      <c r="F28" s="14">
        <v>74.730219049640795</v>
      </c>
      <c r="G28" s="14">
        <v>84.800778808655707</v>
      </c>
      <c r="H28" s="14">
        <v>3.1950601536146999</v>
      </c>
      <c r="I28" s="15">
        <v>418</v>
      </c>
      <c r="J28" s="15">
        <v>540</v>
      </c>
      <c r="K28" s="14">
        <v>2.23503065983952</v>
      </c>
      <c r="L28" s="15">
        <v>241.607423872553</v>
      </c>
      <c r="M28" s="15">
        <v>297</v>
      </c>
      <c r="ZA28" s="9"/>
    </row>
    <row r="29" spans="2:677" x14ac:dyDescent="0.3">
      <c r="B29" s="18" t="s">
        <v>291</v>
      </c>
      <c r="C29" s="16" t="s">
        <v>290</v>
      </c>
      <c r="D29" s="14">
        <v>77.235728055217905</v>
      </c>
      <c r="E29" s="14">
        <v>1.89485373451759</v>
      </c>
      <c r="F29" s="14">
        <v>73.306345327631007</v>
      </c>
      <c r="G29" s="14">
        <v>80.738673926320899</v>
      </c>
      <c r="H29" s="14">
        <v>2.4533383477176698</v>
      </c>
      <c r="I29" s="15">
        <v>778</v>
      </c>
      <c r="J29" s="15">
        <v>1029</v>
      </c>
      <c r="K29" s="14">
        <v>2.09929025056047</v>
      </c>
      <c r="L29" s="15">
        <v>490.16566419306503</v>
      </c>
      <c r="M29" s="15">
        <v>581</v>
      </c>
      <c r="ZA29" s="9"/>
    </row>
    <row r="30" spans="2:677" x14ac:dyDescent="0.3">
      <c r="B30" s="18"/>
      <c r="C30" s="16" t="s">
        <v>291</v>
      </c>
      <c r="D30" s="14">
        <v>77.164005069535094</v>
      </c>
      <c r="E30" s="14">
        <v>2.6981165728367702</v>
      </c>
      <c r="F30" s="14">
        <v>71.445051541435006</v>
      </c>
      <c r="G30" s="14">
        <v>82.025731007264</v>
      </c>
      <c r="H30" s="14">
        <v>3.4965999631633999</v>
      </c>
      <c r="I30" s="15">
        <v>437</v>
      </c>
      <c r="J30" s="15">
        <v>576</v>
      </c>
      <c r="K30" s="14">
        <v>2.37549743067625</v>
      </c>
      <c r="L30" s="15">
        <v>242.47553062434901</v>
      </c>
      <c r="M30" s="15">
        <v>316</v>
      </c>
      <c r="ZA30" s="9"/>
    </row>
    <row r="31" spans="2:677" x14ac:dyDescent="0.3">
      <c r="B31" s="18" t="s">
        <v>380</v>
      </c>
      <c r="C31" s="16" t="s">
        <v>374</v>
      </c>
      <c r="D31" s="14">
        <v>72.838360203762306</v>
      </c>
      <c r="E31" s="14">
        <v>3.2973727754775202</v>
      </c>
      <c r="F31" s="14">
        <v>65.911755673474303</v>
      </c>
      <c r="G31" s="14">
        <v>78.809989704595594</v>
      </c>
      <c r="H31" s="14">
        <v>4.5269728289506403</v>
      </c>
      <c r="I31" s="15">
        <v>295</v>
      </c>
      <c r="J31" s="15">
        <v>419</v>
      </c>
      <c r="K31" s="14">
        <v>2.29718637635606</v>
      </c>
      <c r="L31" s="15">
        <v>182.39704201303999</v>
      </c>
      <c r="M31" s="15">
        <v>235</v>
      </c>
      <c r="ZA31" s="9"/>
    </row>
    <row r="32" spans="2:677" ht="27.6" x14ac:dyDescent="0.3">
      <c r="B32" s="18"/>
      <c r="C32" s="16" t="s">
        <v>375</v>
      </c>
      <c r="D32" s="14">
        <v>77.820864915026505</v>
      </c>
      <c r="E32" s="14">
        <v>2.4061117527165998</v>
      </c>
      <c r="F32" s="14">
        <v>72.745711288787405</v>
      </c>
      <c r="G32" s="14">
        <v>82.182424850424596</v>
      </c>
      <c r="H32" s="14">
        <v>3.09185943299893</v>
      </c>
      <c r="I32" s="15">
        <v>586</v>
      </c>
      <c r="J32" s="15">
        <v>770</v>
      </c>
      <c r="K32" s="14">
        <v>2.5793915294118799</v>
      </c>
      <c r="L32" s="15">
        <v>298.52001575563997</v>
      </c>
      <c r="M32" s="15">
        <v>453</v>
      </c>
      <c r="ZA32" s="9"/>
    </row>
    <row r="33" spans="2:677" x14ac:dyDescent="0.3">
      <c r="B33" s="18"/>
      <c r="C33" s="16" t="s">
        <v>376</v>
      </c>
      <c r="D33" s="14">
        <v>82.339741164011798</v>
      </c>
      <c r="E33" s="14">
        <v>2.7149594686501302</v>
      </c>
      <c r="F33" s="14">
        <v>76.370335378371905</v>
      </c>
      <c r="G33" s="14">
        <v>87.056714077365299</v>
      </c>
      <c r="H33" s="14">
        <v>3.29726500262155</v>
      </c>
      <c r="I33" s="15">
        <v>332</v>
      </c>
      <c r="J33" s="15">
        <v>414</v>
      </c>
      <c r="K33" s="14">
        <v>2.0934866250078601</v>
      </c>
      <c r="L33" s="15">
        <v>197.756219244269</v>
      </c>
      <c r="M33" s="15">
        <v>231</v>
      </c>
      <c r="ZA33" s="9"/>
    </row>
    <row r="34" spans="2:677" x14ac:dyDescent="0.3">
      <c r="B34" s="18" t="s">
        <v>379</v>
      </c>
      <c r="C34" s="16" t="s">
        <v>377</v>
      </c>
      <c r="D34" s="14">
        <v>77.166757093007007</v>
      </c>
      <c r="E34" s="14">
        <v>1.75568707941403</v>
      </c>
      <c r="F34" s="14">
        <v>73.541383517111697</v>
      </c>
      <c r="G34" s="14">
        <v>80.427586019101895</v>
      </c>
      <c r="H34" s="14">
        <v>2.2751857737107501</v>
      </c>
      <c r="I34" s="15">
        <v>1022</v>
      </c>
      <c r="J34" s="15">
        <v>1340</v>
      </c>
      <c r="K34" s="14">
        <v>2.3424857452000798</v>
      </c>
      <c r="L34" s="15">
        <v>572.04190153376805</v>
      </c>
      <c r="M34" s="15">
        <v>739</v>
      </c>
      <c r="ZA34" s="9"/>
    </row>
    <row r="35" spans="2:677" x14ac:dyDescent="0.3">
      <c r="B35" s="18"/>
      <c r="C35" s="16" t="s">
        <v>378</v>
      </c>
      <c r="D35" s="14">
        <v>76.847185249351</v>
      </c>
      <c r="E35" s="14">
        <v>3.87804351103112</v>
      </c>
      <c r="F35" s="14">
        <v>68.392359044571805</v>
      </c>
      <c r="G35" s="14">
        <v>83.583274196576198</v>
      </c>
      <c r="H35" s="14">
        <v>5.0464353358522898</v>
      </c>
      <c r="I35" s="15">
        <v>167</v>
      </c>
      <c r="J35" s="15">
        <v>235</v>
      </c>
      <c r="K35" s="14">
        <v>1.9779233187924501</v>
      </c>
      <c r="L35" s="15">
        <v>118.81148160155701</v>
      </c>
      <c r="M35" s="15">
        <v>107</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19" t="s">
        <v>390</v>
      </c>
      <c r="C49" s="20"/>
      <c r="D49" s="20"/>
      <c r="E49" s="21"/>
      <c r="F49" s="21"/>
      <c r="G49" s="21"/>
      <c r="H49" s="21"/>
      <c r="I49" s="21"/>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8:C8"/>
    <mergeCell ref="B9:C9"/>
    <mergeCell ref="B10:B11"/>
    <mergeCell ref="B12:B14"/>
    <mergeCell ref="B15:B16"/>
    <mergeCell ref="B49:I49"/>
    <mergeCell ref="B17:B21"/>
    <mergeCell ref="B27:B28"/>
    <mergeCell ref="B29:B30"/>
    <mergeCell ref="B22:B26"/>
    <mergeCell ref="B34:B35"/>
    <mergeCell ref="B31:B33"/>
  </mergeCells>
  <conditionalFormatting sqref="D9:D35">
    <cfRule type="expression" dxfId="35" priority="1">
      <formula>ZA9 = 3</formula>
    </cfRule>
    <cfRule type="expression" dxfId="34" priority="28">
      <formula>I9 = J9</formula>
    </cfRule>
    <cfRule type="expression" dxfId="33" priority="55">
      <formula>ZA9 = 2</formula>
    </cfRule>
    <cfRule type="expression" dxfId="32" priority="82">
      <formula>ZA9 = 1</formula>
    </cfRule>
  </conditionalFormatting>
  <pageMargins left="0.7" right="0.7" top="0.75" bottom="0.75" header="0.3" footer="0.3"/>
  <pageSetup paperSize="9" orientation="portrait" horizontalDpi="300" verticalDpi="300"/>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226</v>
      </c>
      <c r="M2" s="12" t="str">
        <f>HYPERLINK("#'INDICE'!A1", "Índice")</f>
        <v>Índice</v>
      </c>
    </row>
    <row r="3" spans="2:677" x14ac:dyDescent="0.3">
      <c r="B3" s="10" t="s">
        <v>7</v>
      </c>
      <c r="C3" s="11" t="s">
        <v>225</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2.0157214554848699</v>
      </c>
      <c r="E9" s="14">
        <v>0.214479482245926</v>
      </c>
      <c r="F9" s="14">
        <v>1.63527735747599</v>
      </c>
      <c r="G9" s="14">
        <v>2.4824414071848402</v>
      </c>
      <c r="H9" s="14">
        <v>10.640333348753</v>
      </c>
      <c r="I9" s="15">
        <v>246</v>
      </c>
      <c r="J9" s="15">
        <v>9844</v>
      </c>
      <c r="K9" s="14">
        <v>2.2925144030829401</v>
      </c>
      <c r="L9" s="15">
        <v>4293.9752032798297</v>
      </c>
      <c r="M9" s="15">
        <v>1270</v>
      </c>
      <c r="ZA9" s="9"/>
    </row>
    <row r="10" spans="2:677" x14ac:dyDescent="0.3">
      <c r="B10" s="18" t="s">
        <v>293</v>
      </c>
      <c r="C10" s="16" t="s">
        <v>253</v>
      </c>
      <c r="D10" s="14">
        <v>1.4291564062814199</v>
      </c>
      <c r="E10" s="14">
        <v>0.26582927571224801</v>
      </c>
      <c r="F10" s="14">
        <v>0.991146131151876</v>
      </c>
      <c r="G10" s="14">
        <v>2.05671253111259</v>
      </c>
      <c r="H10" s="14">
        <v>18.600432712884</v>
      </c>
      <c r="I10" s="15">
        <v>94</v>
      </c>
      <c r="J10" s="15">
        <v>5985</v>
      </c>
      <c r="K10" s="14">
        <v>3.0017116242872</v>
      </c>
      <c r="L10" s="15">
        <v>1993.86241888617</v>
      </c>
      <c r="M10" s="15">
        <v>795</v>
      </c>
      <c r="ZA10" s="9"/>
    </row>
    <row r="11" spans="2:677" x14ac:dyDescent="0.3">
      <c r="B11" s="18"/>
      <c r="C11" s="16" t="s">
        <v>254</v>
      </c>
      <c r="D11" s="14">
        <v>3.1087818949282702</v>
      </c>
      <c r="E11" s="14">
        <v>0.36001978279535901</v>
      </c>
      <c r="F11" s="14">
        <v>2.4741580647694699</v>
      </c>
      <c r="G11" s="14">
        <v>3.8996783223064502</v>
      </c>
      <c r="H11" s="14">
        <v>11.5807346724035</v>
      </c>
      <c r="I11" s="15">
        <v>152</v>
      </c>
      <c r="J11" s="15">
        <v>3859</v>
      </c>
      <c r="K11" s="14">
        <v>1.66012306909832</v>
      </c>
      <c r="L11" s="15">
        <v>2324.5264594124201</v>
      </c>
      <c r="M11" s="15">
        <v>475</v>
      </c>
      <c r="ZA11" s="9"/>
    </row>
    <row r="12" spans="2:677" x14ac:dyDescent="0.3">
      <c r="B12" s="18" t="s">
        <v>294</v>
      </c>
      <c r="C12" s="16" t="s">
        <v>255</v>
      </c>
      <c r="D12" s="14">
        <v>2.6292504174487501</v>
      </c>
      <c r="E12" s="14">
        <v>0.42207442352353602</v>
      </c>
      <c r="F12" s="14">
        <v>1.9160542487807299</v>
      </c>
      <c r="G12" s="14">
        <v>3.5981748229827799</v>
      </c>
      <c r="H12" s="14">
        <v>16.053032481139201</v>
      </c>
      <c r="I12" s="15">
        <v>122</v>
      </c>
      <c r="J12" s="15">
        <v>5045</v>
      </c>
      <c r="K12" s="14">
        <v>3.50988336571876</v>
      </c>
      <c r="L12" s="15">
        <v>1437.36969988086</v>
      </c>
      <c r="M12" s="15">
        <v>654</v>
      </c>
      <c r="ZA12" s="9"/>
    </row>
    <row r="13" spans="2:677" x14ac:dyDescent="0.3">
      <c r="B13" s="18"/>
      <c r="C13" s="16" t="s">
        <v>256</v>
      </c>
      <c r="D13" s="14">
        <v>0.94256157420123099</v>
      </c>
      <c r="E13" s="14">
        <v>0.209653764491747</v>
      </c>
      <c r="F13" s="14">
        <v>0.60816118602813896</v>
      </c>
      <c r="G13" s="14">
        <v>1.4581361387951699</v>
      </c>
      <c r="H13" s="14">
        <v>22.242978096090599</v>
      </c>
      <c r="I13" s="15">
        <v>33</v>
      </c>
      <c r="J13" s="15">
        <v>2863</v>
      </c>
      <c r="K13" s="14">
        <v>1.34734289136037</v>
      </c>
      <c r="L13" s="15">
        <v>2124.9230751567002</v>
      </c>
      <c r="M13" s="15">
        <v>374</v>
      </c>
      <c r="ZA13" s="9"/>
    </row>
    <row r="14" spans="2:677" x14ac:dyDescent="0.3">
      <c r="B14" s="18"/>
      <c r="C14" s="16" t="s">
        <v>257</v>
      </c>
      <c r="D14" s="14">
        <v>6.7202915047246101</v>
      </c>
      <c r="E14" s="14">
        <v>0.96505293204426401</v>
      </c>
      <c r="F14" s="14">
        <v>5.05115464744501</v>
      </c>
      <c r="G14" s="14">
        <v>8.8893504599075595</v>
      </c>
      <c r="H14" s="14">
        <v>14.3602837967043</v>
      </c>
      <c r="I14" s="15">
        <v>91</v>
      </c>
      <c r="J14" s="15">
        <v>1936</v>
      </c>
      <c r="K14" s="14">
        <v>2.8748020539182302</v>
      </c>
      <c r="L14" s="15">
        <v>673.43767107767098</v>
      </c>
      <c r="M14" s="15">
        <v>242</v>
      </c>
      <c r="ZA14" s="9"/>
    </row>
    <row r="15" spans="2:677" x14ac:dyDescent="0.3">
      <c r="B15" s="18" t="s">
        <v>321</v>
      </c>
      <c r="C15" s="16" t="s">
        <v>314</v>
      </c>
      <c r="D15" s="14">
        <v>2.1549786084500702</v>
      </c>
      <c r="E15" s="14">
        <v>0.35666784542855801</v>
      </c>
      <c r="F15" s="14">
        <v>1.5558619677973899</v>
      </c>
      <c r="G15" s="14">
        <v>2.9778189613494002</v>
      </c>
      <c r="H15" s="14">
        <v>16.550876376684101</v>
      </c>
      <c r="I15" s="15">
        <v>128</v>
      </c>
      <c r="J15" s="15">
        <v>5052</v>
      </c>
      <c r="K15" s="14">
        <v>3.0473587828592601</v>
      </c>
      <c r="L15" s="15">
        <v>1657.82907756593</v>
      </c>
      <c r="M15" s="15">
        <v>1256</v>
      </c>
      <c r="ZA15" s="9"/>
    </row>
    <row r="16" spans="2:677" x14ac:dyDescent="0.3">
      <c r="B16" s="18"/>
      <c r="C16" s="16" t="s">
        <v>315</v>
      </c>
      <c r="D16" s="14">
        <v>1.8692919740432801</v>
      </c>
      <c r="E16" s="14">
        <v>0.24708747499470601</v>
      </c>
      <c r="F16" s="14">
        <v>1.4414409523513301</v>
      </c>
      <c r="G16" s="14">
        <v>2.4210189321643001</v>
      </c>
      <c r="H16" s="14">
        <v>13.218238692816699</v>
      </c>
      <c r="I16" s="15">
        <v>118</v>
      </c>
      <c r="J16" s="15">
        <v>4792</v>
      </c>
      <c r="K16" s="14">
        <v>1.5945772408179999</v>
      </c>
      <c r="L16" s="15">
        <v>3005.1852474338398</v>
      </c>
      <c r="M16" s="15">
        <v>1234</v>
      </c>
      <c r="ZA16" s="9"/>
    </row>
    <row r="17" spans="2:677" x14ac:dyDescent="0.3">
      <c r="B17" s="18" t="s">
        <v>322</v>
      </c>
      <c r="C17" s="16" t="s">
        <v>316</v>
      </c>
      <c r="D17" s="14">
        <v>8.1579670770541703</v>
      </c>
      <c r="E17" s="14">
        <v>1.15103149496643</v>
      </c>
      <c r="F17" s="14">
        <v>6.1601819224978103</v>
      </c>
      <c r="G17" s="14">
        <v>10.729566659888899</v>
      </c>
      <c r="H17" s="14">
        <v>14.1092932110981</v>
      </c>
      <c r="I17" s="15">
        <v>84</v>
      </c>
      <c r="J17" s="15">
        <v>1012</v>
      </c>
      <c r="K17" s="14">
        <v>1.78773084442718</v>
      </c>
      <c r="L17" s="15">
        <v>566.08074037244899</v>
      </c>
      <c r="M17" s="15">
        <v>280</v>
      </c>
      <c r="ZA17" s="9"/>
    </row>
    <row r="18" spans="2:677" x14ac:dyDescent="0.3">
      <c r="B18" s="18"/>
      <c r="C18" s="16" t="s">
        <v>317</v>
      </c>
      <c r="D18" s="14">
        <v>1.1621021787555601</v>
      </c>
      <c r="E18" s="14">
        <v>0.69735236060550598</v>
      </c>
      <c r="F18" s="14">
        <v>0.35265773819562501</v>
      </c>
      <c r="G18" s="14">
        <v>3.7593476664455499</v>
      </c>
      <c r="H18" s="14">
        <v>60.007835227730702</v>
      </c>
      <c r="I18" s="15">
        <v>6</v>
      </c>
      <c r="J18" s="15">
        <v>372</v>
      </c>
      <c r="K18" s="14">
        <v>1.5707629362445701</v>
      </c>
      <c r="L18" s="15">
        <v>236.82758958483601</v>
      </c>
      <c r="M18" s="15">
        <v>136</v>
      </c>
      <c r="ZA18" s="9"/>
    </row>
    <row r="19" spans="2:677" x14ac:dyDescent="0.3">
      <c r="B19" s="18"/>
      <c r="C19" s="16" t="s">
        <v>318</v>
      </c>
      <c r="D19" s="14">
        <v>2.60605190081865E-10</v>
      </c>
      <c r="E19" s="14">
        <v>0</v>
      </c>
      <c r="F19" s="14">
        <v>2.0498824746313699E-10</v>
      </c>
      <c r="G19" s="14">
        <v>3.3131199440986501E-10</v>
      </c>
      <c r="H19" s="14">
        <v>0</v>
      </c>
      <c r="I19" s="15">
        <v>0</v>
      </c>
      <c r="J19" s="15">
        <v>290</v>
      </c>
      <c r="K19" s="14"/>
      <c r="L19" s="15"/>
      <c r="M19" s="15"/>
      <c r="ZA19" s="9">
        <v>2</v>
      </c>
    </row>
    <row r="20" spans="2:677" x14ac:dyDescent="0.3">
      <c r="B20" s="18"/>
      <c r="C20" s="16" t="s">
        <v>319</v>
      </c>
      <c r="D20" s="14">
        <v>1.70251609281169</v>
      </c>
      <c r="E20" s="14">
        <v>0.24482371437504399</v>
      </c>
      <c r="F20" s="14">
        <v>1.2831947892189299</v>
      </c>
      <c r="G20" s="14">
        <v>2.25573175095156</v>
      </c>
      <c r="H20" s="14">
        <v>14.3801116129669</v>
      </c>
      <c r="I20" s="15">
        <v>156</v>
      </c>
      <c r="J20" s="15">
        <v>8035</v>
      </c>
      <c r="K20" s="14">
        <v>2.87743266629696</v>
      </c>
      <c r="L20" s="15">
        <v>2792.4198171908702</v>
      </c>
      <c r="M20" s="15">
        <v>1221</v>
      </c>
      <c r="ZA20" s="9"/>
    </row>
    <row r="21" spans="2:677" x14ac:dyDescent="0.3">
      <c r="B21" s="18"/>
      <c r="C21" s="16" t="s">
        <v>320</v>
      </c>
      <c r="D21" s="14">
        <v>2.5030540112706602E-10</v>
      </c>
      <c r="E21" s="14">
        <v>0</v>
      </c>
      <c r="F21" s="14">
        <v>1.7872989116654101E-10</v>
      </c>
      <c r="G21" s="14">
        <v>3.5054457552924398E-10</v>
      </c>
      <c r="H21" s="14">
        <v>0</v>
      </c>
      <c r="I21" s="15">
        <v>0</v>
      </c>
      <c r="J21" s="15">
        <v>135</v>
      </c>
      <c r="K21" s="14"/>
      <c r="L21" s="15"/>
      <c r="M21" s="15"/>
      <c r="ZA21" s="9">
        <v>2</v>
      </c>
    </row>
    <row r="22" spans="2:677" x14ac:dyDescent="0.3">
      <c r="B22" s="18" t="s">
        <v>298</v>
      </c>
      <c r="C22" s="16" t="s">
        <v>283</v>
      </c>
      <c r="D22" s="14">
        <v>2.9747660034171601</v>
      </c>
      <c r="E22" s="14">
        <v>0.44001013054533999</v>
      </c>
      <c r="F22" s="14">
        <v>2.2223726275973399</v>
      </c>
      <c r="G22" s="14">
        <v>3.9715387714379302</v>
      </c>
      <c r="H22" s="14">
        <v>14.791419897897701</v>
      </c>
      <c r="I22" s="15">
        <v>80</v>
      </c>
      <c r="J22" s="15">
        <v>1746</v>
      </c>
      <c r="K22" s="14">
        <v>1.1705319543780499</v>
      </c>
      <c r="L22" s="15">
        <v>1491.6295052600401</v>
      </c>
      <c r="M22" s="15">
        <v>697</v>
      </c>
      <c r="ZA22" s="9"/>
    </row>
    <row r="23" spans="2:677" x14ac:dyDescent="0.3">
      <c r="B23" s="18"/>
      <c r="C23" s="16" t="s">
        <v>284</v>
      </c>
      <c r="D23" s="14">
        <v>2.35499397440605</v>
      </c>
      <c r="E23" s="14">
        <v>0.39954754616573701</v>
      </c>
      <c r="F23" s="14">
        <v>1.6858971609929001</v>
      </c>
      <c r="G23" s="14">
        <v>3.2807795997092302</v>
      </c>
      <c r="H23" s="14">
        <v>16.965968936990901</v>
      </c>
      <c r="I23" s="15">
        <v>54</v>
      </c>
      <c r="J23" s="15">
        <v>1656</v>
      </c>
      <c r="K23" s="14">
        <v>1.14893404055297</v>
      </c>
      <c r="L23" s="15">
        <v>1441.33600498335</v>
      </c>
      <c r="M23" s="15">
        <v>790</v>
      </c>
      <c r="ZA23" s="9"/>
    </row>
    <row r="24" spans="2:677" x14ac:dyDescent="0.3">
      <c r="B24" s="18"/>
      <c r="C24" s="16" t="s">
        <v>285</v>
      </c>
      <c r="D24" s="14">
        <v>2.2049480365268002</v>
      </c>
      <c r="E24" s="14">
        <v>0.63049408634532</v>
      </c>
      <c r="F24" s="14">
        <v>1.2542019831847599</v>
      </c>
      <c r="G24" s="14">
        <v>3.8483182464589101</v>
      </c>
      <c r="H24" s="14">
        <v>28.5945099794036</v>
      </c>
      <c r="I24" s="15">
        <v>42</v>
      </c>
      <c r="J24" s="15">
        <v>1816</v>
      </c>
      <c r="K24" s="14">
        <v>3.3459806388780202</v>
      </c>
      <c r="L24" s="15">
        <v>542.74073761793898</v>
      </c>
      <c r="M24" s="15">
        <v>867</v>
      </c>
      <c r="ZA24" s="9"/>
    </row>
    <row r="25" spans="2:677" x14ac:dyDescent="0.3">
      <c r="B25" s="18"/>
      <c r="C25" s="16" t="s">
        <v>286</v>
      </c>
      <c r="D25" s="14">
        <v>2.2329074688169399</v>
      </c>
      <c r="E25" s="14">
        <v>0.51812677694276099</v>
      </c>
      <c r="F25" s="14">
        <v>1.41318962729363</v>
      </c>
      <c r="G25" s="14">
        <v>3.5111669628127902</v>
      </c>
      <c r="H25" s="14">
        <v>23.2041311240399</v>
      </c>
      <c r="I25" s="15">
        <v>50</v>
      </c>
      <c r="J25" s="15">
        <v>1991</v>
      </c>
      <c r="K25" s="14">
        <v>2.44715639069533</v>
      </c>
      <c r="L25" s="15">
        <v>813.59736859084899</v>
      </c>
      <c r="M25" s="15">
        <v>902</v>
      </c>
      <c r="ZA25" s="9"/>
    </row>
    <row r="26" spans="2:677" x14ac:dyDescent="0.3">
      <c r="B26" s="18"/>
      <c r="C26" s="16" t="s">
        <v>287</v>
      </c>
      <c r="D26" s="14">
        <v>0.53514990543239205</v>
      </c>
      <c r="E26" s="14">
        <v>0.16433069581701201</v>
      </c>
      <c r="F26" s="14">
        <v>0.29268232259807497</v>
      </c>
      <c r="G26" s="14">
        <v>0.97651827165342897</v>
      </c>
      <c r="H26" s="14">
        <v>30.707413782356099</v>
      </c>
      <c r="I26" s="15">
        <v>20</v>
      </c>
      <c r="J26" s="15">
        <v>2570</v>
      </c>
      <c r="K26" s="14">
        <v>1.3033360476733</v>
      </c>
      <c r="L26" s="15">
        <v>1971.8629010437801</v>
      </c>
      <c r="M26" s="15">
        <v>915</v>
      </c>
      <c r="ZA26" s="9"/>
    </row>
    <row r="27" spans="2:677" x14ac:dyDescent="0.3">
      <c r="B27" s="18" t="s">
        <v>297</v>
      </c>
      <c r="C27" s="16" t="s">
        <v>288</v>
      </c>
      <c r="D27" s="14">
        <v>1.6137972268536001</v>
      </c>
      <c r="E27" s="14">
        <v>0.28587124803112501</v>
      </c>
      <c r="F27" s="14">
        <v>1.13902654493182</v>
      </c>
      <c r="G27" s="14">
        <v>2.28189473236763</v>
      </c>
      <c r="H27" s="14">
        <v>17.714198740351399</v>
      </c>
      <c r="I27" s="15">
        <v>120</v>
      </c>
      <c r="J27" s="15">
        <v>6782</v>
      </c>
      <c r="K27" s="14">
        <v>3.4902098876959999</v>
      </c>
      <c r="L27" s="15">
        <v>1943.1496151301701</v>
      </c>
      <c r="M27" s="15">
        <v>1246</v>
      </c>
      <c r="ZA27" s="9"/>
    </row>
    <row r="28" spans="2:677" x14ac:dyDescent="0.3">
      <c r="B28" s="18"/>
      <c r="C28" s="16" t="s">
        <v>289</v>
      </c>
      <c r="D28" s="14">
        <v>2.8686338161334302</v>
      </c>
      <c r="E28" s="14">
        <v>0.333386176974733</v>
      </c>
      <c r="F28" s="14">
        <v>2.28199543760782</v>
      </c>
      <c r="G28" s="14">
        <v>3.6005241120337401</v>
      </c>
      <c r="H28" s="14">
        <v>11.6217753238403</v>
      </c>
      <c r="I28" s="15">
        <v>126</v>
      </c>
      <c r="J28" s="15">
        <v>2997</v>
      </c>
      <c r="K28" s="14">
        <v>1.19509485284985</v>
      </c>
      <c r="L28" s="15">
        <v>2507.7507386575198</v>
      </c>
      <c r="M28" s="15">
        <v>956</v>
      </c>
      <c r="ZA28" s="9"/>
    </row>
    <row r="29" spans="2:677" x14ac:dyDescent="0.3">
      <c r="B29" s="18" t="s">
        <v>291</v>
      </c>
      <c r="C29" s="16" t="s">
        <v>290</v>
      </c>
      <c r="D29" s="14">
        <v>1.5811245734969901</v>
      </c>
      <c r="E29" s="14">
        <v>0.24135405560238701</v>
      </c>
      <c r="F29" s="14">
        <v>1.1711507628573301</v>
      </c>
      <c r="G29" s="14">
        <v>2.1315187724817499</v>
      </c>
      <c r="H29" s="14">
        <v>15.2647084010959</v>
      </c>
      <c r="I29" s="15">
        <v>112</v>
      </c>
      <c r="J29" s="15">
        <v>6620</v>
      </c>
      <c r="K29" s="14">
        <v>2.4777478582115502</v>
      </c>
      <c r="L29" s="15">
        <v>2671.7811411118901</v>
      </c>
      <c r="M29" s="15">
        <v>1161</v>
      </c>
      <c r="ZA29" s="9"/>
    </row>
    <row r="30" spans="2:677" x14ac:dyDescent="0.3">
      <c r="B30" s="18"/>
      <c r="C30" s="16" t="s">
        <v>291</v>
      </c>
      <c r="D30" s="14">
        <v>2.67239618187741</v>
      </c>
      <c r="E30" s="14">
        <v>0.35312597079584601</v>
      </c>
      <c r="F30" s="14">
        <v>2.0601969675856302</v>
      </c>
      <c r="G30" s="14">
        <v>3.4600869201998301</v>
      </c>
      <c r="H30" s="14">
        <v>13.2138330832283</v>
      </c>
      <c r="I30" s="15">
        <v>134</v>
      </c>
      <c r="J30" s="15">
        <v>3224</v>
      </c>
      <c r="K30" s="14">
        <v>1.5451930633400801</v>
      </c>
      <c r="L30" s="15">
        <v>2086.47066602216</v>
      </c>
      <c r="M30" s="15">
        <v>930</v>
      </c>
      <c r="ZA30" s="9"/>
    </row>
    <row r="31" spans="2:677" x14ac:dyDescent="0.3">
      <c r="B31" s="18" t="s">
        <v>380</v>
      </c>
      <c r="C31" s="16" t="s">
        <v>374</v>
      </c>
      <c r="D31" s="14">
        <v>2.6433553590547301</v>
      </c>
      <c r="E31" s="14">
        <v>0.33220921509503099</v>
      </c>
      <c r="F31" s="14">
        <v>2.0640171919959598</v>
      </c>
      <c r="G31" s="14">
        <v>3.3796933290060802</v>
      </c>
      <c r="H31" s="14">
        <v>12.5677092168883</v>
      </c>
      <c r="I31" s="15">
        <v>108</v>
      </c>
      <c r="J31" s="15">
        <v>2648</v>
      </c>
      <c r="K31" s="14">
        <v>1.1351575511662499</v>
      </c>
      <c r="L31" s="15">
        <v>2332.7158395585502</v>
      </c>
      <c r="M31" s="15">
        <v>966</v>
      </c>
      <c r="ZA31" s="9"/>
    </row>
    <row r="32" spans="2:677" ht="27.6" x14ac:dyDescent="0.3">
      <c r="B32" s="18"/>
      <c r="C32" s="16" t="s">
        <v>375</v>
      </c>
      <c r="D32" s="14">
        <v>1.89967304983982</v>
      </c>
      <c r="E32" s="14">
        <v>0.36597330487405799</v>
      </c>
      <c r="F32" s="14">
        <v>1.3001651107111101</v>
      </c>
      <c r="G32" s="14">
        <v>2.7678628302059298</v>
      </c>
      <c r="H32" s="14">
        <v>19.265068002355299</v>
      </c>
      <c r="I32" s="15">
        <v>103</v>
      </c>
      <c r="J32" s="15">
        <v>4596</v>
      </c>
      <c r="K32" s="14">
        <v>3.3024406082272701</v>
      </c>
      <c r="L32" s="15">
        <v>1391.69800315262</v>
      </c>
      <c r="M32" s="15">
        <v>1218</v>
      </c>
      <c r="ZA32" s="9"/>
    </row>
    <row r="33" spans="2:677" x14ac:dyDescent="0.3">
      <c r="B33" s="18"/>
      <c r="C33" s="16" t="s">
        <v>376</v>
      </c>
      <c r="D33" s="14">
        <v>1.3218899093887999</v>
      </c>
      <c r="E33" s="14">
        <v>0.35030156741469698</v>
      </c>
      <c r="F33" s="14">
        <v>0.78459317005297202</v>
      </c>
      <c r="G33" s="14">
        <v>2.2189035531952199</v>
      </c>
      <c r="H33" s="14">
        <v>26.500056088382301</v>
      </c>
      <c r="I33" s="15">
        <v>29</v>
      </c>
      <c r="J33" s="15">
        <v>2384</v>
      </c>
      <c r="K33" s="14">
        <v>2.2417753676032599</v>
      </c>
      <c r="L33" s="15">
        <v>1063.4428562522701</v>
      </c>
      <c r="M33" s="15">
        <v>870</v>
      </c>
      <c r="ZA33" s="9"/>
    </row>
    <row r="34" spans="2:677" x14ac:dyDescent="0.3">
      <c r="B34" s="18" t="s">
        <v>379</v>
      </c>
      <c r="C34" s="16" t="s">
        <v>377</v>
      </c>
      <c r="D34" s="14">
        <v>1.8601292174003199</v>
      </c>
      <c r="E34" s="14">
        <v>0.25563015848710502</v>
      </c>
      <c r="F34" s="14">
        <v>1.41964399265691</v>
      </c>
      <c r="G34" s="14">
        <v>2.4339131932835998</v>
      </c>
      <c r="H34" s="14">
        <v>13.742602185689501</v>
      </c>
      <c r="I34" s="15">
        <v>174</v>
      </c>
      <c r="J34" s="15">
        <v>7888</v>
      </c>
      <c r="K34" s="14">
        <v>2.8232375678008301</v>
      </c>
      <c r="L34" s="15">
        <v>2793.9554538247298</v>
      </c>
      <c r="M34" s="15">
        <v>1265</v>
      </c>
      <c r="ZA34" s="9"/>
    </row>
    <row r="35" spans="2:677" x14ac:dyDescent="0.3">
      <c r="B35" s="18"/>
      <c r="C35" s="16" t="s">
        <v>378</v>
      </c>
      <c r="D35" s="14">
        <v>2.9006411923931701</v>
      </c>
      <c r="E35" s="14">
        <v>0.46001712172961001</v>
      </c>
      <c r="F35" s="14">
        <v>2.1219152217985</v>
      </c>
      <c r="G35" s="14">
        <v>3.9536095646668201</v>
      </c>
      <c r="H35" s="14">
        <v>15.859152898193299</v>
      </c>
      <c r="I35" s="15">
        <v>72</v>
      </c>
      <c r="J35" s="15">
        <v>1759</v>
      </c>
      <c r="K35" s="14">
        <v>1.320859095646</v>
      </c>
      <c r="L35" s="15">
        <v>1331.7090413339799</v>
      </c>
      <c r="M35" s="15">
        <v>806</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19" t="s">
        <v>9</v>
      </c>
      <c r="C49" s="20"/>
      <c r="D49" s="20"/>
      <c r="E49" s="21"/>
      <c r="F49" s="21"/>
      <c r="G49" s="21"/>
      <c r="H49" s="21"/>
      <c r="I49" s="21"/>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8:C8"/>
    <mergeCell ref="B9:C9"/>
    <mergeCell ref="B10:B11"/>
    <mergeCell ref="B12:B14"/>
    <mergeCell ref="B15:B16"/>
    <mergeCell ref="B49:I49"/>
    <mergeCell ref="B17:B21"/>
    <mergeCell ref="B27:B28"/>
    <mergeCell ref="B29:B30"/>
    <mergeCell ref="B22:B26"/>
    <mergeCell ref="B34:B35"/>
    <mergeCell ref="B31:B33"/>
  </mergeCells>
  <conditionalFormatting sqref="D9:D35">
    <cfRule type="expression" dxfId="31" priority="1">
      <formula>ZA9 = 3</formula>
    </cfRule>
    <cfRule type="expression" dxfId="30" priority="28">
      <formula>I9 = J9</formula>
    </cfRule>
    <cfRule type="expression" dxfId="29" priority="55">
      <formula>ZA9 = 2</formula>
    </cfRule>
    <cfRule type="expression" dxfId="28" priority="82">
      <formula>ZA9 = 1</formula>
    </cfRule>
  </conditionalFormatting>
  <pageMargins left="0.7" right="0.7" top="0.75" bottom="0.75" header="0.3" footer="0.3"/>
  <pageSetup paperSize="9" orientation="portrait" horizontalDpi="300" verticalDpi="300"/>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228</v>
      </c>
      <c r="M2" s="12" t="str">
        <f>HYPERLINK("#'INDICE'!A1", "Índice")</f>
        <v>Índice</v>
      </c>
    </row>
    <row r="3" spans="2:677" x14ac:dyDescent="0.3">
      <c r="B3" s="10" t="s">
        <v>7</v>
      </c>
      <c r="C3" s="11" t="s">
        <v>227</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8" t="s">
        <v>292</v>
      </c>
      <c r="C9" s="18" t="s">
        <v>252</v>
      </c>
      <c r="D9" s="14">
        <v>0.74962956895263799</v>
      </c>
      <c r="E9" s="14">
        <v>0.102023824753482</v>
      </c>
      <c r="F9" s="14">
        <v>0.57382741481071398</v>
      </c>
      <c r="G9" s="14">
        <v>0.97876161081382895</v>
      </c>
      <c r="H9" s="14">
        <v>13.609898672490599</v>
      </c>
      <c r="I9" s="15">
        <v>109</v>
      </c>
      <c r="J9" s="15">
        <v>9844</v>
      </c>
      <c r="K9" s="14">
        <v>1.3770567612418401</v>
      </c>
      <c r="L9" s="15">
        <v>7148.5796933473102</v>
      </c>
      <c r="M9" s="15">
        <v>1270</v>
      </c>
      <c r="ZA9" s="9"/>
    </row>
    <row r="10" spans="2:677" x14ac:dyDescent="0.3">
      <c r="B10" s="18" t="s">
        <v>293</v>
      </c>
      <c r="C10" s="16" t="s">
        <v>253</v>
      </c>
      <c r="D10" s="14">
        <v>0.45879882363906399</v>
      </c>
      <c r="E10" s="14">
        <v>9.4585454909998395E-2</v>
      </c>
      <c r="F10" s="14">
        <v>0.30600465429377599</v>
      </c>
      <c r="G10" s="14">
        <v>0.68736012204288499</v>
      </c>
      <c r="H10" s="14">
        <v>20.615888715619</v>
      </c>
      <c r="I10" s="15">
        <v>47</v>
      </c>
      <c r="J10" s="15">
        <v>5985</v>
      </c>
      <c r="K10" s="14">
        <v>1.1722361922448801</v>
      </c>
      <c r="L10" s="15">
        <v>5105.6263572091702</v>
      </c>
      <c r="M10" s="15">
        <v>795</v>
      </c>
      <c r="ZA10" s="9"/>
    </row>
    <row r="11" spans="2:677" x14ac:dyDescent="0.3">
      <c r="B11" s="18"/>
      <c r="C11" s="16" t="s">
        <v>254</v>
      </c>
      <c r="D11" s="14">
        <v>1.2915909119897799</v>
      </c>
      <c r="E11" s="14">
        <v>0.231574205776654</v>
      </c>
      <c r="F11" s="14">
        <v>0.90741288809890797</v>
      </c>
      <c r="G11" s="14">
        <v>1.8354085218729801</v>
      </c>
      <c r="H11" s="14">
        <v>17.929377144648601</v>
      </c>
      <c r="I11" s="15">
        <v>62</v>
      </c>
      <c r="J11" s="15">
        <v>3859</v>
      </c>
      <c r="K11" s="14">
        <v>1.62279423776492</v>
      </c>
      <c r="L11" s="15">
        <v>2377.9971053600798</v>
      </c>
      <c r="M11" s="15">
        <v>475</v>
      </c>
      <c r="ZA11" s="9"/>
    </row>
    <row r="12" spans="2:677" x14ac:dyDescent="0.3">
      <c r="B12" s="18" t="s">
        <v>294</v>
      </c>
      <c r="C12" s="16" t="s">
        <v>255</v>
      </c>
      <c r="D12" s="14">
        <v>1.1658453372353901</v>
      </c>
      <c r="E12" s="14">
        <v>0.201987055204433</v>
      </c>
      <c r="F12" s="14">
        <v>0.82914000862395398</v>
      </c>
      <c r="G12" s="14">
        <v>1.63702621401139</v>
      </c>
      <c r="H12" s="14">
        <v>17.3253731651414</v>
      </c>
      <c r="I12" s="15">
        <v>64</v>
      </c>
      <c r="J12" s="15">
        <v>5045</v>
      </c>
      <c r="K12" s="14">
        <v>1.7859700058785899</v>
      </c>
      <c r="L12" s="15">
        <v>2824.7954799880199</v>
      </c>
      <c r="M12" s="15">
        <v>654</v>
      </c>
      <c r="ZA12" s="9"/>
    </row>
    <row r="13" spans="2:677" x14ac:dyDescent="0.3">
      <c r="B13" s="18"/>
      <c r="C13" s="16" t="s">
        <v>256</v>
      </c>
      <c r="D13" s="14">
        <v>0.24578709351699399</v>
      </c>
      <c r="E13" s="14">
        <v>9.6226370954465498E-2</v>
      </c>
      <c r="F13" s="14">
        <v>0.11375746607407999</v>
      </c>
      <c r="G13" s="14">
        <v>0.53024000672619598</v>
      </c>
      <c r="H13" s="14">
        <v>39.150294499825897</v>
      </c>
      <c r="I13" s="15">
        <v>9</v>
      </c>
      <c r="J13" s="15">
        <v>2863</v>
      </c>
      <c r="K13" s="14">
        <v>1.0808552291837299</v>
      </c>
      <c r="L13" s="15">
        <v>2648.8283746956099</v>
      </c>
      <c r="M13" s="15">
        <v>374</v>
      </c>
      <c r="ZA13" s="9"/>
    </row>
    <row r="14" spans="2:677" x14ac:dyDescent="0.3">
      <c r="B14" s="18"/>
      <c r="C14" s="16" t="s">
        <v>257</v>
      </c>
      <c r="D14" s="14">
        <v>2.2293896832901501</v>
      </c>
      <c r="E14" s="14">
        <v>0.48203620690549398</v>
      </c>
      <c r="F14" s="14">
        <v>1.4535499922169199</v>
      </c>
      <c r="G14" s="14">
        <v>3.40502925760121</v>
      </c>
      <c r="H14" s="14">
        <v>21.6218909829214</v>
      </c>
      <c r="I14" s="15">
        <v>36</v>
      </c>
      <c r="J14" s="15">
        <v>1936</v>
      </c>
      <c r="K14" s="14">
        <v>2.0627470607854801</v>
      </c>
      <c r="L14" s="15">
        <v>938.55424002533005</v>
      </c>
      <c r="M14" s="15">
        <v>242</v>
      </c>
      <c r="ZA14" s="9"/>
    </row>
    <row r="15" spans="2:677" x14ac:dyDescent="0.3">
      <c r="B15" s="18" t="s">
        <v>321</v>
      </c>
      <c r="C15" s="16" t="s">
        <v>314</v>
      </c>
      <c r="D15" s="14">
        <v>0.836340214854152</v>
      </c>
      <c r="E15" s="14">
        <v>0.163084656464209</v>
      </c>
      <c r="F15" s="14">
        <v>0.57016848738397796</v>
      </c>
      <c r="G15" s="14">
        <v>1.2252377039435101</v>
      </c>
      <c r="H15" s="14">
        <v>19.499798475271099</v>
      </c>
      <c r="I15" s="15">
        <v>58</v>
      </c>
      <c r="J15" s="15">
        <v>5052</v>
      </c>
      <c r="K15" s="14">
        <v>1.6198248159472799</v>
      </c>
      <c r="L15" s="15">
        <v>3118.8557862941402</v>
      </c>
      <c r="M15" s="15">
        <v>1256</v>
      </c>
      <c r="ZA15" s="9"/>
    </row>
    <row r="16" spans="2:677" x14ac:dyDescent="0.3">
      <c r="B16" s="18"/>
      <c r="C16" s="16" t="s">
        <v>315</v>
      </c>
      <c r="D16" s="14">
        <v>0.65845296320426205</v>
      </c>
      <c r="E16" s="14">
        <v>0.124855119156853</v>
      </c>
      <c r="F16" s="14">
        <v>0.45371763943170201</v>
      </c>
      <c r="G16" s="14">
        <v>0.95468694915655805</v>
      </c>
      <c r="H16" s="14">
        <v>18.9618888719498</v>
      </c>
      <c r="I16" s="15">
        <v>51</v>
      </c>
      <c r="J16" s="15">
        <v>4792</v>
      </c>
      <c r="K16" s="14">
        <v>1.14178203824075</v>
      </c>
      <c r="L16" s="15">
        <v>4196.9481385286999</v>
      </c>
      <c r="M16" s="15">
        <v>1234</v>
      </c>
      <c r="ZA16" s="9"/>
    </row>
    <row r="17" spans="2:677" x14ac:dyDescent="0.3">
      <c r="B17" s="18" t="s">
        <v>322</v>
      </c>
      <c r="C17" s="16" t="s">
        <v>316</v>
      </c>
      <c r="D17" s="14">
        <v>3.9514553801538899</v>
      </c>
      <c r="E17" s="14">
        <v>0.87955204169783496</v>
      </c>
      <c r="F17" s="14">
        <v>2.5407948965219802</v>
      </c>
      <c r="G17" s="14">
        <v>6.09632923565347</v>
      </c>
      <c r="H17" s="14">
        <v>22.258938975127201</v>
      </c>
      <c r="I17" s="15">
        <v>37</v>
      </c>
      <c r="J17" s="15">
        <v>1012</v>
      </c>
      <c r="K17" s="14">
        <v>2.0607550824025598</v>
      </c>
      <c r="L17" s="15">
        <v>491.08213229305602</v>
      </c>
      <c r="M17" s="15">
        <v>280</v>
      </c>
      <c r="ZA17" s="9"/>
    </row>
    <row r="18" spans="2:677" x14ac:dyDescent="0.3">
      <c r="B18" s="18"/>
      <c r="C18" s="16" t="s">
        <v>317</v>
      </c>
      <c r="D18" s="14">
        <v>0.76773578400639997</v>
      </c>
      <c r="E18" s="14">
        <v>0.42275518817691699</v>
      </c>
      <c r="F18" s="14">
        <v>0.25754675101226898</v>
      </c>
      <c r="G18" s="14">
        <v>2.2656303390725698</v>
      </c>
      <c r="H18" s="14">
        <v>55.065192607121297</v>
      </c>
      <c r="I18" s="15">
        <v>4</v>
      </c>
      <c r="J18" s="15">
        <v>372</v>
      </c>
      <c r="K18" s="14">
        <v>0.87033634140637395</v>
      </c>
      <c r="L18" s="15">
        <v>372</v>
      </c>
      <c r="M18" s="15">
        <v>136</v>
      </c>
      <c r="ZA18" s="9"/>
    </row>
    <row r="19" spans="2:677" x14ac:dyDescent="0.3">
      <c r="B19" s="18"/>
      <c r="C19" s="16" t="s">
        <v>318</v>
      </c>
      <c r="D19" s="14">
        <v>2.60605190081865E-10</v>
      </c>
      <c r="E19" s="14">
        <v>0</v>
      </c>
      <c r="F19" s="14">
        <v>2.0498824746313699E-10</v>
      </c>
      <c r="G19" s="14">
        <v>3.3131199440986501E-10</v>
      </c>
      <c r="H19" s="14">
        <v>0</v>
      </c>
      <c r="I19" s="15">
        <v>0</v>
      </c>
      <c r="J19" s="15">
        <v>290</v>
      </c>
      <c r="K19" s="14"/>
      <c r="L19" s="15"/>
      <c r="M19" s="15"/>
      <c r="ZA19" s="9">
        <v>2</v>
      </c>
    </row>
    <row r="20" spans="2:677" x14ac:dyDescent="0.3">
      <c r="B20" s="18"/>
      <c r="C20" s="16" t="s">
        <v>319</v>
      </c>
      <c r="D20" s="14">
        <v>0.50597325550731898</v>
      </c>
      <c r="E20" s="14">
        <v>8.8536280094271003E-2</v>
      </c>
      <c r="F20" s="14">
        <v>0.35885434195090599</v>
      </c>
      <c r="G20" s="14">
        <v>0.71297469071042996</v>
      </c>
      <c r="H20" s="14">
        <v>17.498213419501599</v>
      </c>
      <c r="I20" s="15">
        <v>67</v>
      </c>
      <c r="J20" s="15">
        <v>8035</v>
      </c>
      <c r="K20" s="14">
        <v>1.2509783663959999</v>
      </c>
      <c r="L20" s="15">
        <v>6422.9727834130099</v>
      </c>
      <c r="M20" s="15">
        <v>1221</v>
      </c>
      <c r="ZA20" s="9"/>
    </row>
    <row r="21" spans="2:677" x14ac:dyDescent="0.3">
      <c r="B21" s="18"/>
      <c r="C21" s="16" t="s">
        <v>320</v>
      </c>
      <c r="D21" s="14">
        <v>1.0352439961361499</v>
      </c>
      <c r="E21" s="14">
        <v>1.02844124792139</v>
      </c>
      <c r="F21" s="14">
        <v>0.13949005619419</v>
      </c>
      <c r="G21" s="14">
        <v>7.2647349253276197</v>
      </c>
      <c r="H21" s="14">
        <v>99.342884552806495</v>
      </c>
      <c r="I21" s="15">
        <v>1</v>
      </c>
      <c r="J21" s="15">
        <v>135</v>
      </c>
      <c r="K21" s="14">
        <v>1.3833768156003801</v>
      </c>
      <c r="L21" s="15">
        <v>97.587293987871803</v>
      </c>
      <c r="M21" s="15">
        <v>53</v>
      </c>
      <c r="ZA21" s="9">
        <v>1</v>
      </c>
    </row>
    <row r="22" spans="2:677" x14ac:dyDescent="0.3">
      <c r="B22" s="18" t="s">
        <v>298</v>
      </c>
      <c r="C22" s="16" t="s">
        <v>283</v>
      </c>
      <c r="D22" s="14">
        <v>1.29879921421392</v>
      </c>
      <c r="E22" s="14">
        <v>0.31315955896200198</v>
      </c>
      <c r="F22" s="14">
        <v>0.80797282416501004</v>
      </c>
      <c r="G22" s="14">
        <v>2.0815352493073802</v>
      </c>
      <c r="H22" s="14">
        <v>24.111468157265399</v>
      </c>
      <c r="I22" s="15">
        <v>37</v>
      </c>
      <c r="J22" s="15">
        <v>1746</v>
      </c>
      <c r="K22" s="14">
        <v>1.3349417733553399</v>
      </c>
      <c r="L22" s="15">
        <v>1307.9222141737901</v>
      </c>
      <c r="M22" s="15">
        <v>697</v>
      </c>
      <c r="ZA22" s="9"/>
    </row>
    <row r="23" spans="2:677" x14ac:dyDescent="0.3">
      <c r="B23" s="18"/>
      <c r="C23" s="16" t="s">
        <v>284</v>
      </c>
      <c r="D23" s="14">
        <v>0.99425602646442501</v>
      </c>
      <c r="E23" s="14">
        <v>0.29809484169735601</v>
      </c>
      <c r="F23" s="14">
        <v>0.55115596151756496</v>
      </c>
      <c r="G23" s="14">
        <v>1.78718321912258</v>
      </c>
      <c r="H23" s="14">
        <v>29.981698251041099</v>
      </c>
      <c r="I23" s="15">
        <v>22</v>
      </c>
      <c r="J23" s="15">
        <v>1656</v>
      </c>
      <c r="K23" s="14">
        <v>1.4939920841519501</v>
      </c>
      <c r="L23" s="15">
        <v>1108.4396079247001</v>
      </c>
      <c r="M23" s="15">
        <v>790</v>
      </c>
      <c r="ZA23" s="9"/>
    </row>
    <row r="24" spans="2:677" x14ac:dyDescent="0.3">
      <c r="B24" s="18"/>
      <c r="C24" s="16" t="s">
        <v>285</v>
      </c>
      <c r="D24" s="14">
        <v>0.67718737495626402</v>
      </c>
      <c r="E24" s="14">
        <v>0.242117038399705</v>
      </c>
      <c r="F24" s="14">
        <v>0.33524726118258702</v>
      </c>
      <c r="G24" s="14">
        <v>1.3631239582210199</v>
      </c>
      <c r="H24" s="14">
        <v>35.753330223461802</v>
      </c>
      <c r="I24" s="15">
        <v>18</v>
      </c>
      <c r="J24" s="15">
        <v>1816</v>
      </c>
      <c r="K24" s="14">
        <v>1.5818652129891999</v>
      </c>
      <c r="L24" s="15">
        <v>1148.0118439221301</v>
      </c>
      <c r="M24" s="15">
        <v>867</v>
      </c>
      <c r="ZA24" s="9"/>
    </row>
    <row r="25" spans="2:677" x14ac:dyDescent="0.3">
      <c r="B25" s="18"/>
      <c r="C25" s="16" t="s">
        <v>286</v>
      </c>
      <c r="D25" s="14">
        <v>0.66889062173630498</v>
      </c>
      <c r="E25" s="14">
        <v>0.19781596461649401</v>
      </c>
      <c r="F25" s="14">
        <v>0.37400268208926601</v>
      </c>
      <c r="G25" s="14">
        <v>1.19350189973167</v>
      </c>
      <c r="H25" s="14">
        <v>29.5737386933313</v>
      </c>
      <c r="I25" s="15">
        <v>20</v>
      </c>
      <c r="J25" s="15">
        <v>1991</v>
      </c>
      <c r="K25" s="14">
        <v>1.17202091849517</v>
      </c>
      <c r="L25" s="15">
        <v>1698.7751400857001</v>
      </c>
      <c r="M25" s="15">
        <v>902</v>
      </c>
      <c r="ZA25" s="9"/>
    </row>
    <row r="26" spans="2:677" x14ac:dyDescent="0.3">
      <c r="B26" s="18"/>
      <c r="C26" s="16" t="s">
        <v>287</v>
      </c>
      <c r="D26" s="14">
        <v>0.222917101756442</v>
      </c>
      <c r="E26" s="14">
        <v>9.0491488755787303E-2</v>
      </c>
      <c r="F26" s="14">
        <v>0.10044000735103401</v>
      </c>
      <c r="G26" s="14">
        <v>0.49400490072847802</v>
      </c>
      <c r="H26" s="14">
        <v>40.594233480865</v>
      </c>
      <c r="I26" s="15">
        <v>12</v>
      </c>
      <c r="J26" s="15">
        <v>2570</v>
      </c>
      <c r="K26" s="14">
        <v>0.94581325556030305</v>
      </c>
      <c r="L26" s="15">
        <v>2570</v>
      </c>
      <c r="M26" s="15">
        <v>915</v>
      </c>
      <c r="ZA26" s="9"/>
    </row>
    <row r="27" spans="2:677" x14ac:dyDescent="0.3">
      <c r="B27" s="18" t="s">
        <v>297</v>
      </c>
      <c r="C27" s="16" t="s">
        <v>288</v>
      </c>
      <c r="D27" s="14">
        <v>0.55971227254337697</v>
      </c>
      <c r="E27" s="14">
        <v>0.10860174491882001</v>
      </c>
      <c r="F27" s="14">
        <v>0.38237344215254998</v>
      </c>
      <c r="G27" s="14">
        <v>0.81862220629988103</v>
      </c>
      <c r="H27" s="14">
        <v>19.403138049005999</v>
      </c>
      <c r="I27" s="15">
        <v>54</v>
      </c>
      <c r="J27" s="15">
        <v>6782</v>
      </c>
      <c r="K27" s="14">
        <v>1.43694501107909</v>
      </c>
      <c r="L27" s="15">
        <v>4719.7352353149399</v>
      </c>
      <c r="M27" s="15">
        <v>1246</v>
      </c>
      <c r="ZA27" s="9"/>
    </row>
    <row r="28" spans="2:677" x14ac:dyDescent="0.3">
      <c r="B28" s="18"/>
      <c r="C28" s="16" t="s">
        <v>289</v>
      </c>
      <c r="D28" s="14">
        <v>1.1494607313630401</v>
      </c>
      <c r="E28" s="14">
        <v>0.22314155890874199</v>
      </c>
      <c r="F28" s="14">
        <v>0.78472755744210598</v>
      </c>
      <c r="G28" s="14">
        <v>1.6808460980721101</v>
      </c>
      <c r="H28" s="14">
        <v>19.412717008969899</v>
      </c>
      <c r="I28" s="15">
        <v>55</v>
      </c>
      <c r="J28" s="15">
        <v>2997</v>
      </c>
      <c r="K28" s="14">
        <v>1.3128936643536699</v>
      </c>
      <c r="L28" s="15">
        <v>2282.74389721836</v>
      </c>
      <c r="M28" s="15">
        <v>956</v>
      </c>
      <c r="ZA28" s="9"/>
    </row>
    <row r="29" spans="2:677" x14ac:dyDescent="0.3">
      <c r="B29" s="18" t="s">
        <v>291</v>
      </c>
      <c r="C29" s="16" t="s">
        <v>290</v>
      </c>
      <c r="D29" s="14">
        <v>0.56840443437301802</v>
      </c>
      <c r="E29" s="14">
        <v>0.100906494110873</v>
      </c>
      <c r="F29" s="14">
        <v>0.401102028000208</v>
      </c>
      <c r="G29" s="14">
        <v>0.80492585836707298</v>
      </c>
      <c r="H29" s="14">
        <v>17.7525874199378</v>
      </c>
      <c r="I29" s="15">
        <v>60</v>
      </c>
      <c r="J29" s="15">
        <v>6620</v>
      </c>
      <c r="K29" s="14">
        <v>1.19247353628118</v>
      </c>
      <c r="L29" s="15">
        <v>5551.4858808900599</v>
      </c>
      <c r="M29" s="15">
        <v>1161</v>
      </c>
      <c r="ZA29" s="9"/>
    </row>
    <row r="30" spans="2:677" x14ac:dyDescent="0.3">
      <c r="B30" s="18"/>
      <c r="C30" s="16" t="s">
        <v>291</v>
      </c>
      <c r="D30" s="14">
        <v>1.02346023075976</v>
      </c>
      <c r="E30" s="14">
        <v>0.211575371334773</v>
      </c>
      <c r="F30" s="14">
        <v>0.68163507964279002</v>
      </c>
      <c r="G30" s="14">
        <v>1.5340555595815899</v>
      </c>
      <c r="H30" s="14">
        <v>20.672554240599201</v>
      </c>
      <c r="I30" s="15">
        <v>49</v>
      </c>
      <c r="J30" s="15">
        <v>3224</v>
      </c>
      <c r="K30" s="14">
        <v>1.42425348445568</v>
      </c>
      <c r="L30" s="15">
        <v>2263.6419957449798</v>
      </c>
      <c r="M30" s="15">
        <v>930</v>
      </c>
      <c r="ZA30" s="9"/>
    </row>
    <row r="31" spans="2:677" x14ac:dyDescent="0.3">
      <c r="B31" s="18" t="s">
        <v>380</v>
      </c>
      <c r="C31" s="16" t="s">
        <v>374</v>
      </c>
      <c r="D31" s="14">
        <v>1.1888979465233001</v>
      </c>
      <c r="E31" s="14">
        <v>0.255352874960247</v>
      </c>
      <c r="F31" s="14">
        <v>0.77926895249245398</v>
      </c>
      <c r="G31" s="14">
        <v>1.8099238938203499</v>
      </c>
      <c r="H31" s="14">
        <v>21.4781155697153</v>
      </c>
      <c r="I31" s="15">
        <v>48</v>
      </c>
      <c r="J31" s="15">
        <v>2648</v>
      </c>
      <c r="K31" s="14">
        <v>1.46921422645678</v>
      </c>
      <c r="L31" s="15">
        <v>1802.3239581514399</v>
      </c>
      <c r="M31" s="15">
        <v>966</v>
      </c>
      <c r="ZA31" s="9"/>
    </row>
    <row r="32" spans="2:677" ht="27.6" x14ac:dyDescent="0.3">
      <c r="B32" s="18"/>
      <c r="C32" s="16" t="s">
        <v>375</v>
      </c>
      <c r="D32" s="14">
        <v>0.68330158859134904</v>
      </c>
      <c r="E32" s="14">
        <v>0.13913174264656</v>
      </c>
      <c r="F32" s="14">
        <v>0.45804829705922701</v>
      </c>
      <c r="G32" s="14">
        <v>1.01819407417437</v>
      </c>
      <c r="H32" s="14">
        <v>20.3616887432363</v>
      </c>
      <c r="I32" s="15">
        <v>49</v>
      </c>
      <c r="J32" s="15">
        <v>4596</v>
      </c>
      <c r="K32" s="14">
        <v>1.31069989093732</v>
      </c>
      <c r="L32" s="15">
        <v>3506.5235236368599</v>
      </c>
      <c r="M32" s="15">
        <v>1218</v>
      </c>
      <c r="ZA32" s="9"/>
    </row>
    <row r="33" spans="2:677" x14ac:dyDescent="0.3">
      <c r="B33" s="18"/>
      <c r="C33" s="16" t="s">
        <v>376</v>
      </c>
      <c r="D33" s="14">
        <v>0.154755360766514</v>
      </c>
      <c r="E33" s="14">
        <v>7.5757195386099499E-2</v>
      </c>
      <c r="F33" s="14">
        <v>5.9176106273461801E-2</v>
      </c>
      <c r="G33" s="14">
        <v>0.40408682508774502</v>
      </c>
      <c r="H33" s="14">
        <v>48.952873109447502</v>
      </c>
      <c r="I33" s="15">
        <v>7</v>
      </c>
      <c r="J33" s="15">
        <v>2384</v>
      </c>
      <c r="K33" s="14">
        <v>0.88511302430905203</v>
      </c>
      <c r="L33" s="15">
        <v>2384</v>
      </c>
      <c r="M33" s="15">
        <v>870</v>
      </c>
      <c r="ZA33" s="9"/>
    </row>
    <row r="34" spans="2:677" x14ac:dyDescent="0.3">
      <c r="B34" s="18" t="s">
        <v>379</v>
      </c>
      <c r="C34" s="16" t="s">
        <v>377</v>
      </c>
      <c r="D34" s="14">
        <v>0.60888434713658202</v>
      </c>
      <c r="E34" s="14">
        <v>9.7605039257142201E-2</v>
      </c>
      <c r="F34" s="14">
        <v>0.444463845943046</v>
      </c>
      <c r="G34" s="14">
        <v>0.83361961580604604</v>
      </c>
      <c r="H34" s="14">
        <v>16.0301442656807</v>
      </c>
      <c r="I34" s="15">
        <v>76</v>
      </c>
      <c r="J34" s="15">
        <v>7888</v>
      </c>
      <c r="K34" s="14">
        <v>1.24157785518288</v>
      </c>
      <c r="L34" s="15">
        <v>6353.2060974445503</v>
      </c>
      <c r="M34" s="15">
        <v>1265</v>
      </c>
      <c r="ZA34" s="9"/>
    </row>
    <row r="35" spans="2:677" x14ac:dyDescent="0.3">
      <c r="B35" s="18"/>
      <c r="C35" s="16" t="s">
        <v>378</v>
      </c>
      <c r="D35" s="14">
        <v>1.4225660738020001</v>
      </c>
      <c r="E35" s="14">
        <v>0.36826116852971502</v>
      </c>
      <c r="F35" s="14">
        <v>0.85447735597760999</v>
      </c>
      <c r="G35" s="14">
        <v>2.3593537945823702</v>
      </c>
      <c r="H35" s="14">
        <v>25.887104670329101</v>
      </c>
      <c r="I35" s="15">
        <v>32</v>
      </c>
      <c r="J35" s="15">
        <v>1759</v>
      </c>
      <c r="K35" s="14">
        <v>1.7001246668106</v>
      </c>
      <c r="L35" s="15">
        <v>1034.6300093979901</v>
      </c>
      <c r="M35" s="15">
        <v>806</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19" t="s">
        <v>9</v>
      </c>
      <c r="C49" s="20"/>
      <c r="D49" s="20"/>
      <c r="E49" s="21"/>
      <c r="F49" s="21"/>
      <c r="G49" s="21"/>
      <c r="H49" s="21"/>
      <c r="I49" s="21"/>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8:C8"/>
    <mergeCell ref="B9:C9"/>
    <mergeCell ref="B10:B11"/>
    <mergeCell ref="B12:B14"/>
    <mergeCell ref="B15:B16"/>
    <mergeCell ref="B49:I49"/>
    <mergeCell ref="B17:B21"/>
    <mergeCell ref="B27:B28"/>
    <mergeCell ref="B29:B30"/>
    <mergeCell ref="B22:B26"/>
    <mergeCell ref="B34:B35"/>
    <mergeCell ref="B31:B33"/>
  </mergeCells>
  <conditionalFormatting sqref="D9:D35">
    <cfRule type="expression" dxfId="27" priority="1">
      <formula>ZA9 = 3</formula>
    </cfRule>
    <cfRule type="expression" dxfId="26" priority="28">
      <formula>I9 = J9</formula>
    </cfRule>
    <cfRule type="expression" dxfId="25" priority="55">
      <formula>ZA9 = 2</formula>
    </cfRule>
    <cfRule type="expression" dxfId="24" priority="82">
      <formula>ZA9 = 1</formula>
    </cfRule>
  </conditionalFormatting>
  <pageMargins left="0.7" right="0.7" top="0.75" bottom="0.75" header="0.3" footer="0.3"/>
  <pageSetup paperSize="9" orientation="portrait" horizontalDpi="300" verticalDpi="300"/>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1:ZA12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230</v>
      </c>
      <c r="L2" s="12" t="str">
        <f>HYPERLINK("#'INDICE'!A1", "Índice")</f>
        <v>Índice</v>
      </c>
    </row>
    <row r="3" spans="2:677" x14ac:dyDescent="0.3">
      <c r="B3" s="10" t="s">
        <v>7</v>
      </c>
      <c r="C3" s="11" t="s">
        <v>229</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342</v>
      </c>
      <c r="J8" s="13" t="s">
        <v>249</v>
      </c>
      <c r="K8" s="13" t="s">
        <v>250</v>
      </c>
      <c r="L8" s="13" t="s">
        <v>251</v>
      </c>
      <c r="ZA8" s="9" t="s">
        <v>300</v>
      </c>
    </row>
    <row r="9" spans="2:677" x14ac:dyDescent="0.3">
      <c r="B9" s="18" t="s">
        <v>292</v>
      </c>
      <c r="C9" s="18" t="s">
        <v>252</v>
      </c>
      <c r="D9" s="14">
        <v>24.7831057200078</v>
      </c>
      <c r="E9" s="14">
        <v>0.38620712924103001</v>
      </c>
      <c r="F9" s="14">
        <v>24.025431571873899</v>
      </c>
      <c r="G9" s="14">
        <v>25.540779868141701</v>
      </c>
      <c r="H9" s="14">
        <v>1.5583483910543099</v>
      </c>
      <c r="I9" s="15">
        <v>1108</v>
      </c>
      <c r="J9" s="14">
        <v>2.0996672286312199</v>
      </c>
      <c r="K9" s="15">
        <v>527.70266873304001</v>
      </c>
      <c r="L9" s="15">
        <v>668</v>
      </c>
      <c r="ZA9" s="9"/>
    </row>
    <row r="10" spans="2:677" x14ac:dyDescent="0.3">
      <c r="B10" s="18" t="s">
        <v>293</v>
      </c>
      <c r="C10" s="16" t="s">
        <v>253</v>
      </c>
      <c r="D10" s="14">
        <v>24.850580069021099</v>
      </c>
      <c r="E10" s="14">
        <v>0.501301220878138</v>
      </c>
      <c r="F10" s="14">
        <v>23.867110457173901</v>
      </c>
      <c r="G10" s="14">
        <v>25.8340496808684</v>
      </c>
      <c r="H10" s="14">
        <v>2.0172616473571301</v>
      </c>
      <c r="I10" s="15">
        <v>621</v>
      </c>
      <c r="J10" s="14">
        <v>1.91211951368081</v>
      </c>
      <c r="K10" s="15">
        <v>324.770494499363</v>
      </c>
      <c r="L10" s="15">
        <v>399</v>
      </c>
      <c r="ZA10" s="9"/>
    </row>
    <row r="11" spans="2:677" x14ac:dyDescent="0.3">
      <c r="B11" s="18"/>
      <c r="C11" s="16" t="s">
        <v>254</v>
      </c>
      <c r="D11" s="14">
        <v>24.6785966917456</v>
      </c>
      <c r="E11" s="14">
        <v>0.606094872230034</v>
      </c>
      <c r="F11" s="14">
        <v>23.489539366709501</v>
      </c>
      <c r="G11" s="14">
        <v>25.8676540167817</v>
      </c>
      <c r="H11" s="14">
        <v>2.4559535527915899</v>
      </c>
      <c r="I11" s="15">
        <v>487</v>
      </c>
      <c r="J11" s="14">
        <v>2.4056509381742002</v>
      </c>
      <c r="K11" s="15">
        <v>202.440010008108</v>
      </c>
      <c r="L11" s="15">
        <v>269</v>
      </c>
      <c r="ZA11" s="9"/>
    </row>
    <row r="12" spans="2:677" x14ac:dyDescent="0.3">
      <c r="B12" s="18" t="s">
        <v>294</v>
      </c>
      <c r="C12" s="16" t="s">
        <v>255</v>
      </c>
      <c r="D12" s="14">
        <v>26.5124068127054</v>
      </c>
      <c r="E12" s="14">
        <v>0.57388928328336697</v>
      </c>
      <c r="F12" s="14">
        <v>25.386531496293198</v>
      </c>
      <c r="G12" s="14">
        <v>27.638282129117599</v>
      </c>
      <c r="H12" s="14">
        <v>2.1646065079551602</v>
      </c>
      <c r="I12" s="15">
        <v>570</v>
      </c>
      <c r="J12" s="14">
        <v>1.91102336815439</v>
      </c>
      <c r="K12" s="15">
        <v>298.26950810679398</v>
      </c>
      <c r="L12" s="15">
        <v>344</v>
      </c>
      <c r="ZA12" s="9"/>
    </row>
    <row r="13" spans="2:677" x14ac:dyDescent="0.3">
      <c r="B13" s="18"/>
      <c r="C13" s="16" t="s">
        <v>256</v>
      </c>
      <c r="D13" s="14">
        <v>23.6099799320702</v>
      </c>
      <c r="E13" s="14">
        <v>0.55634380365808001</v>
      </c>
      <c r="F13" s="14">
        <v>22.5185259282703</v>
      </c>
      <c r="G13" s="14">
        <v>24.701433935870099</v>
      </c>
      <c r="H13" s="14">
        <v>2.3563925308652198</v>
      </c>
      <c r="I13" s="15">
        <v>310</v>
      </c>
      <c r="J13" s="14">
        <v>1.60860928508669</v>
      </c>
      <c r="K13" s="15">
        <v>192.71304901319999</v>
      </c>
      <c r="L13" s="15">
        <v>192</v>
      </c>
      <c r="ZA13" s="9"/>
    </row>
    <row r="14" spans="2:677" x14ac:dyDescent="0.3">
      <c r="B14" s="18"/>
      <c r="C14" s="16" t="s">
        <v>257</v>
      </c>
      <c r="D14" s="14">
        <v>23.7293021374029</v>
      </c>
      <c r="E14" s="14">
        <v>0.75559363457994799</v>
      </c>
      <c r="F14" s="14">
        <v>22.246953107386801</v>
      </c>
      <c r="G14" s="14">
        <v>25.211651167418999</v>
      </c>
      <c r="H14" s="14">
        <v>3.1842218966438001</v>
      </c>
      <c r="I14" s="15">
        <v>228</v>
      </c>
      <c r="J14" s="14">
        <v>1.54252097083173</v>
      </c>
      <c r="K14" s="15">
        <v>147.809983988135</v>
      </c>
      <c r="L14" s="15">
        <v>132</v>
      </c>
      <c r="ZA14" s="9"/>
    </row>
    <row r="15" spans="2:677" x14ac:dyDescent="0.3">
      <c r="B15" s="18" t="s">
        <v>321</v>
      </c>
      <c r="C15" s="16" t="s">
        <v>314</v>
      </c>
      <c r="D15" s="14">
        <v>24.679882447455</v>
      </c>
      <c r="E15" s="14">
        <v>0.49615929711541401</v>
      </c>
      <c r="F15" s="14">
        <v>23.706500434752598</v>
      </c>
      <c r="G15" s="14">
        <v>25.653264460157299</v>
      </c>
      <c r="H15" s="14">
        <v>2.0103794990586699</v>
      </c>
      <c r="I15" s="15">
        <v>560</v>
      </c>
      <c r="J15" s="14">
        <v>2.06568056384085</v>
      </c>
      <c r="K15" s="15">
        <v>271.09709497326901</v>
      </c>
      <c r="L15" s="15">
        <v>345</v>
      </c>
      <c r="ZA15" s="9"/>
    </row>
    <row r="16" spans="2:677" x14ac:dyDescent="0.3">
      <c r="B16" s="18"/>
      <c r="C16" s="16" t="s">
        <v>315</v>
      </c>
      <c r="D16" s="14">
        <v>24.900073733103099</v>
      </c>
      <c r="E16" s="14">
        <v>0.61055216627013398</v>
      </c>
      <c r="F16" s="14">
        <v>23.7022719385606</v>
      </c>
      <c r="G16" s="14">
        <v>26.097875527645598</v>
      </c>
      <c r="H16" s="14">
        <v>2.4520094711946299</v>
      </c>
      <c r="I16" s="15">
        <v>548</v>
      </c>
      <c r="J16" s="14">
        <v>2.2107390543403902</v>
      </c>
      <c r="K16" s="15">
        <v>247.88090612689001</v>
      </c>
      <c r="L16" s="15">
        <v>338</v>
      </c>
      <c r="ZA16" s="9"/>
    </row>
    <row r="17" spans="2:677" x14ac:dyDescent="0.3">
      <c r="B17" s="18" t="s">
        <v>322</v>
      </c>
      <c r="C17" s="16" t="s">
        <v>316</v>
      </c>
      <c r="D17" s="14">
        <v>23.6317084391371</v>
      </c>
      <c r="E17" s="14">
        <v>0.96400325981358204</v>
      </c>
      <c r="F17" s="14">
        <v>21.740494390051801</v>
      </c>
      <c r="G17" s="14">
        <v>25.522922488222399</v>
      </c>
      <c r="H17" s="14">
        <v>4.0792787465889297</v>
      </c>
      <c r="I17" s="15">
        <v>135</v>
      </c>
      <c r="J17" s="14">
        <v>1.71427752027247</v>
      </c>
      <c r="K17" s="15">
        <v>78.750376414282698</v>
      </c>
      <c r="L17" s="15">
        <v>60</v>
      </c>
      <c r="ZA17" s="9"/>
    </row>
    <row r="18" spans="2:677" x14ac:dyDescent="0.3">
      <c r="B18" s="18"/>
      <c r="C18" s="16" t="s">
        <v>317</v>
      </c>
      <c r="D18" s="14">
        <v>22.983288468508</v>
      </c>
      <c r="E18" s="14">
        <v>1.96907839326947</v>
      </c>
      <c r="F18" s="14">
        <v>19.120284185906598</v>
      </c>
      <c r="G18" s="14">
        <v>26.846292751109299</v>
      </c>
      <c r="H18" s="14">
        <v>8.5674354040655505</v>
      </c>
      <c r="I18" s="15">
        <v>45</v>
      </c>
      <c r="J18" s="14">
        <v>1.9047277648557199</v>
      </c>
      <c r="K18" s="15">
        <v>23.625423449113601</v>
      </c>
      <c r="L18" s="15">
        <v>14</v>
      </c>
      <c r="ZA18" s="9">
        <v>1</v>
      </c>
    </row>
    <row r="19" spans="2:677" x14ac:dyDescent="0.3">
      <c r="B19" s="18"/>
      <c r="C19" s="16" t="s">
        <v>318</v>
      </c>
      <c r="D19" s="14">
        <v>24.615643051477601</v>
      </c>
      <c r="E19" s="14">
        <v>1.2878241773639101</v>
      </c>
      <c r="F19" s="14">
        <v>22.089146224637702</v>
      </c>
      <c r="G19" s="14">
        <v>27.142139878317501</v>
      </c>
      <c r="H19" s="14">
        <v>5.2317307927757097</v>
      </c>
      <c r="I19" s="15">
        <v>31</v>
      </c>
      <c r="J19" s="14">
        <v>0.88930783424464199</v>
      </c>
      <c r="K19" s="15">
        <v>31</v>
      </c>
      <c r="L19" s="15">
        <v>14</v>
      </c>
      <c r="ZA19" s="9">
        <v>1</v>
      </c>
    </row>
    <row r="20" spans="2:677" x14ac:dyDescent="0.3">
      <c r="B20" s="18"/>
      <c r="C20" s="16" t="s">
        <v>319</v>
      </c>
      <c r="D20" s="14">
        <v>25.122760699296698</v>
      </c>
      <c r="E20" s="14">
        <v>0.43950690070593001</v>
      </c>
      <c r="F20" s="14">
        <v>24.260521265121199</v>
      </c>
      <c r="G20" s="14">
        <v>25.985000133472202</v>
      </c>
      <c r="H20" s="14">
        <v>1.74943711786513</v>
      </c>
      <c r="I20" s="15">
        <v>879</v>
      </c>
      <c r="J20" s="14">
        <v>2.1610095417758801</v>
      </c>
      <c r="K20" s="15">
        <v>406.75433541938497</v>
      </c>
      <c r="L20" s="15">
        <v>537</v>
      </c>
      <c r="ZA20" s="9"/>
    </row>
    <row r="21" spans="2:677" x14ac:dyDescent="0.3">
      <c r="B21" s="18"/>
      <c r="C21" s="16" t="s">
        <v>320</v>
      </c>
      <c r="D21" s="14">
        <v>18.522602220575301</v>
      </c>
      <c r="E21" s="14">
        <v>2.63030405711813</v>
      </c>
      <c r="F21" s="14">
        <v>13.3623831699158</v>
      </c>
      <c r="G21" s="14">
        <v>23.682821271234701</v>
      </c>
      <c r="H21" s="14">
        <v>14.200510413144601</v>
      </c>
      <c r="I21" s="15">
        <v>18</v>
      </c>
      <c r="J21" s="14">
        <v>1.0739942018014701</v>
      </c>
      <c r="K21" s="15">
        <v>16.759867017724702</v>
      </c>
      <c r="L21" s="15">
        <v>0</v>
      </c>
      <c r="ZA21" s="9">
        <v>1</v>
      </c>
    </row>
    <row r="22" spans="2:677" x14ac:dyDescent="0.3">
      <c r="B22" s="18" t="s">
        <v>298</v>
      </c>
      <c r="C22" s="16" t="s">
        <v>283</v>
      </c>
      <c r="D22" s="14">
        <v>24.013473657867301</v>
      </c>
      <c r="E22" s="14">
        <v>0.77606777276837302</v>
      </c>
      <c r="F22" s="14">
        <v>22.490957774274001</v>
      </c>
      <c r="G22" s="14">
        <v>25.535989541460602</v>
      </c>
      <c r="H22" s="14">
        <v>3.23180137878186</v>
      </c>
      <c r="I22" s="15">
        <v>212</v>
      </c>
      <c r="J22" s="14">
        <v>1.7949748408642101</v>
      </c>
      <c r="K22" s="15">
        <v>118.107505004321</v>
      </c>
      <c r="L22" s="15">
        <v>95</v>
      </c>
      <c r="ZA22" s="9"/>
    </row>
    <row r="23" spans="2:677" x14ac:dyDescent="0.3">
      <c r="B23" s="18"/>
      <c r="C23" s="16" t="s">
        <v>284</v>
      </c>
      <c r="D23" s="14">
        <v>24.064726730159499</v>
      </c>
      <c r="E23" s="14">
        <v>0.821720126927725</v>
      </c>
      <c r="F23" s="14">
        <v>22.452648521251302</v>
      </c>
      <c r="G23" s="14">
        <v>25.676804939067601</v>
      </c>
      <c r="H23" s="14">
        <v>3.4146247997817198</v>
      </c>
      <c r="I23" s="15">
        <v>207</v>
      </c>
      <c r="J23" s="14">
        <v>1.6049664879708301</v>
      </c>
      <c r="K23" s="15">
        <v>128.97465557783201</v>
      </c>
      <c r="L23" s="15">
        <v>107</v>
      </c>
      <c r="ZA23" s="9"/>
    </row>
    <row r="24" spans="2:677" x14ac:dyDescent="0.3">
      <c r="B24" s="18"/>
      <c r="C24" s="16" t="s">
        <v>285</v>
      </c>
      <c r="D24" s="14">
        <v>24.177545067217299</v>
      </c>
      <c r="E24" s="14">
        <v>0.80276427842308196</v>
      </c>
      <c r="F24" s="14">
        <v>22.6026550800702</v>
      </c>
      <c r="G24" s="14">
        <v>25.752435054364401</v>
      </c>
      <c r="H24" s="14">
        <v>3.3202886239743199</v>
      </c>
      <c r="I24" s="15">
        <v>216</v>
      </c>
      <c r="J24" s="14">
        <v>2.0932531637023999</v>
      </c>
      <c r="K24" s="15">
        <v>103.188665253444</v>
      </c>
      <c r="L24" s="15">
        <v>102</v>
      </c>
      <c r="ZA24" s="9"/>
    </row>
    <row r="25" spans="2:677" x14ac:dyDescent="0.3">
      <c r="B25" s="18"/>
      <c r="C25" s="16" t="s">
        <v>286</v>
      </c>
      <c r="D25" s="14">
        <v>26.149957321068701</v>
      </c>
      <c r="E25" s="14">
        <v>0.90880667306926499</v>
      </c>
      <c r="F25" s="14">
        <v>24.367029794098102</v>
      </c>
      <c r="G25" s="14">
        <v>27.9328848480394</v>
      </c>
      <c r="H25" s="14">
        <v>3.4753657985401398</v>
      </c>
      <c r="I25" s="15">
        <v>221</v>
      </c>
      <c r="J25" s="14">
        <v>2.4778305118880701</v>
      </c>
      <c r="K25" s="15">
        <v>89.190926877238994</v>
      </c>
      <c r="L25" s="15">
        <v>99</v>
      </c>
      <c r="ZA25" s="9"/>
    </row>
    <row r="26" spans="2:677" x14ac:dyDescent="0.3">
      <c r="B26" s="18"/>
      <c r="C26" s="16" t="s">
        <v>287</v>
      </c>
      <c r="D26" s="14">
        <v>25.372565119071801</v>
      </c>
      <c r="E26" s="14">
        <v>1.0186217943851199</v>
      </c>
      <c r="F26" s="14">
        <v>23.374198590085001</v>
      </c>
      <c r="G26" s="14">
        <v>27.370931648058601</v>
      </c>
      <c r="H26" s="14">
        <v>4.0146583114667198</v>
      </c>
      <c r="I26" s="15">
        <v>245</v>
      </c>
      <c r="J26" s="14">
        <v>2.6858727515117198</v>
      </c>
      <c r="K26" s="15">
        <v>91.218022098069895</v>
      </c>
      <c r="L26" s="15">
        <v>121</v>
      </c>
      <c r="ZA26" s="9"/>
    </row>
    <row r="27" spans="2:677" x14ac:dyDescent="0.3">
      <c r="B27" s="18" t="s">
        <v>297</v>
      </c>
      <c r="C27" s="16" t="s">
        <v>288</v>
      </c>
      <c r="D27" s="14">
        <v>25.181607523194099</v>
      </c>
      <c r="E27" s="14">
        <v>0.51518834024821902</v>
      </c>
      <c r="F27" s="14">
        <v>24.170893693045102</v>
      </c>
      <c r="G27" s="14">
        <v>26.1923213533432</v>
      </c>
      <c r="H27" s="14">
        <v>2.0458913902684399</v>
      </c>
      <c r="I27" s="15">
        <v>730</v>
      </c>
      <c r="J27" s="14">
        <v>2.4584813583288998</v>
      </c>
      <c r="K27" s="15">
        <v>296.93127325407198</v>
      </c>
      <c r="L27" s="15">
        <v>448</v>
      </c>
      <c r="ZA27" s="9"/>
    </row>
    <row r="28" spans="2:677" x14ac:dyDescent="0.3">
      <c r="B28" s="18"/>
      <c r="C28" s="16" t="s">
        <v>289</v>
      </c>
      <c r="D28" s="14">
        <v>23.944847171038599</v>
      </c>
      <c r="E28" s="14">
        <v>0.60082968714448404</v>
      </c>
      <c r="F28" s="14">
        <v>22.766119263360199</v>
      </c>
      <c r="G28" s="14">
        <v>25.1235750787169</v>
      </c>
      <c r="H28" s="14">
        <v>2.5092233116074798</v>
      </c>
      <c r="I28" s="15">
        <v>371</v>
      </c>
      <c r="J28" s="14">
        <v>1.7222709442239099</v>
      </c>
      <c r="K28" s="15">
        <v>215.413260755659</v>
      </c>
      <c r="L28" s="15">
        <v>202</v>
      </c>
      <c r="ZA28" s="9"/>
    </row>
    <row r="29" spans="2:677" x14ac:dyDescent="0.3">
      <c r="B29" s="18" t="s">
        <v>291</v>
      </c>
      <c r="C29" s="16" t="s">
        <v>290</v>
      </c>
      <c r="D29" s="14">
        <v>25.233872951912101</v>
      </c>
      <c r="E29" s="14">
        <v>0.54151111695100196</v>
      </c>
      <c r="F29" s="14">
        <v>24.171518212249101</v>
      </c>
      <c r="G29" s="14">
        <v>26.296227691575201</v>
      </c>
      <c r="H29" s="14">
        <v>2.1459691026540102</v>
      </c>
      <c r="I29" s="15">
        <v>716</v>
      </c>
      <c r="J29" s="14">
        <v>2.4009928207002802</v>
      </c>
      <c r="K29" s="15">
        <v>298.20997123646902</v>
      </c>
      <c r="L29" s="15">
        <v>448</v>
      </c>
      <c r="ZA29" s="9"/>
    </row>
    <row r="30" spans="2:677" x14ac:dyDescent="0.3">
      <c r="B30" s="18"/>
      <c r="C30" s="16" t="s">
        <v>291</v>
      </c>
      <c r="D30" s="14">
        <v>24.112542683429201</v>
      </c>
      <c r="E30" s="14">
        <v>0.56029138499252396</v>
      </c>
      <c r="F30" s="14">
        <v>23.0133441816687</v>
      </c>
      <c r="G30" s="14">
        <v>25.211741185189702</v>
      </c>
      <c r="H30" s="14">
        <v>2.3236511899575398</v>
      </c>
      <c r="I30" s="15">
        <v>392</v>
      </c>
      <c r="J30" s="14">
        <v>1.8893118375470499</v>
      </c>
      <c r="K30" s="15">
        <v>207.48295342760599</v>
      </c>
      <c r="L30" s="15">
        <v>210</v>
      </c>
      <c r="ZA30" s="9"/>
    </row>
    <row r="31" spans="2:677" x14ac:dyDescent="0.3">
      <c r="B31" s="18" t="s">
        <v>380</v>
      </c>
      <c r="C31" s="16" t="s">
        <v>374</v>
      </c>
      <c r="D31" s="14">
        <v>23.905343199321202</v>
      </c>
      <c r="E31" s="14">
        <v>0.64947219073598905</v>
      </c>
      <c r="F31" s="14">
        <v>22.631186790506099</v>
      </c>
      <c r="G31" s="14">
        <v>25.1794996081363</v>
      </c>
      <c r="H31" s="14">
        <v>2.7168494730267301</v>
      </c>
      <c r="I31" s="15">
        <v>327</v>
      </c>
      <c r="J31" s="14">
        <v>1.9442793805179901</v>
      </c>
      <c r="K31" s="15">
        <v>168.185705859248</v>
      </c>
      <c r="L31" s="15">
        <v>173</v>
      </c>
      <c r="ZA31" s="9"/>
    </row>
    <row r="32" spans="2:677" ht="27.6" x14ac:dyDescent="0.3">
      <c r="B32" s="18"/>
      <c r="C32" s="16" t="s">
        <v>375</v>
      </c>
      <c r="D32" s="14">
        <v>24.784486156833001</v>
      </c>
      <c r="E32" s="14">
        <v>0.52722252406208703</v>
      </c>
      <c r="F32" s="14">
        <v>23.750163259737</v>
      </c>
      <c r="G32" s="14">
        <v>25.818809053929101</v>
      </c>
      <c r="H32" s="14">
        <v>2.1272279793330799</v>
      </c>
      <c r="I32" s="15">
        <v>542</v>
      </c>
      <c r="J32" s="14">
        <v>1.9557522394901301</v>
      </c>
      <c r="K32" s="15">
        <v>277.13121787926502</v>
      </c>
      <c r="L32" s="15">
        <v>335</v>
      </c>
      <c r="ZA32" s="9"/>
    </row>
    <row r="33" spans="2:677" x14ac:dyDescent="0.3">
      <c r="B33" s="18"/>
      <c r="C33" s="16" t="s">
        <v>376</v>
      </c>
      <c r="D33" s="14">
        <v>26.194338590351499</v>
      </c>
      <c r="E33" s="14">
        <v>1.0972459261362499</v>
      </c>
      <c r="F33" s="14">
        <v>24.041724592747599</v>
      </c>
      <c r="G33" s="14">
        <v>28.3469525879554</v>
      </c>
      <c r="H33" s="14">
        <v>4.1888666986247696</v>
      </c>
      <c r="I33" s="15">
        <v>235</v>
      </c>
      <c r="J33" s="14">
        <v>3.0457748284367399</v>
      </c>
      <c r="K33" s="15">
        <v>77.156064790454394</v>
      </c>
      <c r="L33" s="15">
        <v>126</v>
      </c>
      <c r="ZA33" s="9"/>
    </row>
    <row r="34" spans="2:677" x14ac:dyDescent="0.3">
      <c r="B34" s="18" t="s">
        <v>379</v>
      </c>
      <c r="C34" s="16" t="s">
        <v>377</v>
      </c>
      <c r="D34" s="14">
        <v>24.575526935965399</v>
      </c>
      <c r="E34" s="14">
        <v>0.45279406340966</v>
      </c>
      <c r="F34" s="14">
        <v>23.687219630924201</v>
      </c>
      <c r="G34" s="14">
        <v>25.463834241006602</v>
      </c>
      <c r="H34" s="14">
        <v>1.84245922616216</v>
      </c>
      <c r="I34" s="15">
        <v>828</v>
      </c>
      <c r="J34" s="14">
        <v>2.2155628484531298</v>
      </c>
      <c r="K34" s="15">
        <v>373.71993332443498</v>
      </c>
      <c r="L34" s="15">
        <v>508</v>
      </c>
      <c r="ZA34" s="9"/>
    </row>
    <row r="35" spans="2:677" x14ac:dyDescent="0.3">
      <c r="B35" s="18"/>
      <c r="C35" s="16" t="s">
        <v>378</v>
      </c>
      <c r="D35" s="14">
        <v>25.276134196599902</v>
      </c>
      <c r="E35" s="14">
        <v>0.80825683521426195</v>
      </c>
      <c r="F35" s="14">
        <v>23.690467534665899</v>
      </c>
      <c r="G35" s="14">
        <v>26.861800858533801</v>
      </c>
      <c r="H35" s="14">
        <v>3.1977074853598002</v>
      </c>
      <c r="I35" s="15">
        <v>262</v>
      </c>
      <c r="J35" s="14">
        <v>1.95176194456793</v>
      </c>
      <c r="K35" s="15">
        <v>134.23768238190601</v>
      </c>
      <c r="L35" s="15">
        <v>130</v>
      </c>
      <c r="ZA35" s="9"/>
    </row>
    <row r="37" spans="2:677" x14ac:dyDescent="0.3">
      <c r="B37" s="7"/>
      <c r="C37" s="7"/>
      <c r="D37" s="7"/>
    </row>
    <row r="38" spans="2:677" x14ac:dyDescent="0.3">
      <c r="B38" s="7" t="s">
        <v>301</v>
      </c>
      <c r="C38" s="7"/>
      <c r="D38" s="7"/>
    </row>
    <row r="39" spans="2:677" x14ac:dyDescent="0.3">
      <c r="B39" s="7" t="s">
        <v>343</v>
      </c>
      <c r="C39" s="7"/>
      <c r="D39" s="7"/>
    </row>
    <row r="40" spans="2:677" x14ac:dyDescent="0.3">
      <c r="B40" s="7" t="s">
        <v>344</v>
      </c>
      <c r="C40" s="7"/>
      <c r="D40" s="7"/>
    </row>
    <row r="41" spans="2:677" x14ac:dyDescent="0.3">
      <c r="B41" s="7" t="s">
        <v>345</v>
      </c>
      <c r="C41" s="7"/>
      <c r="D41" s="7"/>
    </row>
    <row r="42" spans="2:677" x14ac:dyDescent="0.3">
      <c r="B42" s="7" t="s">
        <v>308</v>
      </c>
      <c r="C42" s="7"/>
      <c r="D42" s="7"/>
    </row>
    <row r="43" spans="2:677" x14ac:dyDescent="0.3">
      <c r="B43" s="7" t="s">
        <v>309</v>
      </c>
      <c r="C43" s="7"/>
      <c r="D43" s="7"/>
    </row>
    <row r="44" spans="2:677" x14ac:dyDescent="0.3">
      <c r="B44" s="7"/>
      <c r="C44" s="7"/>
      <c r="D44" s="7"/>
    </row>
    <row r="45" spans="2:677" ht="90" customHeight="1" x14ac:dyDescent="0.3">
      <c r="B45" s="19" t="s">
        <v>391</v>
      </c>
      <c r="C45" s="20"/>
      <c r="D45" s="20"/>
      <c r="E45" s="21"/>
      <c r="F45" s="21"/>
      <c r="G45" s="21"/>
      <c r="H45" s="21"/>
      <c r="I45" s="21"/>
    </row>
    <row r="46" spans="2:677" x14ac:dyDescent="0.3">
      <c r="B46" s="7"/>
      <c r="C46" s="7"/>
      <c r="D46" s="7"/>
    </row>
    <row r="47" spans="2:677" x14ac:dyDescent="0.3">
      <c r="B47" s="7"/>
      <c r="C47" s="7"/>
      <c r="D47" s="7"/>
    </row>
    <row r="48" spans="2:677" x14ac:dyDescent="0.3">
      <c r="B48" s="7"/>
      <c r="C48" s="7"/>
      <c r="D48" s="7"/>
    </row>
    <row r="49" spans="2:4" x14ac:dyDescent="0.3">
      <c r="B49" s="7"/>
      <c r="C49" s="7"/>
      <c r="D49" s="7"/>
    </row>
    <row r="50" spans="2:4" x14ac:dyDescent="0.3">
      <c r="B50" s="7"/>
      <c r="C50" s="7"/>
      <c r="D50" s="7"/>
    </row>
    <row r="51" spans="2:4" x14ac:dyDescent="0.3">
      <c r="B51" s="7"/>
      <c r="C51" s="7"/>
      <c r="D51" s="7"/>
    </row>
    <row r="52" spans="2:4" x14ac:dyDescent="0.3">
      <c r="B52" s="7"/>
      <c r="C52" s="7"/>
      <c r="D52" s="7"/>
    </row>
    <row r="53" spans="2:4" x14ac:dyDescent="0.3">
      <c r="B53" s="7"/>
      <c r="C53" s="7"/>
      <c r="D53" s="7"/>
    </row>
    <row r="54" spans="2:4" x14ac:dyDescent="0.3">
      <c r="B54" s="7"/>
      <c r="C54" s="7"/>
      <c r="D54" s="7"/>
    </row>
    <row r="55" spans="2:4" x14ac:dyDescent="0.3">
      <c r="B55" s="7"/>
      <c r="C55" s="7"/>
      <c r="D55" s="7"/>
    </row>
    <row r="56" spans="2:4" x14ac:dyDescent="0.3">
      <c r="B56" s="7"/>
      <c r="C56" s="7"/>
      <c r="D56" s="7"/>
    </row>
    <row r="57" spans="2:4" x14ac:dyDescent="0.3">
      <c r="B57" s="7"/>
      <c r="C57" s="7"/>
      <c r="D57" s="7"/>
    </row>
    <row r="127" spans="3:3" x14ac:dyDescent="0.3">
      <c r="C127" s="8" t="str">
        <f>HYPERLINK("https://www.cdc.gov/nchs/data/series/sr_02/sr02_175.pdf", "Link to Vital and Health Statistics")</f>
        <v>Link to Vital and Health Statistics</v>
      </c>
    </row>
  </sheetData>
  <mergeCells count="12">
    <mergeCell ref="B8:C8"/>
    <mergeCell ref="B9:C9"/>
    <mergeCell ref="B10:B11"/>
    <mergeCell ref="B12:B14"/>
    <mergeCell ref="B15:B16"/>
    <mergeCell ref="B45:I45"/>
    <mergeCell ref="B17:B21"/>
    <mergeCell ref="B27:B28"/>
    <mergeCell ref="B29:B30"/>
    <mergeCell ref="B22:B26"/>
    <mergeCell ref="B34:B35"/>
    <mergeCell ref="B31:B33"/>
  </mergeCells>
  <conditionalFormatting sqref="D9:D35">
    <cfRule type="expression" dxfId="23" priority="1">
      <formula>ZA9 = 3</formula>
    </cfRule>
    <cfRule type="expression" dxfId="22" priority="28">
      <formula>I9 = J9</formula>
    </cfRule>
    <cfRule type="expression" dxfId="21" priority="55">
      <formula>ZA9 = 2</formula>
    </cfRule>
    <cfRule type="expression" dxfId="20" priority="82">
      <formula>ZA9 = 1</formula>
    </cfRule>
  </conditionalFormatting>
  <pageMargins left="0.7" right="0.7" top="0.75" bottom="0.75" header="0.3" footer="0.3"/>
  <pageSetup paperSize="9" orientation="portrait" horizontalDpi="300" verticalDpi="300"/>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1:ZA12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232</v>
      </c>
      <c r="L2" s="12" t="str">
        <f>HYPERLINK("#'INDICE'!A1", "Índice")</f>
        <v>Índice</v>
      </c>
    </row>
    <row r="3" spans="2:677" x14ac:dyDescent="0.3">
      <c r="B3" s="10" t="s">
        <v>7</v>
      </c>
      <c r="C3" s="11" t="s">
        <v>231</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342</v>
      </c>
      <c r="J8" s="13" t="s">
        <v>249</v>
      </c>
      <c r="K8" s="13" t="s">
        <v>250</v>
      </c>
      <c r="L8" s="13" t="s">
        <v>251</v>
      </c>
      <c r="ZA8" s="9" t="s">
        <v>300</v>
      </c>
    </row>
    <row r="9" spans="2:677" x14ac:dyDescent="0.3">
      <c r="B9" s="18" t="s">
        <v>292</v>
      </c>
      <c r="C9" s="18" t="s">
        <v>252</v>
      </c>
      <c r="D9" s="14">
        <v>5.0991202592419702</v>
      </c>
      <c r="E9" s="14">
        <v>0.26442105931226501</v>
      </c>
      <c r="F9" s="14">
        <v>4.5803701231251299</v>
      </c>
      <c r="G9" s="14">
        <v>5.6178703953588096</v>
      </c>
      <c r="H9" s="14">
        <v>5.1856211634352398</v>
      </c>
      <c r="I9" s="15">
        <v>1108</v>
      </c>
      <c r="J9" s="14">
        <v>3.7375608584737798</v>
      </c>
      <c r="K9" s="15">
        <v>296.45002234223102</v>
      </c>
      <c r="L9" s="15">
        <v>668</v>
      </c>
      <c r="ZA9" s="9"/>
    </row>
    <row r="10" spans="2:677" x14ac:dyDescent="0.3">
      <c r="B10" s="18" t="s">
        <v>293</v>
      </c>
      <c r="C10" s="16" t="s">
        <v>253</v>
      </c>
      <c r="D10" s="14">
        <v>5.2887617378436698</v>
      </c>
      <c r="E10" s="14">
        <v>0.39340237183614002</v>
      </c>
      <c r="F10" s="14">
        <v>4.5169717205527897</v>
      </c>
      <c r="G10" s="14">
        <v>6.0605517551345498</v>
      </c>
      <c r="H10" s="14">
        <v>7.4384589689710303</v>
      </c>
      <c r="I10" s="15">
        <v>621</v>
      </c>
      <c r="J10" s="14">
        <v>3.9994930686496701</v>
      </c>
      <c r="K10" s="15">
        <v>155.26967776685399</v>
      </c>
      <c r="L10" s="15">
        <v>399</v>
      </c>
      <c r="ZA10" s="9"/>
    </row>
    <row r="11" spans="2:677" x14ac:dyDescent="0.3">
      <c r="B11" s="18"/>
      <c r="C11" s="16" t="s">
        <v>254</v>
      </c>
      <c r="D11" s="14">
        <v>4.8053901686715497</v>
      </c>
      <c r="E11" s="14">
        <v>0.287935686309019</v>
      </c>
      <c r="F11" s="14">
        <v>4.2405082456727197</v>
      </c>
      <c r="G11" s="14">
        <v>5.3702720916703797</v>
      </c>
      <c r="H11" s="14">
        <v>5.9919314811562696</v>
      </c>
      <c r="I11" s="15">
        <v>487</v>
      </c>
      <c r="J11" s="14">
        <v>2.6026180457910701</v>
      </c>
      <c r="K11" s="15">
        <v>187.11927429673099</v>
      </c>
      <c r="L11" s="15">
        <v>269</v>
      </c>
      <c r="ZA11" s="9"/>
    </row>
    <row r="12" spans="2:677" x14ac:dyDescent="0.3">
      <c r="B12" s="18" t="s">
        <v>294</v>
      </c>
      <c r="C12" s="16" t="s">
        <v>255</v>
      </c>
      <c r="D12" s="14">
        <v>5.3406833481218898</v>
      </c>
      <c r="E12" s="14">
        <v>0.26398567609805801</v>
      </c>
      <c r="F12" s="14">
        <v>4.8227873614522201</v>
      </c>
      <c r="G12" s="14">
        <v>5.8585793347915498</v>
      </c>
      <c r="H12" s="14">
        <v>4.9429194522624398</v>
      </c>
      <c r="I12" s="15">
        <v>570</v>
      </c>
      <c r="J12" s="14">
        <v>1.5896297976526901</v>
      </c>
      <c r="K12" s="15">
        <v>358.57405343161201</v>
      </c>
      <c r="L12" s="15">
        <v>344</v>
      </c>
      <c r="ZA12" s="9"/>
    </row>
    <row r="13" spans="2:677" x14ac:dyDescent="0.3">
      <c r="B13" s="18"/>
      <c r="C13" s="16" t="s">
        <v>256</v>
      </c>
      <c r="D13" s="14">
        <v>4.9817496244357997</v>
      </c>
      <c r="E13" s="14">
        <v>0.45475408622456498</v>
      </c>
      <c r="F13" s="14">
        <v>4.0895977484004797</v>
      </c>
      <c r="G13" s="14">
        <v>5.8739015004711197</v>
      </c>
      <c r="H13" s="14">
        <v>9.1284010740717996</v>
      </c>
      <c r="I13" s="15">
        <v>310</v>
      </c>
      <c r="J13" s="14">
        <v>3.55770014348189</v>
      </c>
      <c r="K13" s="15">
        <v>87.134943221101807</v>
      </c>
      <c r="L13" s="15">
        <v>192</v>
      </c>
      <c r="ZA13" s="9"/>
    </row>
    <row r="14" spans="2:677" x14ac:dyDescent="0.3">
      <c r="B14" s="18"/>
      <c r="C14" s="16" t="s">
        <v>257</v>
      </c>
      <c r="D14" s="14">
        <v>4.5918044847999004</v>
      </c>
      <c r="E14" s="14">
        <v>0.284552046543672</v>
      </c>
      <c r="F14" s="14">
        <v>4.0335607002058103</v>
      </c>
      <c r="G14" s="14">
        <v>5.15004826939398</v>
      </c>
      <c r="H14" s="14">
        <v>6.1969547589758101</v>
      </c>
      <c r="I14" s="15">
        <v>228</v>
      </c>
      <c r="J14" s="14">
        <v>1.11789991265772</v>
      </c>
      <c r="K14" s="15">
        <v>203.95385796027699</v>
      </c>
      <c r="L14" s="15">
        <v>132</v>
      </c>
      <c r="ZA14" s="9"/>
    </row>
    <row r="15" spans="2:677" x14ac:dyDescent="0.3">
      <c r="B15" s="18" t="s">
        <v>321</v>
      </c>
      <c r="C15" s="16" t="s">
        <v>314</v>
      </c>
      <c r="D15" s="14">
        <v>4.5851600824160599</v>
      </c>
      <c r="E15" s="14">
        <v>0.257254046358452</v>
      </c>
      <c r="F15" s="14">
        <v>4.0804704335955497</v>
      </c>
      <c r="G15" s="14">
        <v>5.08984973123657</v>
      </c>
      <c r="H15" s="14">
        <v>5.6105793851127004</v>
      </c>
      <c r="I15" s="15">
        <v>560</v>
      </c>
      <c r="J15" s="14">
        <v>2.4250413010492302</v>
      </c>
      <c r="K15" s="15">
        <v>230.92390210331999</v>
      </c>
      <c r="L15" s="15">
        <v>345</v>
      </c>
      <c r="ZA15" s="9"/>
    </row>
    <row r="16" spans="2:677" x14ac:dyDescent="0.3">
      <c r="B16" s="18"/>
      <c r="C16" s="16" t="s">
        <v>315</v>
      </c>
      <c r="D16" s="14">
        <v>5.6815170308874601</v>
      </c>
      <c r="E16" s="14">
        <v>0.44551912124372001</v>
      </c>
      <c r="F16" s="14">
        <v>4.8074826200544498</v>
      </c>
      <c r="G16" s="14">
        <v>6.5555514417204703</v>
      </c>
      <c r="H16" s="14">
        <v>7.84155215625798</v>
      </c>
      <c r="I16" s="15">
        <v>548</v>
      </c>
      <c r="J16" s="14">
        <v>4.1361383613215397</v>
      </c>
      <c r="K16" s="15">
        <v>132.49073220676999</v>
      </c>
      <c r="L16" s="15">
        <v>338</v>
      </c>
      <c r="ZA16" s="9"/>
    </row>
    <row r="17" spans="2:677" x14ac:dyDescent="0.3">
      <c r="B17" s="18" t="s">
        <v>322</v>
      </c>
      <c r="C17" s="16" t="s">
        <v>316</v>
      </c>
      <c r="D17" s="14">
        <v>4.4621659091375303</v>
      </c>
      <c r="E17" s="14">
        <v>0.42853166400669901</v>
      </c>
      <c r="F17" s="14">
        <v>3.62145806380919</v>
      </c>
      <c r="G17" s="14">
        <v>5.3028737544658702</v>
      </c>
      <c r="H17" s="14">
        <v>9.6036694451266609</v>
      </c>
      <c r="I17" s="15">
        <v>135</v>
      </c>
      <c r="J17" s="14">
        <v>1.62734216234023</v>
      </c>
      <c r="K17" s="15">
        <v>82.957354098083698</v>
      </c>
      <c r="L17" s="15">
        <v>60</v>
      </c>
      <c r="ZA17" s="9"/>
    </row>
    <row r="18" spans="2:677" x14ac:dyDescent="0.3">
      <c r="B18" s="18"/>
      <c r="C18" s="16" t="s">
        <v>317</v>
      </c>
      <c r="D18" s="14">
        <v>5.1916942910125998</v>
      </c>
      <c r="E18" s="14">
        <v>1.31549795757094</v>
      </c>
      <c r="F18" s="14">
        <v>2.61090611050138</v>
      </c>
      <c r="G18" s="14">
        <v>7.7724824715238201</v>
      </c>
      <c r="H18" s="14">
        <v>25.3385096238854</v>
      </c>
      <c r="I18" s="15">
        <v>45</v>
      </c>
      <c r="J18" s="14">
        <v>3.0618851003568301</v>
      </c>
      <c r="K18" s="15">
        <v>14.696828432508999</v>
      </c>
      <c r="L18" s="15">
        <v>14</v>
      </c>
      <c r="ZA18" s="9">
        <v>1</v>
      </c>
    </row>
    <row r="19" spans="2:677" x14ac:dyDescent="0.3">
      <c r="B19" s="18"/>
      <c r="C19" s="16" t="s">
        <v>318</v>
      </c>
      <c r="D19" s="14">
        <v>5.3392522020292397</v>
      </c>
      <c r="E19" s="14">
        <v>0.680103758608395</v>
      </c>
      <c r="F19" s="14">
        <v>4.0050017521244898</v>
      </c>
      <c r="G19" s="14">
        <v>6.6735026519339904</v>
      </c>
      <c r="H19" s="14">
        <v>12.737809207624901</v>
      </c>
      <c r="I19" s="15">
        <v>31</v>
      </c>
      <c r="J19" s="14">
        <v>1.4942579270060501</v>
      </c>
      <c r="K19" s="15">
        <v>20.746083684570301</v>
      </c>
      <c r="L19" s="15">
        <v>14</v>
      </c>
      <c r="ZA19" s="9">
        <v>1</v>
      </c>
    </row>
    <row r="20" spans="2:677" x14ac:dyDescent="0.3">
      <c r="B20" s="18"/>
      <c r="C20" s="16" t="s">
        <v>319</v>
      </c>
      <c r="D20" s="14">
        <v>5.16779082632348</v>
      </c>
      <c r="E20" s="14">
        <v>0.30983072589440402</v>
      </c>
      <c r="F20" s="14">
        <v>4.5599544775510603</v>
      </c>
      <c r="G20" s="14">
        <v>5.7756271750958899</v>
      </c>
      <c r="H20" s="14">
        <v>5.9954192479347501</v>
      </c>
      <c r="I20" s="15">
        <v>879</v>
      </c>
      <c r="J20" s="14">
        <v>3.8687590549103601</v>
      </c>
      <c r="K20" s="15">
        <v>227.20463785004699</v>
      </c>
      <c r="L20" s="15">
        <v>537</v>
      </c>
      <c r="ZA20" s="9"/>
    </row>
    <row r="21" spans="2:677" x14ac:dyDescent="0.3">
      <c r="B21" s="18"/>
      <c r="C21" s="16" t="s">
        <v>320</v>
      </c>
      <c r="D21" s="14">
        <v>3.5522677888360099</v>
      </c>
      <c r="E21" s="14">
        <v>0.70020616977314099</v>
      </c>
      <c r="F21" s="14">
        <v>2.1785797519436398</v>
      </c>
      <c r="G21" s="14">
        <v>4.9259558257283897</v>
      </c>
      <c r="H21" s="14">
        <v>19.711525464767401</v>
      </c>
      <c r="I21" s="15">
        <v>18</v>
      </c>
      <c r="J21" s="14">
        <v>0.71985412114417302</v>
      </c>
      <c r="K21" s="15">
        <v>18</v>
      </c>
      <c r="L21" s="15">
        <v>0</v>
      </c>
      <c r="ZA21" s="9">
        <v>1</v>
      </c>
    </row>
    <row r="22" spans="2:677" x14ac:dyDescent="0.3">
      <c r="B22" s="18" t="s">
        <v>298</v>
      </c>
      <c r="C22" s="16" t="s">
        <v>283</v>
      </c>
      <c r="D22" s="14">
        <v>4.7022877746072496</v>
      </c>
      <c r="E22" s="14">
        <v>0.44198238945956098</v>
      </c>
      <c r="F22" s="14">
        <v>3.8351918432554699</v>
      </c>
      <c r="G22" s="14">
        <v>5.5693837059590399</v>
      </c>
      <c r="H22" s="14">
        <v>9.3993054156809208</v>
      </c>
      <c r="I22" s="15">
        <v>212</v>
      </c>
      <c r="J22" s="14">
        <v>2.62250944769738</v>
      </c>
      <c r="K22" s="15">
        <v>80.8386029595205</v>
      </c>
      <c r="L22" s="15">
        <v>95</v>
      </c>
      <c r="ZA22" s="9"/>
    </row>
    <row r="23" spans="2:677" x14ac:dyDescent="0.3">
      <c r="B23" s="18"/>
      <c r="C23" s="16" t="s">
        <v>284</v>
      </c>
      <c r="D23" s="14">
        <v>4.4738763781509796</v>
      </c>
      <c r="E23" s="14">
        <v>0.32143602687154399</v>
      </c>
      <c r="F23" s="14">
        <v>3.8432723592193598</v>
      </c>
      <c r="G23" s="14">
        <v>5.1044803970826003</v>
      </c>
      <c r="H23" s="14">
        <v>7.1847319796617102</v>
      </c>
      <c r="I23" s="15">
        <v>207</v>
      </c>
      <c r="J23" s="14">
        <v>1.34649440033214</v>
      </c>
      <c r="K23" s="15">
        <v>153.73253683709299</v>
      </c>
      <c r="L23" s="15">
        <v>107</v>
      </c>
      <c r="ZA23" s="9"/>
    </row>
    <row r="24" spans="2:677" x14ac:dyDescent="0.3">
      <c r="B24" s="18"/>
      <c r="C24" s="16" t="s">
        <v>285</v>
      </c>
      <c r="D24" s="14">
        <v>4.6364846158959798</v>
      </c>
      <c r="E24" s="14">
        <v>0.385261293256493</v>
      </c>
      <c r="F24" s="14">
        <v>3.8806660406389302</v>
      </c>
      <c r="G24" s="14">
        <v>5.3923031911530304</v>
      </c>
      <c r="H24" s="14">
        <v>8.3093404847207406</v>
      </c>
      <c r="I24" s="15">
        <v>216</v>
      </c>
      <c r="J24" s="14">
        <v>1.83873772545679</v>
      </c>
      <c r="K24" s="15">
        <v>117.47189227128101</v>
      </c>
      <c r="L24" s="15">
        <v>102</v>
      </c>
      <c r="ZA24" s="9"/>
    </row>
    <row r="25" spans="2:677" x14ac:dyDescent="0.3">
      <c r="B25" s="18"/>
      <c r="C25" s="16" t="s">
        <v>286</v>
      </c>
      <c r="D25" s="14">
        <v>5.1322177524460004</v>
      </c>
      <c r="E25" s="14">
        <v>0.48380110090135198</v>
      </c>
      <c r="F25" s="14">
        <v>4.1830804651255198</v>
      </c>
      <c r="G25" s="14">
        <v>6.0813550397664899</v>
      </c>
      <c r="H25" s="14">
        <v>9.4267454000908906</v>
      </c>
      <c r="I25" s="15">
        <v>221</v>
      </c>
      <c r="J25" s="14">
        <v>2.81851212096679</v>
      </c>
      <c r="K25" s="15">
        <v>78.410164836968704</v>
      </c>
      <c r="L25" s="15">
        <v>99</v>
      </c>
      <c r="ZA25" s="9"/>
    </row>
    <row r="26" spans="2:677" x14ac:dyDescent="0.3">
      <c r="B26" s="18"/>
      <c r="C26" s="16" t="s">
        <v>287</v>
      </c>
      <c r="D26" s="14">
        <v>6.5005858588035004</v>
      </c>
      <c r="E26" s="14">
        <v>0.87021744287991298</v>
      </c>
      <c r="F26" s="14">
        <v>4.7933639827573202</v>
      </c>
      <c r="G26" s="14">
        <v>8.2078077348496894</v>
      </c>
      <c r="H26" s="14">
        <v>13.386754083117101</v>
      </c>
      <c r="I26" s="15">
        <v>245</v>
      </c>
      <c r="J26" s="14">
        <v>5.5554962377328696</v>
      </c>
      <c r="K26" s="15">
        <v>44.100470869904001</v>
      </c>
      <c r="L26" s="15">
        <v>121</v>
      </c>
      <c r="ZA26" s="9"/>
    </row>
    <row r="27" spans="2:677" x14ac:dyDescent="0.3">
      <c r="B27" s="18" t="s">
        <v>297</v>
      </c>
      <c r="C27" s="16" t="s">
        <v>288</v>
      </c>
      <c r="D27" s="14">
        <v>5.3301053882808898</v>
      </c>
      <c r="E27" s="14">
        <v>0.35336928369606502</v>
      </c>
      <c r="F27" s="14">
        <v>4.6368536310508901</v>
      </c>
      <c r="G27" s="14">
        <v>6.0233571455108796</v>
      </c>
      <c r="H27" s="14">
        <v>6.6296866188238202</v>
      </c>
      <c r="I27" s="15">
        <v>730</v>
      </c>
      <c r="J27" s="14">
        <v>3.9746960720727902</v>
      </c>
      <c r="K27" s="15">
        <v>183.66184150007399</v>
      </c>
      <c r="L27" s="15">
        <v>448</v>
      </c>
      <c r="ZA27" s="9"/>
    </row>
    <row r="28" spans="2:677" x14ac:dyDescent="0.3">
      <c r="B28" s="18"/>
      <c r="C28" s="16" t="s">
        <v>289</v>
      </c>
      <c r="D28" s="14">
        <v>4.6165719999262702</v>
      </c>
      <c r="E28" s="14">
        <v>0.30305445186644903</v>
      </c>
      <c r="F28" s="14">
        <v>4.0220295736708804</v>
      </c>
      <c r="G28" s="14">
        <v>5.21111442618166</v>
      </c>
      <c r="H28" s="14">
        <v>6.56449096583545</v>
      </c>
      <c r="I28" s="15">
        <v>371</v>
      </c>
      <c r="J28" s="14">
        <v>2.1456254237844701</v>
      </c>
      <c r="K28" s="15">
        <v>172.90995710967499</v>
      </c>
      <c r="L28" s="15">
        <v>202</v>
      </c>
      <c r="ZA28" s="9"/>
    </row>
    <row r="29" spans="2:677" x14ac:dyDescent="0.3">
      <c r="B29" s="18" t="s">
        <v>291</v>
      </c>
      <c r="C29" s="16" t="s">
        <v>290</v>
      </c>
      <c r="D29" s="14">
        <v>5.3073549408447498</v>
      </c>
      <c r="E29" s="14">
        <v>0.37836411030594402</v>
      </c>
      <c r="F29" s="14">
        <v>4.5650674912995699</v>
      </c>
      <c r="G29" s="14">
        <v>6.0496423903899297</v>
      </c>
      <c r="H29" s="14">
        <v>7.1290523155725003</v>
      </c>
      <c r="I29" s="15">
        <v>716</v>
      </c>
      <c r="J29" s="14">
        <v>4.4623706926291797</v>
      </c>
      <c r="K29" s="15">
        <v>160.45282862373301</v>
      </c>
      <c r="L29" s="15">
        <v>448</v>
      </c>
      <c r="ZA29" s="9"/>
    </row>
    <row r="30" spans="2:677" x14ac:dyDescent="0.3">
      <c r="B30" s="18"/>
      <c r="C30" s="16" t="s">
        <v>291</v>
      </c>
      <c r="D30" s="14">
        <v>4.7893495604566603</v>
      </c>
      <c r="E30" s="14">
        <v>0.33344121108082903</v>
      </c>
      <c r="F30" s="14">
        <v>4.1351933669786103</v>
      </c>
      <c r="G30" s="14">
        <v>5.4435057539346996</v>
      </c>
      <c r="H30" s="14">
        <v>6.9621397826939102</v>
      </c>
      <c r="I30" s="15">
        <v>392</v>
      </c>
      <c r="J30" s="14">
        <v>2.52287153438348</v>
      </c>
      <c r="K30" s="15">
        <v>155.378502098718</v>
      </c>
      <c r="L30" s="15">
        <v>210</v>
      </c>
      <c r="ZA30" s="9"/>
    </row>
    <row r="31" spans="2:677" x14ac:dyDescent="0.3">
      <c r="B31" s="18" t="s">
        <v>380</v>
      </c>
      <c r="C31" s="16" t="s">
        <v>374</v>
      </c>
      <c r="D31" s="14">
        <v>5.1536960709178397</v>
      </c>
      <c r="E31" s="14">
        <v>0.68853878812054803</v>
      </c>
      <c r="F31" s="14">
        <v>3.80289749614376</v>
      </c>
      <c r="G31" s="14">
        <v>6.5044946456919197</v>
      </c>
      <c r="H31" s="14">
        <v>13.3600968828168</v>
      </c>
      <c r="I31" s="15">
        <v>327</v>
      </c>
      <c r="J31" s="14">
        <v>7.3674437461048896</v>
      </c>
      <c r="K31" s="15">
        <v>44.3844583371108</v>
      </c>
      <c r="L31" s="15">
        <v>173</v>
      </c>
      <c r="ZA31" s="9"/>
    </row>
    <row r="32" spans="2:677" ht="27.6" x14ac:dyDescent="0.3">
      <c r="B32" s="18"/>
      <c r="C32" s="16" t="s">
        <v>375</v>
      </c>
      <c r="D32" s="14">
        <v>5.0335850966557798</v>
      </c>
      <c r="E32" s="14">
        <v>0.274046317702896</v>
      </c>
      <c r="F32" s="14">
        <v>4.4959518045857498</v>
      </c>
      <c r="G32" s="14">
        <v>5.5712183887258</v>
      </c>
      <c r="H32" s="14">
        <v>5.4443565061603501</v>
      </c>
      <c r="I32" s="15">
        <v>542</v>
      </c>
      <c r="J32" s="14">
        <v>2.2023289173260299</v>
      </c>
      <c r="K32" s="15">
        <v>246.10311190849399</v>
      </c>
      <c r="L32" s="15">
        <v>335</v>
      </c>
      <c r="ZA32" s="9"/>
    </row>
    <row r="33" spans="2:677" x14ac:dyDescent="0.3">
      <c r="B33" s="18"/>
      <c r="C33" s="16" t="s">
        <v>376</v>
      </c>
      <c r="D33" s="14">
        <v>5.2354800202233198</v>
      </c>
      <c r="E33" s="14">
        <v>0.40451429918307302</v>
      </c>
      <c r="F33" s="14">
        <v>4.4418902497708199</v>
      </c>
      <c r="G33" s="14">
        <v>6.0290697906758304</v>
      </c>
      <c r="H33" s="14">
        <v>7.7264032642763896</v>
      </c>
      <c r="I33" s="15">
        <v>235</v>
      </c>
      <c r="J33" s="14">
        <v>1.4391614077471</v>
      </c>
      <c r="K33" s="15">
        <v>163.28953704218301</v>
      </c>
      <c r="L33" s="15">
        <v>126</v>
      </c>
      <c r="ZA33" s="9"/>
    </row>
    <row r="34" spans="2:677" x14ac:dyDescent="0.3">
      <c r="B34" s="18" t="s">
        <v>379</v>
      </c>
      <c r="C34" s="16" t="s">
        <v>377</v>
      </c>
      <c r="D34" s="14">
        <v>5.2128331374099703</v>
      </c>
      <c r="E34" s="14">
        <v>0.32512205430718599</v>
      </c>
      <c r="F34" s="14">
        <v>4.5749972662939298</v>
      </c>
      <c r="G34" s="14">
        <v>5.85066900852601</v>
      </c>
      <c r="H34" s="14">
        <v>6.23695494824001</v>
      </c>
      <c r="I34" s="15">
        <v>828</v>
      </c>
      <c r="J34" s="14">
        <v>4.1043216093999897</v>
      </c>
      <c r="K34" s="15">
        <v>201.73857674887401</v>
      </c>
      <c r="L34" s="15">
        <v>508</v>
      </c>
      <c r="ZA34" s="9"/>
    </row>
    <row r="35" spans="2:677" x14ac:dyDescent="0.3">
      <c r="B35" s="18"/>
      <c r="C35" s="16" t="s">
        <v>378</v>
      </c>
      <c r="D35" s="14">
        <v>4.9205628133564199</v>
      </c>
      <c r="E35" s="14">
        <v>0.357667961580663</v>
      </c>
      <c r="F35" s="14">
        <v>4.21887723766935</v>
      </c>
      <c r="G35" s="14">
        <v>5.6222483890434898</v>
      </c>
      <c r="H35" s="14">
        <v>7.2688425114664899</v>
      </c>
      <c r="I35" s="15">
        <v>262</v>
      </c>
      <c r="J35" s="14">
        <v>1.71697494781196</v>
      </c>
      <c r="K35" s="15">
        <v>152.59395620994999</v>
      </c>
      <c r="L35" s="15">
        <v>130</v>
      </c>
      <c r="ZA35" s="9"/>
    </row>
    <row r="37" spans="2:677" x14ac:dyDescent="0.3">
      <c r="B37" s="7"/>
      <c r="C37" s="7"/>
      <c r="D37" s="7"/>
    </row>
    <row r="38" spans="2:677" x14ac:dyDescent="0.3">
      <c r="B38" s="7" t="s">
        <v>301</v>
      </c>
      <c r="C38" s="7"/>
      <c r="D38" s="7"/>
    </row>
    <row r="39" spans="2:677" x14ac:dyDescent="0.3">
      <c r="B39" s="7" t="s">
        <v>343</v>
      </c>
      <c r="C39" s="7"/>
      <c r="D39" s="7"/>
    </row>
    <row r="40" spans="2:677" x14ac:dyDescent="0.3">
      <c r="B40" s="7" t="s">
        <v>344</v>
      </c>
      <c r="C40" s="7"/>
      <c r="D40" s="7"/>
    </row>
    <row r="41" spans="2:677" x14ac:dyDescent="0.3">
      <c r="B41" s="7" t="s">
        <v>345</v>
      </c>
      <c r="C41" s="7"/>
      <c r="D41" s="7"/>
    </row>
    <row r="42" spans="2:677" x14ac:dyDescent="0.3">
      <c r="B42" s="7" t="s">
        <v>308</v>
      </c>
      <c r="C42" s="7"/>
      <c r="D42" s="7"/>
    </row>
    <row r="43" spans="2:677" x14ac:dyDescent="0.3">
      <c r="B43" s="7" t="s">
        <v>309</v>
      </c>
      <c r="C43" s="7"/>
      <c r="D43" s="7"/>
    </row>
    <row r="44" spans="2:677" x14ac:dyDescent="0.3">
      <c r="B44" s="7"/>
      <c r="C44" s="7"/>
      <c r="D44" s="7"/>
    </row>
    <row r="45" spans="2:677" ht="90" customHeight="1" x14ac:dyDescent="0.3">
      <c r="B45" s="19" t="s">
        <v>391</v>
      </c>
      <c r="C45" s="20"/>
      <c r="D45" s="20"/>
      <c r="E45" s="21"/>
      <c r="F45" s="21"/>
      <c r="G45" s="21"/>
      <c r="H45" s="21"/>
      <c r="I45" s="21"/>
    </row>
    <row r="46" spans="2:677" x14ac:dyDescent="0.3">
      <c r="B46" s="7"/>
      <c r="C46" s="7"/>
      <c r="D46" s="7"/>
    </row>
    <row r="47" spans="2:677" x14ac:dyDescent="0.3">
      <c r="B47" s="7"/>
      <c r="C47" s="7"/>
      <c r="D47" s="7"/>
    </row>
    <row r="48" spans="2:677" x14ac:dyDescent="0.3">
      <c r="B48" s="7"/>
      <c r="C48" s="7"/>
      <c r="D48" s="7"/>
    </row>
    <row r="49" spans="2:4" x14ac:dyDescent="0.3">
      <c r="B49" s="7"/>
      <c r="C49" s="7"/>
      <c r="D49" s="7"/>
    </row>
    <row r="50" spans="2:4" x14ac:dyDescent="0.3">
      <c r="B50" s="7"/>
      <c r="C50" s="7"/>
      <c r="D50" s="7"/>
    </row>
    <row r="51" spans="2:4" x14ac:dyDescent="0.3">
      <c r="B51" s="7"/>
      <c r="C51" s="7"/>
      <c r="D51" s="7"/>
    </row>
    <row r="52" spans="2:4" x14ac:dyDescent="0.3">
      <c r="B52" s="7"/>
      <c r="C52" s="7"/>
      <c r="D52" s="7"/>
    </row>
    <row r="53" spans="2:4" x14ac:dyDescent="0.3">
      <c r="B53" s="7"/>
      <c r="C53" s="7"/>
      <c r="D53" s="7"/>
    </row>
    <row r="54" spans="2:4" x14ac:dyDescent="0.3">
      <c r="B54" s="7"/>
      <c r="C54" s="7"/>
      <c r="D54" s="7"/>
    </row>
    <row r="55" spans="2:4" x14ac:dyDescent="0.3">
      <c r="B55" s="7"/>
      <c r="C55" s="7"/>
      <c r="D55" s="7"/>
    </row>
    <row r="56" spans="2:4" x14ac:dyDescent="0.3">
      <c r="B56" s="7"/>
      <c r="C56" s="7"/>
      <c r="D56" s="7"/>
    </row>
    <row r="57" spans="2:4" x14ac:dyDescent="0.3">
      <c r="B57" s="7"/>
      <c r="C57" s="7"/>
      <c r="D57" s="7"/>
    </row>
    <row r="127" spans="3:3" x14ac:dyDescent="0.3">
      <c r="C127" s="8" t="str">
        <f>HYPERLINK("https://www.cdc.gov/nchs/data/series/sr_02/sr02_175.pdf", "Link to Vital and Health Statistics")</f>
        <v>Link to Vital and Health Statistics</v>
      </c>
    </row>
  </sheetData>
  <mergeCells count="12">
    <mergeCell ref="B8:C8"/>
    <mergeCell ref="B9:C9"/>
    <mergeCell ref="B10:B11"/>
    <mergeCell ref="B12:B14"/>
    <mergeCell ref="B15:B16"/>
    <mergeCell ref="B45:I45"/>
    <mergeCell ref="B17:B21"/>
    <mergeCell ref="B27:B28"/>
    <mergeCell ref="B29:B30"/>
    <mergeCell ref="B22:B26"/>
    <mergeCell ref="B34:B35"/>
    <mergeCell ref="B31:B33"/>
  </mergeCells>
  <conditionalFormatting sqref="D9:D35">
    <cfRule type="expression" dxfId="19" priority="1">
      <formula>ZA9 = 3</formula>
    </cfRule>
    <cfRule type="expression" dxfId="18" priority="28">
      <formula>I9 = J9</formula>
    </cfRule>
    <cfRule type="expression" dxfId="17" priority="55">
      <formula>ZA9 = 2</formula>
    </cfRule>
    <cfRule type="expression" dxfId="16" priority="82">
      <formula>ZA9 = 1</formula>
    </cfRule>
  </conditionalFormatting>
  <pageMargins left="0.7" right="0.7" top="0.75" bottom="0.75" header="0.3" footer="0.3"/>
  <pageSetup paperSize="9" orientation="portrait" horizontalDpi="300" verticalDpi="300"/>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1:ZA12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234</v>
      </c>
      <c r="L2" s="12" t="str">
        <f>HYPERLINK("#'INDICE'!A1", "Índice")</f>
        <v>Índice</v>
      </c>
    </row>
    <row r="3" spans="2:677" x14ac:dyDescent="0.3">
      <c r="B3" s="10" t="s">
        <v>7</v>
      </c>
      <c r="C3" s="11" t="s">
        <v>233</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342</v>
      </c>
      <c r="J8" s="13" t="s">
        <v>249</v>
      </c>
      <c r="K8" s="13" t="s">
        <v>250</v>
      </c>
      <c r="L8" s="13" t="s">
        <v>251</v>
      </c>
      <c r="ZA8" s="9" t="s">
        <v>300</v>
      </c>
    </row>
    <row r="9" spans="2:677" x14ac:dyDescent="0.3">
      <c r="B9" s="18" t="s">
        <v>292</v>
      </c>
      <c r="C9" s="18" t="s">
        <v>252</v>
      </c>
      <c r="D9" s="14">
        <v>16.085588795618101</v>
      </c>
      <c r="E9" s="14">
        <v>0.46885397108972099</v>
      </c>
      <c r="F9" s="14">
        <v>15.165775290769799</v>
      </c>
      <c r="G9" s="14">
        <v>17.0054023004664</v>
      </c>
      <c r="H9" s="14">
        <v>2.9147454721548098</v>
      </c>
      <c r="I9" s="15">
        <v>1937</v>
      </c>
      <c r="J9" s="14">
        <v>3.0083270440150098</v>
      </c>
      <c r="K9" s="15">
        <v>643.879462458582</v>
      </c>
      <c r="L9" s="15">
        <v>922</v>
      </c>
      <c r="ZA9" s="9"/>
    </row>
    <row r="10" spans="2:677" x14ac:dyDescent="0.3">
      <c r="B10" s="18" t="s">
        <v>293</v>
      </c>
      <c r="C10" s="16" t="s">
        <v>253</v>
      </c>
      <c r="D10" s="14">
        <v>15.6505515552101</v>
      </c>
      <c r="E10" s="14">
        <v>0.60285597593389695</v>
      </c>
      <c r="F10" s="14">
        <v>14.467848405968001</v>
      </c>
      <c r="G10" s="14">
        <v>16.833254704452301</v>
      </c>
      <c r="H10" s="14">
        <v>3.8519791063414899</v>
      </c>
      <c r="I10" s="15">
        <v>1141</v>
      </c>
      <c r="J10" s="14">
        <v>2.9845707220723399</v>
      </c>
      <c r="K10" s="15">
        <v>382.29953526038298</v>
      </c>
      <c r="L10" s="15">
        <v>569</v>
      </c>
      <c r="ZA10" s="9"/>
    </row>
    <row r="11" spans="2:677" x14ac:dyDescent="0.3">
      <c r="B11" s="18"/>
      <c r="C11" s="16" t="s">
        <v>254</v>
      </c>
      <c r="D11" s="14">
        <v>16.8518850881979</v>
      </c>
      <c r="E11" s="14">
        <v>0.74746115611191499</v>
      </c>
      <c r="F11" s="14">
        <v>15.385490628227201</v>
      </c>
      <c r="G11" s="14">
        <v>18.3182795481687</v>
      </c>
      <c r="H11" s="14">
        <v>4.4354750355815797</v>
      </c>
      <c r="I11" s="15">
        <v>796</v>
      </c>
      <c r="J11" s="14">
        <v>3.0587691888978701</v>
      </c>
      <c r="K11" s="15">
        <v>260.23539235623502</v>
      </c>
      <c r="L11" s="15">
        <v>353</v>
      </c>
      <c r="ZA11" s="9"/>
    </row>
    <row r="12" spans="2:677" x14ac:dyDescent="0.3">
      <c r="B12" s="18" t="s">
        <v>294</v>
      </c>
      <c r="C12" s="16" t="s">
        <v>255</v>
      </c>
      <c r="D12" s="14">
        <v>16.997236839195001</v>
      </c>
      <c r="E12" s="14">
        <v>0.599083794647712</v>
      </c>
      <c r="F12" s="14">
        <v>15.821934082193801</v>
      </c>
      <c r="G12" s="14">
        <v>18.172539596196302</v>
      </c>
      <c r="H12" s="14">
        <v>3.5245952051820901</v>
      </c>
      <c r="I12" s="15">
        <v>993</v>
      </c>
      <c r="J12" s="14">
        <v>2.30082806768818</v>
      </c>
      <c r="K12" s="15">
        <v>431.58374758429699</v>
      </c>
      <c r="L12" s="15">
        <v>471</v>
      </c>
      <c r="ZA12" s="9"/>
    </row>
    <row r="13" spans="2:677" x14ac:dyDescent="0.3">
      <c r="B13" s="18"/>
      <c r="C13" s="16" t="s">
        <v>256</v>
      </c>
      <c r="D13" s="14">
        <v>15.6710015511691</v>
      </c>
      <c r="E13" s="14">
        <v>0.73107185692638199</v>
      </c>
      <c r="F13" s="14">
        <v>14.2367601701001</v>
      </c>
      <c r="G13" s="14">
        <v>17.105242932238099</v>
      </c>
      <c r="H13" s="14">
        <v>4.6651252923387103</v>
      </c>
      <c r="I13" s="15">
        <v>580</v>
      </c>
      <c r="J13" s="14">
        <v>2.3100804101704302</v>
      </c>
      <c r="K13" s="15">
        <v>251.07351131435701</v>
      </c>
      <c r="L13" s="15">
        <v>284</v>
      </c>
      <c r="ZA13" s="9"/>
    </row>
    <row r="14" spans="2:677" x14ac:dyDescent="0.3">
      <c r="B14" s="18"/>
      <c r="C14" s="16" t="s">
        <v>257</v>
      </c>
      <c r="D14" s="14">
        <v>14.1655379509158</v>
      </c>
      <c r="E14" s="14">
        <v>0.67040330868379705</v>
      </c>
      <c r="F14" s="14">
        <v>12.850318170247</v>
      </c>
      <c r="G14" s="14">
        <v>15.480757731584699</v>
      </c>
      <c r="H14" s="14">
        <v>4.7326357178016902</v>
      </c>
      <c r="I14" s="15">
        <v>364</v>
      </c>
      <c r="J14" s="14">
        <v>1.40880158475743</v>
      </c>
      <c r="K14" s="15">
        <v>258.37563212471298</v>
      </c>
      <c r="L14" s="15">
        <v>167</v>
      </c>
      <c r="ZA14" s="9"/>
    </row>
    <row r="15" spans="2:677" x14ac:dyDescent="0.3">
      <c r="B15" s="18" t="s">
        <v>321</v>
      </c>
      <c r="C15" s="16" t="s">
        <v>314</v>
      </c>
      <c r="D15" s="14">
        <v>14.0445732305171</v>
      </c>
      <c r="E15" s="14">
        <v>0.54467078868187202</v>
      </c>
      <c r="F15" s="14">
        <v>12.9760197404794</v>
      </c>
      <c r="G15" s="14">
        <v>15.113126720554799</v>
      </c>
      <c r="H15" s="14">
        <v>3.8781583444512999</v>
      </c>
      <c r="I15" s="15">
        <v>988</v>
      </c>
      <c r="J15" s="14">
        <v>2.36940414054857</v>
      </c>
      <c r="K15" s="15">
        <v>416.98247381776599</v>
      </c>
      <c r="L15" s="15">
        <v>569</v>
      </c>
      <c r="ZA15" s="9"/>
    </row>
    <row r="16" spans="2:677" x14ac:dyDescent="0.3">
      <c r="B16" s="18"/>
      <c r="C16" s="16" t="s">
        <v>315</v>
      </c>
      <c r="D16" s="14">
        <v>18.1962004482581</v>
      </c>
      <c r="E16" s="14">
        <v>0.76971858464189602</v>
      </c>
      <c r="F16" s="14">
        <v>16.686140615682099</v>
      </c>
      <c r="G16" s="14">
        <v>19.706260280834101</v>
      </c>
      <c r="H16" s="14">
        <v>4.2301060973175897</v>
      </c>
      <c r="I16" s="15">
        <v>949</v>
      </c>
      <c r="J16" s="14">
        <v>3.71461611007912</v>
      </c>
      <c r="K16" s="15">
        <v>255.477274603159</v>
      </c>
      <c r="L16" s="15">
        <v>567</v>
      </c>
      <c r="ZA16" s="9"/>
    </row>
    <row r="17" spans="2:677" x14ac:dyDescent="0.3">
      <c r="B17" s="18" t="s">
        <v>322</v>
      </c>
      <c r="C17" s="16" t="s">
        <v>316</v>
      </c>
      <c r="D17" s="14">
        <v>17.799565771353699</v>
      </c>
      <c r="E17" s="14">
        <v>1.6033606421426401</v>
      </c>
      <c r="F17" s="14">
        <v>14.6540388851096</v>
      </c>
      <c r="G17" s="14">
        <v>20.945092657597801</v>
      </c>
      <c r="H17" s="14">
        <v>9.0078638026274902</v>
      </c>
      <c r="I17" s="15">
        <v>209</v>
      </c>
      <c r="J17" s="14">
        <v>3.30273294115747</v>
      </c>
      <c r="K17" s="15">
        <v>63.280926349059897</v>
      </c>
      <c r="L17" s="15">
        <v>85</v>
      </c>
      <c r="ZA17" s="9"/>
    </row>
    <row r="18" spans="2:677" x14ac:dyDescent="0.3">
      <c r="B18" s="18"/>
      <c r="C18" s="16" t="s">
        <v>317</v>
      </c>
      <c r="D18" s="14">
        <v>17.2346199336484</v>
      </c>
      <c r="E18" s="14">
        <v>1.43175941082833</v>
      </c>
      <c r="F18" s="14">
        <v>14.425746120096999</v>
      </c>
      <c r="G18" s="14">
        <v>20.0434937471999</v>
      </c>
      <c r="H18" s="14">
        <v>8.3074614719701199</v>
      </c>
      <c r="I18" s="15">
        <v>61</v>
      </c>
      <c r="J18" s="14">
        <v>1.2485686696125</v>
      </c>
      <c r="K18" s="15">
        <v>48.855943196886102</v>
      </c>
      <c r="L18" s="15">
        <v>23</v>
      </c>
      <c r="ZA18" s="9">
        <v>1</v>
      </c>
    </row>
    <row r="19" spans="2:677" x14ac:dyDescent="0.3">
      <c r="B19" s="18"/>
      <c r="C19" s="16" t="s">
        <v>318</v>
      </c>
      <c r="D19" s="14">
        <v>16.249424434085</v>
      </c>
      <c r="E19" s="14">
        <v>2.1285095114213801</v>
      </c>
      <c r="F19" s="14">
        <v>12.0736428165101</v>
      </c>
      <c r="G19" s="14">
        <v>20.425206051659899</v>
      </c>
      <c r="H19" s="14">
        <v>13.0989840289764</v>
      </c>
      <c r="I19" s="15">
        <v>53</v>
      </c>
      <c r="J19" s="14">
        <v>2.0076174152218198</v>
      </c>
      <c r="K19" s="15">
        <v>26.399452205461301</v>
      </c>
      <c r="L19" s="15">
        <v>20</v>
      </c>
      <c r="ZA19" s="9">
        <v>1</v>
      </c>
    </row>
    <row r="20" spans="2:677" x14ac:dyDescent="0.3">
      <c r="B20" s="18"/>
      <c r="C20" s="16" t="s">
        <v>319</v>
      </c>
      <c r="D20" s="14">
        <v>15.823774383336399</v>
      </c>
      <c r="E20" s="14">
        <v>0.53375315603394502</v>
      </c>
      <c r="F20" s="14">
        <v>14.776639472578699</v>
      </c>
      <c r="G20" s="14">
        <v>16.870909294094101</v>
      </c>
      <c r="H20" s="14">
        <v>3.3731089884346899</v>
      </c>
      <c r="I20" s="15">
        <v>1592</v>
      </c>
      <c r="J20" s="14">
        <v>3.1361979999898999</v>
      </c>
      <c r="K20" s="15">
        <v>507.62101117503698</v>
      </c>
      <c r="L20" s="15">
        <v>798</v>
      </c>
      <c r="ZA20" s="9"/>
    </row>
    <row r="21" spans="2:677" x14ac:dyDescent="0.3">
      <c r="B21" s="18"/>
      <c r="C21" s="16" t="s">
        <v>320</v>
      </c>
      <c r="D21" s="14">
        <v>17.8663335686118</v>
      </c>
      <c r="E21" s="14">
        <v>2.6429630344893802</v>
      </c>
      <c r="F21" s="14">
        <v>12.681279709970299</v>
      </c>
      <c r="G21" s="14">
        <v>23.051387427253299</v>
      </c>
      <c r="H21" s="14">
        <v>14.792979344864699</v>
      </c>
      <c r="I21" s="15">
        <v>22</v>
      </c>
      <c r="J21" s="14">
        <v>1.6622985865434401</v>
      </c>
      <c r="K21" s="15">
        <v>13.2346861015785</v>
      </c>
      <c r="L21" s="15">
        <v>3</v>
      </c>
      <c r="ZA21" s="9">
        <v>1</v>
      </c>
    </row>
    <row r="22" spans="2:677" x14ac:dyDescent="0.3">
      <c r="B22" s="18" t="s">
        <v>298</v>
      </c>
      <c r="C22" s="16" t="s">
        <v>283</v>
      </c>
      <c r="D22" s="14">
        <v>16.5595869413572</v>
      </c>
      <c r="E22" s="14">
        <v>0.96834671224380697</v>
      </c>
      <c r="F22" s="14">
        <v>14.6598517610683</v>
      </c>
      <c r="G22" s="14">
        <v>18.4593221216461</v>
      </c>
      <c r="H22" s="14">
        <v>5.8476501598320896</v>
      </c>
      <c r="I22" s="15">
        <v>359</v>
      </c>
      <c r="J22" s="14">
        <v>2.6290159048674502</v>
      </c>
      <c r="K22" s="15">
        <v>136.55299663092001</v>
      </c>
      <c r="L22" s="15">
        <v>187</v>
      </c>
      <c r="ZA22" s="9"/>
    </row>
    <row r="23" spans="2:677" x14ac:dyDescent="0.3">
      <c r="B23" s="18"/>
      <c r="C23" s="16" t="s">
        <v>284</v>
      </c>
      <c r="D23" s="14">
        <v>14.193459982786299</v>
      </c>
      <c r="E23" s="14">
        <v>0.99675510702075198</v>
      </c>
      <c r="F23" s="14">
        <v>12.237992257231401</v>
      </c>
      <c r="G23" s="14">
        <v>16.148927708341201</v>
      </c>
      <c r="H23" s="14">
        <v>7.0226365398543296</v>
      </c>
      <c r="I23" s="15">
        <v>327</v>
      </c>
      <c r="J23" s="14">
        <v>2.5462369434855199</v>
      </c>
      <c r="K23" s="15">
        <v>128.42481169579301</v>
      </c>
      <c r="L23" s="15">
        <v>177</v>
      </c>
      <c r="ZA23" s="9"/>
    </row>
    <row r="24" spans="2:677" x14ac:dyDescent="0.3">
      <c r="B24" s="18"/>
      <c r="C24" s="16" t="s">
        <v>285</v>
      </c>
      <c r="D24" s="14">
        <v>15.900929852591</v>
      </c>
      <c r="E24" s="14">
        <v>1.16059120058314</v>
      </c>
      <c r="F24" s="14">
        <v>13.624042963005101</v>
      </c>
      <c r="G24" s="14">
        <v>18.177816742176901</v>
      </c>
      <c r="H24" s="14">
        <v>7.2988888784640498</v>
      </c>
      <c r="I24" s="15">
        <v>355</v>
      </c>
      <c r="J24" s="14">
        <v>3.0613109096280402</v>
      </c>
      <c r="K24" s="15">
        <v>115.963392964596</v>
      </c>
      <c r="L24" s="15">
        <v>190</v>
      </c>
      <c r="ZA24" s="9"/>
    </row>
    <row r="25" spans="2:677" x14ac:dyDescent="0.3">
      <c r="B25" s="18"/>
      <c r="C25" s="16" t="s">
        <v>286</v>
      </c>
      <c r="D25" s="14">
        <v>15.9535470289775</v>
      </c>
      <c r="E25" s="14">
        <v>0.97672223419465298</v>
      </c>
      <c r="F25" s="14">
        <v>14.0373804677564</v>
      </c>
      <c r="G25" s="14">
        <v>17.8697135901986</v>
      </c>
      <c r="H25" s="14">
        <v>6.1222888704346703</v>
      </c>
      <c r="I25" s="15">
        <v>408</v>
      </c>
      <c r="J25" s="14">
        <v>2.9691407000504801</v>
      </c>
      <c r="K25" s="15">
        <v>137.41349475054</v>
      </c>
      <c r="L25" s="15">
        <v>227</v>
      </c>
      <c r="ZA25" s="9"/>
    </row>
    <row r="26" spans="2:677" x14ac:dyDescent="0.3">
      <c r="B26" s="18"/>
      <c r="C26" s="16" t="s">
        <v>287</v>
      </c>
      <c r="D26" s="14">
        <v>17.870303148992601</v>
      </c>
      <c r="E26" s="14">
        <v>0.84071198550509396</v>
      </c>
      <c r="F26" s="14">
        <v>16.2209660725505</v>
      </c>
      <c r="G26" s="14">
        <v>19.519640225434799</v>
      </c>
      <c r="H26" s="14">
        <v>4.7045199988814197</v>
      </c>
      <c r="I26" s="15">
        <v>482</v>
      </c>
      <c r="J26" s="14">
        <v>2.1331300656529102</v>
      </c>
      <c r="K26" s="15">
        <v>225.959029766181</v>
      </c>
      <c r="L26" s="15">
        <v>276</v>
      </c>
      <c r="ZA26" s="9"/>
    </row>
    <row r="27" spans="2:677" x14ac:dyDescent="0.3">
      <c r="B27" s="18" t="s">
        <v>297</v>
      </c>
      <c r="C27" s="16" t="s">
        <v>288</v>
      </c>
      <c r="D27" s="14">
        <v>16.5336960978102</v>
      </c>
      <c r="E27" s="14">
        <v>0.56409443617892396</v>
      </c>
      <c r="F27" s="14">
        <v>15.427036642199299</v>
      </c>
      <c r="G27" s="14">
        <v>17.640355553421099</v>
      </c>
      <c r="H27" s="14">
        <v>3.4117866497717699</v>
      </c>
      <c r="I27" s="15">
        <v>1317</v>
      </c>
      <c r="J27" s="14">
        <v>2.8232021264696199</v>
      </c>
      <c r="K27" s="15">
        <v>466.49157269050897</v>
      </c>
      <c r="L27" s="15">
        <v>708</v>
      </c>
      <c r="ZA27" s="9"/>
    </row>
    <row r="28" spans="2:677" x14ac:dyDescent="0.3">
      <c r="B28" s="18"/>
      <c r="C28" s="16" t="s">
        <v>289</v>
      </c>
      <c r="D28" s="14">
        <v>15.226330674796699</v>
      </c>
      <c r="E28" s="14">
        <v>0.74694728191607396</v>
      </c>
      <c r="F28" s="14">
        <v>13.760944350523401</v>
      </c>
      <c r="G28" s="14">
        <v>16.691716999070099</v>
      </c>
      <c r="H28" s="14">
        <v>4.9056289257690402</v>
      </c>
      <c r="I28" s="15">
        <v>614</v>
      </c>
      <c r="J28" s="14">
        <v>2.7154575082663102</v>
      </c>
      <c r="K28" s="15">
        <v>226.112910303652</v>
      </c>
      <c r="L28" s="15">
        <v>350</v>
      </c>
      <c r="ZA28" s="9"/>
    </row>
    <row r="29" spans="2:677" x14ac:dyDescent="0.3">
      <c r="B29" s="18" t="s">
        <v>291</v>
      </c>
      <c r="C29" s="16" t="s">
        <v>290</v>
      </c>
      <c r="D29" s="14">
        <v>15.985802961892899</v>
      </c>
      <c r="E29" s="14">
        <v>0.58952171845988</v>
      </c>
      <c r="F29" s="14">
        <v>14.8292594078723</v>
      </c>
      <c r="G29" s="14">
        <v>17.142346515913498</v>
      </c>
      <c r="H29" s="14">
        <v>3.6877829650796299</v>
      </c>
      <c r="I29" s="15">
        <v>1291</v>
      </c>
      <c r="J29" s="14">
        <v>3.12363059243956</v>
      </c>
      <c r="K29" s="15">
        <v>413.301112853978</v>
      </c>
      <c r="L29" s="15">
        <v>675</v>
      </c>
      <c r="ZA29" s="9"/>
    </row>
    <row r="30" spans="2:677" x14ac:dyDescent="0.3">
      <c r="B30" s="18"/>
      <c r="C30" s="16" t="s">
        <v>291</v>
      </c>
      <c r="D30" s="14">
        <v>16.2356634747442</v>
      </c>
      <c r="E30" s="14">
        <v>0.83648987610730097</v>
      </c>
      <c r="F30" s="14">
        <v>14.594609474659499</v>
      </c>
      <c r="G30" s="14">
        <v>17.876717474828901</v>
      </c>
      <c r="H30" s="14">
        <v>5.1521755018421302</v>
      </c>
      <c r="I30" s="15">
        <v>646</v>
      </c>
      <c r="J30" s="14">
        <v>3.26252215216839</v>
      </c>
      <c r="K30" s="15">
        <v>198.00631838488701</v>
      </c>
      <c r="L30" s="15">
        <v>327</v>
      </c>
      <c r="ZA30" s="9"/>
    </row>
    <row r="31" spans="2:677" x14ac:dyDescent="0.3">
      <c r="B31" s="18" t="s">
        <v>380</v>
      </c>
      <c r="C31" s="16" t="s">
        <v>374</v>
      </c>
      <c r="D31" s="14">
        <v>15.0304112646565</v>
      </c>
      <c r="E31" s="14">
        <v>0.71965586785341096</v>
      </c>
      <c r="F31" s="14">
        <v>13.6185661552797</v>
      </c>
      <c r="G31" s="14">
        <v>16.4422563740332</v>
      </c>
      <c r="H31" s="14">
        <v>4.7879985130257898</v>
      </c>
      <c r="I31" s="15">
        <v>497</v>
      </c>
      <c r="J31" s="14">
        <v>2.14205812258488</v>
      </c>
      <c r="K31" s="15">
        <v>232.019847995654</v>
      </c>
      <c r="L31" s="15">
        <v>275</v>
      </c>
      <c r="ZA31" s="9"/>
    </row>
    <row r="32" spans="2:677" ht="27.6" x14ac:dyDescent="0.3">
      <c r="B32" s="18"/>
      <c r="C32" s="16" t="s">
        <v>375</v>
      </c>
      <c r="D32" s="14">
        <v>15.850510787400401</v>
      </c>
      <c r="E32" s="14">
        <v>0.72459241030936505</v>
      </c>
      <c r="F32" s="14">
        <v>14.4289810028407</v>
      </c>
      <c r="G32" s="14">
        <v>17.272040571960101</v>
      </c>
      <c r="H32" s="14">
        <v>4.5714136284197497</v>
      </c>
      <c r="I32" s="15">
        <v>963</v>
      </c>
      <c r="J32" s="14">
        <v>3.5841992031385899</v>
      </c>
      <c r="K32" s="15">
        <v>268.67926290389403</v>
      </c>
      <c r="L32" s="15">
        <v>555</v>
      </c>
      <c r="ZA32" s="9"/>
    </row>
    <row r="33" spans="2:677" x14ac:dyDescent="0.3">
      <c r="B33" s="18"/>
      <c r="C33" s="16" t="s">
        <v>376</v>
      </c>
      <c r="D33" s="14">
        <v>18.492253673428099</v>
      </c>
      <c r="E33" s="14">
        <v>0.93936771185977397</v>
      </c>
      <c r="F33" s="14">
        <v>16.6493704716951</v>
      </c>
      <c r="G33" s="14">
        <v>20.335136875161101</v>
      </c>
      <c r="H33" s="14">
        <v>5.0797903189570199</v>
      </c>
      <c r="I33" s="15">
        <v>437</v>
      </c>
      <c r="J33" s="14">
        <v>2.2803527759031401</v>
      </c>
      <c r="K33" s="15">
        <v>191.63701538544899</v>
      </c>
      <c r="L33" s="15">
        <v>242</v>
      </c>
      <c r="ZA33" s="9"/>
    </row>
    <row r="34" spans="2:677" x14ac:dyDescent="0.3">
      <c r="B34" s="18" t="s">
        <v>379</v>
      </c>
      <c r="C34" s="16" t="s">
        <v>377</v>
      </c>
      <c r="D34" s="14">
        <v>16.582017237191302</v>
      </c>
      <c r="E34" s="14">
        <v>0.52049805567395602</v>
      </c>
      <c r="F34" s="14">
        <v>15.560885860968799</v>
      </c>
      <c r="G34" s="14">
        <v>17.6031486134139</v>
      </c>
      <c r="H34" s="14">
        <v>3.1389308564132099</v>
      </c>
      <c r="I34" s="15">
        <v>1469</v>
      </c>
      <c r="J34" s="14">
        <v>2.7574063175330301</v>
      </c>
      <c r="K34" s="15">
        <v>532.74702050957501</v>
      </c>
      <c r="L34" s="15">
        <v>773</v>
      </c>
      <c r="ZA34" s="9"/>
    </row>
    <row r="35" spans="2:677" x14ac:dyDescent="0.3">
      <c r="B35" s="18"/>
      <c r="C35" s="16" t="s">
        <v>378</v>
      </c>
      <c r="D35" s="14">
        <v>14.2168402193257</v>
      </c>
      <c r="E35" s="14">
        <v>0.93283358172367303</v>
      </c>
      <c r="F35" s="14">
        <v>12.386774518390901</v>
      </c>
      <c r="G35" s="14">
        <v>16.0469059202604</v>
      </c>
      <c r="H35" s="14">
        <v>6.5614691262804401</v>
      </c>
      <c r="I35" s="15">
        <v>429</v>
      </c>
      <c r="J35" s="14">
        <v>2.9406323875374398</v>
      </c>
      <c r="K35" s="15">
        <v>145.886987376636</v>
      </c>
      <c r="L35" s="15">
        <v>227</v>
      </c>
      <c r="ZA35" s="9"/>
    </row>
    <row r="37" spans="2:677" x14ac:dyDescent="0.3">
      <c r="B37" s="7"/>
      <c r="C37" s="7"/>
      <c r="D37" s="7"/>
    </row>
    <row r="38" spans="2:677" x14ac:dyDescent="0.3">
      <c r="B38" s="7" t="s">
        <v>301</v>
      </c>
      <c r="C38" s="7"/>
      <c r="D38" s="7"/>
    </row>
    <row r="39" spans="2:677" x14ac:dyDescent="0.3">
      <c r="B39" s="7" t="s">
        <v>343</v>
      </c>
      <c r="C39" s="7"/>
      <c r="D39" s="7"/>
    </row>
    <row r="40" spans="2:677" x14ac:dyDescent="0.3">
      <c r="B40" s="7" t="s">
        <v>344</v>
      </c>
      <c r="C40" s="7"/>
      <c r="D40" s="7"/>
    </row>
    <row r="41" spans="2:677" x14ac:dyDescent="0.3">
      <c r="B41" s="7" t="s">
        <v>345</v>
      </c>
      <c r="C41" s="7"/>
      <c r="D41" s="7"/>
    </row>
    <row r="42" spans="2:677" x14ac:dyDescent="0.3">
      <c r="B42" s="7" t="s">
        <v>308</v>
      </c>
      <c r="C42" s="7"/>
      <c r="D42" s="7"/>
    </row>
    <row r="43" spans="2:677" x14ac:dyDescent="0.3">
      <c r="B43" s="7" t="s">
        <v>309</v>
      </c>
      <c r="C43" s="7"/>
      <c r="D43" s="7"/>
    </row>
    <row r="44" spans="2:677" x14ac:dyDescent="0.3">
      <c r="B44" s="7"/>
      <c r="C44" s="7"/>
      <c r="D44" s="7"/>
    </row>
    <row r="45" spans="2:677" ht="90" customHeight="1" x14ac:dyDescent="0.3">
      <c r="B45" s="19" t="s">
        <v>391</v>
      </c>
      <c r="C45" s="20"/>
      <c r="D45" s="20"/>
      <c r="E45" s="21"/>
      <c r="F45" s="21"/>
      <c r="G45" s="21"/>
      <c r="H45" s="21"/>
      <c r="I45" s="21"/>
    </row>
    <row r="46" spans="2:677" x14ac:dyDescent="0.3">
      <c r="B46" s="7"/>
      <c r="C46" s="7"/>
      <c r="D46" s="7"/>
    </row>
    <row r="47" spans="2:677" x14ac:dyDescent="0.3">
      <c r="B47" s="7"/>
      <c r="C47" s="7"/>
      <c r="D47" s="7"/>
    </row>
    <row r="48" spans="2:677" x14ac:dyDescent="0.3">
      <c r="B48" s="7"/>
      <c r="C48" s="7"/>
      <c r="D48" s="7"/>
    </row>
    <row r="49" spans="2:4" x14ac:dyDescent="0.3">
      <c r="B49" s="7"/>
      <c r="C49" s="7"/>
      <c r="D49" s="7"/>
    </row>
    <row r="50" spans="2:4" x14ac:dyDescent="0.3">
      <c r="B50" s="7"/>
      <c r="C50" s="7"/>
      <c r="D50" s="7"/>
    </row>
    <row r="51" spans="2:4" x14ac:dyDescent="0.3">
      <c r="B51" s="7"/>
      <c r="C51" s="7"/>
      <c r="D51" s="7"/>
    </row>
    <row r="52" spans="2:4" x14ac:dyDescent="0.3">
      <c r="B52" s="7"/>
      <c r="C52" s="7"/>
      <c r="D52" s="7"/>
    </row>
    <row r="53" spans="2:4" x14ac:dyDescent="0.3">
      <c r="B53" s="7"/>
      <c r="C53" s="7"/>
      <c r="D53" s="7"/>
    </row>
    <row r="54" spans="2:4" x14ac:dyDescent="0.3">
      <c r="B54" s="7"/>
      <c r="C54" s="7"/>
      <c r="D54" s="7"/>
    </row>
    <row r="55" spans="2:4" x14ac:dyDescent="0.3">
      <c r="B55" s="7"/>
      <c r="C55" s="7"/>
      <c r="D55" s="7"/>
    </row>
    <row r="56" spans="2:4" x14ac:dyDescent="0.3">
      <c r="B56" s="7"/>
      <c r="C56" s="7"/>
      <c r="D56" s="7"/>
    </row>
    <row r="57" spans="2:4" x14ac:dyDescent="0.3">
      <c r="B57" s="7"/>
      <c r="C57" s="7"/>
      <c r="D57" s="7"/>
    </row>
    <row r="127" spans="3:3" x14ac:dyDescent="0.3">
      <c r="C127" s="8" t="str">
        <f>HYPERLINK("https://www.cdc.gov/nchs/data/series/sr_02/sr02_175.pdf", "Link to Vital and Health Statistics")</f>
        <v>Link to Vital and Health Statistics</v>
      </c>
    </row>
  </sheetData>
  <mergeCells count="12">
    <mergeCell ref="B8:C8"/>
    <mergeCell ref="B9:C9"/>
    <mergeCell ref="B10:B11"/>
    <mergeCell ref="B12:B14"/>
    <mergeCell ref="B15:B16"/>
    <mergeCell ref="B45:I45"/>
    <mergeCell ref="B17:B21"/>
    <mergeCell ref="B27:B28"/>
    <mergeCell ref="B29:B30"/>
    <mergeCell ref="B22:B26"/>
    <mergeCell ref="B34:B35"/>
    <mergeCell ref="B31:B33"/>
  </mergeCells>
  <conditionalFormatting sqref="D9:D35">
    <cfRule type="expression" dxfId="15" priority="1">
      <formula>ZA9 = 3</formula>
    </cfRule>
    <cfRule type="expression" dxfId="14" priority="28">
      <formula>I9 = J9</formula>
    </cfRule>
    <cfRule type="expression" dxfId="13" priority="55">
      <formula>ZA9 = 2</formula>
    </cfRule>
    <cfRule type="expression" dxfId="12" priority="82">
      <formula>ZA9 = 1</formula>
    </cfRule>
  </conditionalFormatting>
  <pageMargins left="0.7" right="0.7" top="0.75" bottom="0.75" header="0.3" footer="0.3"/>
  <pageSetup paperSize="9" orientation="portrait" horizontalDpi="300" verticalDpi="300"/>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1:ZA12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236</v>
      </c>
      <c r="L2" s="12" t="str">
        <f>HYPERLINK("#'INDICE'!A1", "Índice")</f>
        <v>Índice</v>
      </c>
    </row>
    <row r="3" spans="2:677" x14ac:dyDescent="0.3">
      <c r="B3" s="10" t="s">
        <v>7</v>
      </c>
      <c r="C3" s="11" t="s">
        <v>235</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342</v>
      </c>
      <c r="J8" s="13" t="s">
        <v>249</v>
      </c>
      <c r="K8" s="13" t="s">
        <v>250</v>
      </c>
      <c r="L8" s="13" t="s">
        <v>251</v>
      </c>
      <c r="ZA8" s="9" t="s">
        <v>300</v>
      </c>
    </row>
    <row r="9" spans="2:677" x14ac:dyDescent="0.3">
      <c r="B9" s="18" t="s">
        <v>292</v>
      </c>
      <c r="C9" s="18" t="s">
        <v>252</v>
      </c>
      <c r="D9" s="14">
        <v>16.717197374328499</v>
      </c>
      <c r="E9" s="14">
        <v>0.416251159718107</v>
      </c>
      <c r="F9" s="14">
        <v>15.900581835747101</v>
      </c>
      <c r="G9" s="14">
        <v>17.533812912910001</v>
      </c>
      <c r="H9" s="14">
        <v>2.4899577985321701</v>
      </c>
      <c r="I9" s="15">
        <v>2047</v>
      </c>
      <c r="J9" s="14">
        <v>2.4061080185753099</v>
      </c>
      <c r="K9" s="15">
        <v>850.75149752090397</v>
      </c>
      <c r="L9" s="15">
        <v>967</v>
      </c>
      <c r="ZA9" s="9"/>
    </row>
    <row r="10" spans="2:677" x14ac:dyDescent="0.3">
      <c r="B10" s="18" t="s">
        <v>293</v>
      </c>
      <c r="C10" s="16" t="s">
        <v>253</v>
      </c>
      <c r="D10" s="14">
        <v>17.077508631934101</v>
      </c>
      <c r="E10" s="14">
        <v>0.55013420881649899</v>
      </c>
      <c r="F10" s="14">
        <v>15.998236820345699</v>
      </c>
      <c r="G10" s="14">
        <v>18.156780443522599</v>
      </c>
      <c r="H10" s="14">
        <v>3.2213961689222801</v>
      </c>
      <c r="I10" s="15">
        <v>1276</v>
      </c>
      <c r="J10" s="14">
        <v>2.52193815803501</v>
      </c>
      <c r="K10" s="15">
        <v>505.960067234245</v>
      </c>
      <c r="L10" s="15">
        <v>607</v>
      </c>
      <c r="ZA10" s="9"/>
    </row>
    <row r="11" spans="2:677" x14ac:dyDescent="0.3">
      <c r="B11" s="18"/>
      <c r="C11" s="16" t="s">
        <v>254</v>
      </c>
      <c r="D11" s="14">
        <v>15.9966414780714</v>
      </c>
      <c r="E11" s="14">
        <v>0.58797995303843797</v>
      </c>
      <c r="F11" s="14">
        <v>14.8431226113594</v>
      </c>
      <c r="G11" s="14">
        <v>17.150160344783298</v>
      </c>
      <c r="H11" s="14">
        <v>3.6756462526490798</v>
      </c>
      <c r="I11" s="15">
        <v>771</v>
      </c>
      <c r="J11" s="14">
        <v>1.96886208424472</v>
      </c>
      <c r="K11" s="15">
        <v>391.59675335805201</v>
      </c>
      <c r="L11" s="15">
        <v>360</v>
      </c>
      <c r="ZA11" s="9"/>
    </row>
    <row r="12" spans="2:677" x14ac:dyDescent="0.3">
      <c r="B12" s="18" t="s">
        <v>294</v>
      </c>
      <c r="C12" s="16" t="s">
        <v>255</v>
      </c>
      <c r="D12" s="14">
        <v>17.7879423545929</v>
      </c>
      <c r="E12" s="14">
        <v>0.52469116840522401</v>
      </c>
      <c r="F12" s="14">
        <v>16.7585855562447</v>
      </c>
      <c r="G12" s="14">
        <v>18.8172991529411</v>
      </c>
      <c r="H12" s="14">
        <v>2.94970130859316</v>
      </c>
      <c r="I12" s="15">
        <v>1055</v>
      </c>
      <c r="J12" s="14">
        <v>1.82972231675179</v>
      </c>
      <c r="K12" s="15">
        <v>576.59022374110202</v>
      </c>
      <c r="L12" s="15">
        <v>493</v>
      </c>
      <c r="ZA12" s="9"/>
    </row>
    <row r="13" spans="2:677" x14ac:dyDescent="0.3">
      <c r="B13" s="18"/>
      <c r="C13" s="16" t="s">
        <v>256</v>
      </c>
      <c r="D13" s="14">
        <v>15.979418365101401</v>
      </c>
      <c r="E13" s="14">
        <v>0.64796825521108503</v>
      </c>
      <c r="F13" s="14">
        <v>14.7082124276304</v>
      </c>
      <c r="G13" s="14">
        <v>17.250624302572501</v>
      </c>
      <c r="H13" s="14">
        <v>4.0550177760301302</v>
      </c>
      <c r="I13" s="15">
        <v>589</v>
      </c>
      <c r="J13" s="14">
        <v>1.8033753474169301</v>
      </c>
      <c r="K13" s="15">
        <v>326.609765872455</v>
      </c>
      <c r="L13" s="15">
        <v>289</v>
      </c>
      <c r="ZA13" s="9"/>
    </row>
    <row r="14" spans="2:677" x14ac:dyDescent="0.3">
      <c r="B14" s="18"/>
      <c r="C14" s="16" t="s">
        <v>257</v>
      </c>
      <c r="D14" s="14">
        <v>16.5889500504198</v>
      </c>
      <c r="E14" s="14">
        <v>0.90179239202619899</v>
      </c>
      <c r="F14" s="14">
        <v>14.8197833761411</v>
      </c>
      <c r="G14" s="14">
        <v>18.358116724698402</v>
      </c>
      <c r="H14" s="14">
        <v>5.43610288345754</v>
      </c>
      <c r="I14" s="15">
        <v>403</v>
      </c>
      <c r="J14" s="14">
        <v>2.0849867071261299</v>
      </c>
      <c r="K14" s="15">
        <v>193.28660399733701</v>
      </c>
      <c r="L14" s="15">
        <v>185</v>
      </c>
      <c r="ZA14" s="9"/>
    </row>
    <row r="15" spans="2:677" x14ac:dyDescent="0.3">
      <c r="B15" s="18" t="s">
        <v>321</v>
      </c>
      <c r="C15" s="16" t="s">
        <v>314</v>
      </c>
      <c r="D15" s="14">
        <v>16.110111217818101</v>
      </c>
      <c r="E15" s="14">
        <v>0.53425277177546704</v>
      </c>
      <c r="F15" s="14">
        <v>15.061996144078799</v>
      </c>
      <c r="G15" s="14">
        <v>17.158226291557501</v>
      </c>
      <c r="H15" s="14">
        <v>3.3162575015905</v>
      </c>
      <c r="I15" s="15">
        <v>1032</v>
      </c>
      <c r="J15" s="14">
        <v>2.0369263231627501</v>
      </c>
      <c r="K15" s="15">
        <v>506.64571823963098</v>
      </c>
      <c r="L15" s="15">
        <v>599</v>
      </c>
      <c r="ZA15" s="9"/>
    </row>
    <row r="16" spans="2:677" x14ac:dyDescent="0.3">
      <c r="B16" s="18"/>
      <c r="C16" s="16" t="s">
        <v>315</v>
      </c>
      <c r="D16" s="14">
        <v>17.297876738964799</v>
      </c>
      <c r="E16" s="14">
        <v>0.59513161029056105</v>
      </c>
      <c r="F16" s="14">
        <v>16.130327510289</v>
      </c>
      <c r="G16" s="14">
        <v>18.465425967640499</v>
      </c>
      <c r="H16" s="14">
        <v>3.4404893691373202</v>
      </c>
      <c r="I16" s="15">
        <v>1015</v>
      </c>
      <c r="J16" s="14">
        <v>2.4041582325458002</v>
      </c>
      <c r="K16" s="15">
        <v>422.18518991788699</v>
      </c>
      <c r="L16" s="15">
        <v>606</v>
      </c>
      <c r="ZA16" s="9"/>
    </row>
    <row r="17" spans="2:677" x14ac:dyDescent="0.3">
      <c r="B17" s="18" t="s">
        <v>322</v>
      </c>
      <c r="C17" s="16" t="s">
        <v>316</v>
      </c>
      <c r="D17" s="14">
        <v>15.1846503053603</v>
      </c>
      <c r="E17" s="14">
        <v>1.0679212037250401</v>
      </c>
      <c r="F17" s="14">
        <v>13.089566535424201</v>
      </c>
      <c r="G17" s="14">
        <v>17.2797340752963</v>
      </c>
      <c r="H17" s="14">
        <v>7.0328995548093802</v>
      </c>
      <c r="I17" s="15">
        <v>199</v>
      </c>
      <c r="J17" s="14">
        <v>1.7110619901820601</v>
      </c>
      <c r="K17" s="15">
        <v>116.302039985603</v>
      </c>
      <c r="L17" s="15">
        <v>89</v>
      </c>
      <c r="ZA17" s="9"/>
    </row>
    <row r="18" spans="2:677" x14ac:dyDescent="0.3">
      <c r="B18" s="18"/>
      <c r="C18" s="16" t="s">
        <v>317</v>
      </c>
      <c r="D18" s="14">
        <v>16.356145890682399</v>
      </c>
      <c r="E18" s="14">
        <v>1.61953996779974</v>
      </c>
      <c r="F18" s="14">
        <v>13.1788778586735</v>
      </c>
      <c r="G18" s="14">
        <v>19.533413922691299</v>
      </c>
      <c r="H18" s="14">
        <v>9.9017212161352894</v>
      </c>
      <c r="I18" s="15">
        <v>87</v>
      </c>
      <c r="J18" s="14">
        <v>1.6247587405577899</v>
      </c>
      <c r="K18" s="15">
        <v>53.546411432218001</v>
      </c>
      <c r="L18" s="15">
        <v>34</v>
      </c>
      <c r="ZA18" s="9">
        <v>1</v>
      </c>
    </row>
    <row r="19" spans="2:677" x14ac:dyDescent="0.3">
      <c r="B19" s="18"/>
      <c r="C19" s="16" t="s">
        <v>318</v>
      </c>
      <c r="D19" s="14">
        <v>15.8603452224667</v>
      </c>
      <c r="E19" s="14">
        <v>1.3786709289432699</v>
      </c>
      <c r="F19" s="14">
        <v>13.155622179945899</v>
      </c>
      <c r="G19" s="14">
        <v>18.565068264987499</v>
      </c>
      <c r="H19" s="14">
        <v>8.6925657014724695</v>
      </c>
      <c r="I19" s="15">
        <v>65</v>
      </c>
      <c r="J19" s="14">
        <v>1.5555891064140099</v>
      </c>
      <c r="K19" s="15">
        <v>41.784813053776098</v>
      </c>
      <c r="L19" s="15">
        <v>25</v>
      </c>
      <c r="ZA19" s="9">
        <v>1</v>
      </c>
    </row>
    <row r="20" spans="2:677" x14ac:dyDescent="0.3">
      <c r="B20" s="18"/>
      <c r="C20" s="16" t="s">
        <v>319</v>
      </c>
      <c r="D20" s="14">
        <v>17.093163871138</v>
      </c>
      <c r="E20" s="14">
        <v>0.52607622489109995</v>
      </c>
      <c r="F20" s="14">
        <v>16.061089822346698</v>
      </c>
      <c r="G20" s="14">
        <v>18.125237919929301</v>
      </c>
      <c r="H20" s="14">
        <v>3.07769953448692</v>
      </c>
      <c r="I20" s="15">
        <v>1666</v>
      </c>
      <c r="J20" s="14">
        <v>2.9855390247226801</v>
      </c>
      <c r="K20" s="15">
        <v>558.02318650138898</v>
      </c>
      <c r="L20" s="15">
        <v>832</v>
      </c>
      <c r="ZA20" s="9"/>
    </row>
    <row r="21" spans="2:677" x14ac:dyDescent="0.3">
      <c r="B21" s="18"/>
      <c r="C21" s="16" t="s">
        <v>320</v>
      </c>
      <c r="D21" s="14">
        <v>8.0954182572244306</v>
      </c>
      <c r="E21" s="14">
        <v>2.0022931555357499</v>
      </c>
      <c r="F21" s="14">
        <v>4.1672521358060903</v>
      </c>
      <c r="G21" s="14">
        <v>12.0235843786428</v>
      </c>
      <c r="H21" s="14">
        <v>24.733659113275401</v>
      </c>
      <c r="I21" s="15">
        <v>30</v>
      </c>
      <c r="J21" s="14">
        <v>1.332997569829</v>
      </c>
      <c r="K21" s="15">
        <v>22.505667436324401</v>
      </c>
      <c r="L21" s="15">
        <v>3</v>
      </c>
      <c r="ZA21" s="9">
        <v>1</v>
      </c>
    </row>
    <row r="22" spans="2:677" x14ac:dyDescent="0.3">
      <c r="B22" s="18" t="s">
        <v>298</v>
      </c>
      <c r="C22" s="16" t="s">
        <v>283</v>
      </c>
      <c r="D22" s="14">
        <v>14.0745137751314</v>
      </c>
      <c r="E22" s="14">
        <v>1.0940873539201299</v>
      </c>
      <c r="F22" s="14">
        <v>11.9280963708371</v>
      </c>
      <c r="G22" s="14">
        <v>16.220931179425701</v>
      </c>
      <c r="H22" s="14">
        <v>7.7735357071680404</v>
      </c>
      <c r="I22" s="15">
        <v>343</v>
      </c>
      <c r="J22" s="14">
        <v>3.2642712506787501</v>
      </c>
      <c r="K22" s="15">
        <v>105.077052015417</v>
      </c>
      <c r="L22" s="15">
        <v>175</v>
      </c>
      <c r="ZA22" s="9"/>
    </row>
    <row r="23" spans="2:677" x14ac:dyDescent="0.3">
      <c r="B23" s="18"/>
      <c r="C23" s="16" t="s">
        <v>284</v>
      </c>
      <c r="D23" s="14">
        <v>15.990635154039699</v>
      </c>
      <c r="E23" s="14">
        <v>1.32732205003395</v>
      </c>
      <c r="F23" s="14">
        <v>13.3866500708664</v>
      </c>
      <c r="G23" s="14">
        <v>18.594620237212901</v>
      </c>
      <c r="H23" s="14">
        <v>8.3006211901385107</v>
      </c>
      <c r="I23" s="15">
        <v>313</v>
      </c>
      <c r="J23" s="14">
        <v>3.9067789728107298</v>
      </c>
      <c r="K23" s="15">
        <v>80.117150772625394</v>
      </c>
      <c r="L23" s="15">
        <v>170</v>
      </c>
      <c r="ZA23" s="9"/>
    </row>
    <row r="24" spans="2:677" x14ac:dyDescent="0.3">
      <c r="B24" s="18"/>
      <c r="C24" s="16" t="s">
        <v>285</v>
      </c>
      <c r="D24" s="14">
        <v>16.283047329033099</v>
      </c>
      <c r="E24" s="14">
        <v>1.1212276942316</v>
      </c>
      <c r="F24" s="14">
        <v>14.0833850914133</v>
      </c>
      <c r="G24" s="14">
        <v>18.4827095666529</v>
      </c>
      <c r="H24" s="14">
        <v>6.8858590875211396</v>
      </c>
      <c r="I24" s="15">
        <v>393</v>
      </c>
      <c r="J24" s="14">
        <v>3.41253963278997</v>
      </c>
      <c r="K24" s="15">
        <v>115.16349765546801</v>
      </c>
      <c r="L24" s="15">
        <v>210</v>
      </c>
      <c r="ZA24" s="9"/>
    </row>
    <row r="25" spans="2:677" x14ac:dyDescent="0.3">
      <c r="B25" s="18"/>
      <c r="C25" s="16" t="s">
        <v>286</v>
      </c>
      <c r="D25" s="14">
        <v>17.5271119761323</v>
      </c>
      <c r="E25" s="14">
        <v>0.81413064214755904</v>
      </c>
      <c r="F25" s="14">
        <v>15.929923073972301</v>
      </c>
      <c r="G25" s="14">
        <v>19.1243008782922</v>
      </c>
      <c r="H25" s="14">
        <v>4.6449788376785097</v>
      </c>
      <c r="I25" s="15">
        <v>427</v>
      </c>
      <c r="J25" s="14">
        <v>1.99137620210181</v>
      </c>
      <c r="K25" s="15">
        <v>214.42457710869499</v>
      </c>
      <c r="L25" s="15">
        <v>247</v>
      </c>
      <c r="ZA25" s="9"/>
    </row>
    <row r="26" spans="2:677" x14ac:dyDescent="0.3">
      <c r="B26" s="18"/>
      <c r="C26" s="16" t="s">
        <v>287</v>
      </c>
      <c r="D26" s="14">
        <v>19.186172679735598</v>
      </c>
      <c r="E26" s="14">
        <v>0.77989556998168597</v>
      </c>
      <c r="F26" s="14">
        <v>17.656147294703199</v>
      </c>
      <c r="G26" s="14">
        <v>20.716198064768001</v>
      </c>
      <c r="H26" s="14">
        <v>4.0648835127258698</v>
      </c>
      <c r="I26" s="15">
        <v>557</v>
      </c>
      <c r="J26" s="14">
        <v>2.0154841779123802</v>
      </c>
      <c r="K26" s="15">
        <v>276.36039325147999</v>
      </c>
      <c r="L26" s="15">
        <v>315</v>
      </c>
      <c r="ZA26" s="9"/>
    </row>
    <row r="27" spans="2:677" x14ac:dyDescent="0.3">
      <c r="B27" s="18" t="s">
        <v>297</v>
      </c>
      <c r="C27" s="16" t="s">
        <v>288</v>
      </c>
      <c r="D27" s="14">
        <v>17.861606385044599</v>
      </c>
      <c r="E27" s="14">
        <v>0.46416220372229999</v>
      </c>
      <c r="F27" s="14">
        <v>16.950997347369999</v>
      </c>
      <c r="G27" s="14">
        <v>18.772215422719199</v>
      </c>
      <c r="H27" s="14">
        <v>2.5986587864288602</v>
      </c>
      <c r="I27" s="15">
        <v>1450</v>
      </c>
      <c r="J27" s="14">
        <v>2.0472715367346299</v>
      </c>
      <c r="K27" s="15">
        <v>708.25973691439503</v>
      </c>
      <c r="L27" s="15">
        <v>763</v>
      </c>
      <c r="ZA27" s="9"/>
    </row>
    <row r="28" spans="2:677" x14ac:dyDescent="0.3">
      <c r="B28" s="18"/>
      <c r="C28" s="16" t="s">
        <v>289</v>
      </c>
      <c r="D28" s="14">
        <v>14.382574417804101</v>
      </c>
      <c r="E28" s="14">
        <v>0.88115388322254296</v>
      </c>
      <c r="F28" s="14">
        <v>12.6538970649093</v>
      </c>
      <c r="G28" s="14">
        <v>16.111251770698999</v>
      </c>
      <c r="H28" s="14">
        <v>6.1265379731445497</v>
      </c>
      <c r="I28" s="15">
        <v>583</v>
      </c>
      <c r="J28" s="14">
        <v>3.5026423409074501</v>
      </c>
      <c r="K28" s="15">
        <v>166.44576958119001</v>
      </c>
      <c r="L28" s="15">
        <v>331</v>
      </c>
      <c r="ZA28" s="9"/>
    </row>
    <row r="29" spans="2:677" x14ac:dyDescent="0.3">
      <c r="B29" s="18" t="s">
        <v>291</v>
      </c>
      <c r="C29" s="16" t="s">
        <v>290</v>
      </c>
      <c r="D29" s="14">
        <v>17.444159786543899</v>
      </c>
      <c r="E29" s="14">
        <v>0.50409074157940104</v>
      </c>
      <c r="F29" s="14">
        <v>16.455217599073301</v>
      </c>
      <c r="G29" s="14">
        <v>18.433101974014399</v>
      </c>
      <c r="H29" s="14">
        <v>2.8897393038571502</v>
      </c>
      <c r="I29" s="15">
        <v>1392</v>
      </c>
      <c r="J29" s="14">
        <v>2.35508398512065</v>
      </c>
      <c r="K29" s="15">
        <v>591.06172382582201</v>
      </c>
      <c r="L29" s="15">
        <v>716</v>
      </c>
      <c r="ZA29" s="9"/>
    </row>
    <row r="30" spans="2:677" x14ac:dyDescent="0.3">
      <c r="B30" s="18"/>
      <c r="C30" s="16" t="s">
        <v>291</v>
      </c>
      <c r="D30" s="14">
        <v>15.7053901897659</v>
      </c>
      <c r="E30" s="14">
        <v>0.87413015978518505</v>
      </c>
      <c r="F30" s="14">
        <v>13.9904922139701</v>
      </c>
      <c r="G30" s="14">
        <v>17.4202881655618</v>
      </c>
      <c r="H30" s="14">
        <v>5.5657971513168398</v>
      </c>
      <c r="I30" s="15">
        <v>655</v>
      </c>
      <c r="J30" s="14">
        <v>3.5255347179991601</v>
      </c>
      <c r="K30" s="15">
        <v>185.787420176571</v>
      </c>
      <c r="L30" s="15">
        <v>351</v>
      </c>
      <c r="ZA30" s="9"/>
    </row>
    <row r="31" spans="2:677" x14ac:dyDescent="0.3">
      <c r="B31" s="18" t="s">
        <v>380</v>
      </c>
      <c r="C31" s="16" t="s">
        <v>374</v>
      </c>
      <c r="D31" s="14">
        <v>14.102227304539801</v>
      </c>
      <c r="E31" s="14">
        <v>0.71005928740869595</v>
      </c>
      <c r="F31" s="14">
        <v>12.7092090897565</v>
      </c>
      <c r="G31" s="14">
        <v>15.495245519323101</v>
      </c>
      <c r="H31" s="14">
        <v>5.0350861043071697</v>
      </c>
      <c r="I31" s="15">
        <v>555</v>
      </c>
      <c r="J31" s="14">
        <v>2.3916262100052501</v>
      </c>
      <c r="K31" s="15">
        <v>232.059674575477</v>
      </c>
      <c r="L31" s="15">
        <v>313</v>
      </c>
      <c r="ZA31" s="9"/>
    </row>
    <row r="32" spans="2:677" ht="27.6" x14ac:dyDescent="0.3">
      <c r="B32" s="18"/>
      <c r="C32" s="16" t="s">
        <v>375</v>
      </c>
      <c r="D32" s="14">
        <v>16.9687229926752</v>
      </c>
      <c r="E32" s="14">
        <v>0.71715481351645305</v>
      </c>
      <c r="F32" s="14">
        <v>15.5617845358968</v>
      </c>
      <c r="G32" s="14">
        <v>18.375661449453599</v>
      </c>
      <c r="H32" s="14">
        <v>4.22633343608722</v>
      </c>
      <c r="I32" s="15">
        <v>934</v>
      </c>
      <c r="J32" s="14">
        <v>3.20727030125982</v>
      </c>
      <c r="K32" s="15">
        <v>291.21337220412101</v>
      </c>
      <c r="L32" s="15">
        <v>554</v>
      </c>
      <c r="ZA32" s="9"/>
    </row>
    <row r="33" spans="2:677" x14ac:dyDescent="0.3">
      <c r="B33" s="18"/>
      <c r="C33" s="16" t="s">
        <v>376</v>
      </c>
      <c r="D33" s="14">
        <v>20.460432974316699</v>
      </c>
      <c r="E33" s="14">
        <v>0.77380521693397397</v>
      </c>
      <c r="F33" s="14">
        <v>18.942355848930202</v>
      </c>
      <c r="G33" s="14">
        <v>21.9785100997032</v>
      </c>
      <c r="H33" s="14">
        <v>3.7819591496685598</v>
      </c>
      <c r="I33" s="15">
        <v>499</v>
      </c>
      <c r="J33" s="14">
        <v>1.7935314183192499</v>
      </c>
      <c r="K33" s="15">
        <v>278.22205672182901</v>
      </c>
      <c r="L33" s="15">
        <v>293</v>
      </c>
      <c r="ZA33" s="9"/>
    </row>
    <row r="34" spans="2:677" x14ac:dyDescent="0.3">
      <c r="B34" s="18" t="s">
        <v>379</v>
      </c>
      <c r="C34" s="16" t="s">
        <v>377</v>
      </c>
      <c r="D34" s="14">
        <v>17.032422315820799</v>
      </c>
      <c r="E34" s="14">
        <v>0.47156355168414599</v>
      </c>
      <c r="F34" s="14">
        <v>16.107292369112098</v>
      </c>
      <c r="G34" s="14">
        <v>17.9575522625295</v>
      </c>
      <c r="H34" s="14">
        <v>2.76862294123677</v>
      </c>
      <c r="I34" s="15">
        <v>1644</v>
      </c>
      <c r="J34" s="14">
        <v>2.48655666843025</v>
      </c>
      <c r="K34" s="15">
        <v>661.15525170711305</v>
      </c>
      <c r="L34" s="15">
        <v>858</v>
      </c>
      <c r="ZA34" s="9"/>
    </row>
    <row r="35" spans="2:677" x14ac:dyDescent="0.3">
      <c r="B35" s="18"/>
      <c r="C35" s="16" t="s">
        <v>378</v>
      </c>
      <c r="D35" s="14">
        <v>15.8461158931573</v>
      </c>
      <c r="E35" s="14">
        <v>1.24152292643401</v>
      </c>
      <c r="F35" s="14">
        <v>13.4104525882485</v>
      </c>
      <c r="G35" s="14">
        <v>18.281779198066101</v>
      </c>
      <c r="H35" s="14">
        <v>7.8348721844835296</v>
      </c>
      <c r="I35" s="15">
        <v>364</v>
      </c>
      <c r="J35" s="14">
        <v>3.87014160797328</v>
      </c>
      <c r="K35" s="15">
        <v>94.053406017517801</v>
      </c>
      <c r="L35" s="15">
        <v>192</v>
      </c>
      <c r="ZA35" s="9"/>
    </row>
    <row r="37" spans="2:677" x14ac:dyDescent="0.3">
      <c r="B37" s="7"/>
      <c r="C37" s="7"/>
      <c r="D37" s="7"/>
    </row>
    <row r="38" spans="2:677" x14ac:dyDescent="0.3">
      <c r="B38" s="7" t="s">
        <v>301</v>
      </c>
      <c r="C38" s="7"/>
      <c r="D38" s="7"/>
    </row>
    <row r="39" spans="2:677" x14ac:dyDescent="0.3">
      <c r="B39" s="7" t="s">
        <v>343</v>
      </c>
      <c r="C39" s="7"/>
      <c r="D39" s="7"/>
    </row>
    <row r="40" spans="2:677" x14ac:dyDescent="0.3">
      <c r="B40" s="7" t="s">
        <v>344</v>
      </c>
      <c r="C40" s="7"/>
      <c r="D40" s="7"/>
    </row>
    <row r="41" spans="2:677" x14ac:dyDescent="0.3">
      <c r="B41" s="7" t="s">
        <v>345</v>
      </c>
      <c r="C41" s="7"/>
      <c r="D41" s="7"/>
    </row>
    <row r="42" spans="2:677" x14ac:dyDescent="0.3">
      <c r="B42" s="7" t="s">
        <v>308</v>
      </c>
      <c r="C42" s="7"/>
      <c r="D42" s="7"/>
    </row>
    <row r="43" spans="2:677" x14ac:dyDescent="0.3">
      <c r="B43" s="7" t="s">
        <v>309</v>
      </c>
      <c r="C43" s="7"/>
      <c r="D43" s="7"/>
    </row>
    <row r="44" spans="2:677" x14ac:dyDescent="0.3">
      <c r="B44" s="7"/>
      <c r="C44" s="7"/>
      <c r="D44" s="7"/>
    </row>
    <row r="45" spans="2:677" ht="90" customHeight="1" x14ac:dyDescent="0.3">
      <c r="B45" s="19" t="s">
        <v>391</v>
      </c>
      <c r="C45" s="20"/>
      <c r="D45" s="20"/>
      <c r="E45" s="21"/>
      <c r="F45" s="21"/>
      <c r="G45" s="21"/>
      <c r="H45" s="21"/>
      <c r="I45" s="21"/>
    </row>
    <row r="46" spans="2:677" x14ac:dyDescent="0.3">
      <c r="B46" s="7"/>
      <c r="C46" s="7"/>
      <c r="D46" s="7"/>
    </row>
    <row r="47" spans="2:677" x14ac:dyDescent="0.3">
      <c r="B47" s="7"/>
      <c r="C47" s="7"/>
      <c r="D47" s="7"/>
    </row>
    <row r="48" spans="2:677" x14ac:dyDescent="0.3">
      <c r="B48" s="7"/>
      <c r="C48" s="7"/>
      <c r="D48" s="7"/>
    </row>
    <row r="49" spans="2:4" x14ac:dyDescent="0.3">
      <c r="B49" s="7"/>
      <c r="C49" s="7"/>
      <c r="D49" s="7"/>
    </row>
    <row r="50" spans="2:4" x14ac:dyDescent="0.3">
      <c r="B50" s="7"/>
      <c r="C50" s="7"/>
      <c r="D50" s="7"/>
    </row>
    <row r="51" spans="2:4" x14ac:dyDescent="0.3">
      <c r="B51" s="7"/>
      <c r="C51" s="7"/>
      <c r="D51" s="7"/>
    </row>
    <row r="52" spans="2:4" x14ac:dyDescent="0.3">
      <c r="B52" s="7"/>
      <c r="C52" s="7"/>
      <c r="D52" s="7"/>
    </row>
    <row r="53" spans="2:4" x14ac:dyDescent="0.3">
      <c r="B53" s="7"/>
      <c r="C53" s="7"/>
      <c r="D53" s="7"/>
    </row>
    <row r="54" spans="2:4" x14ac:dyDescent="0.3">
      <c r="B54" s="7"/>
      <c r="C54" s="7"/>
      <c r="D54" s="7"/>
    </row>
    <row r="55" spans="2:4" x14ac:dyDescent="0.3">
      <c r="B55" s="7"/>
      <c r="C55" s="7"/>
      <c r="D55" s="7"/>
    </row>
    <row r="56" spans="2:4" x14ac:dyDescent="0.3">
      <c r="B56" s="7"/>
      <c r="C56" s="7"/>
      <c r="D56" s="7"/>
    </row>
    <row r="57" spans="2:4" x14ac:dyDescent="0.3">
      <c r="B57" s="7"/>
      <c r="C57" s="7"/>
      <c r="D57" s="7"/>
    </row>
    <row r="127" spans="3:3" x14ac:dyDescent="0.3">
      <c r="C127" s="8" t="str">
        <f>HYPERLINK("https://www.cdc.gov/nchs/data/series/sr_02/sr02_175.pdf", "Link to Vital and Health Statistics")</f>
        <v>Link to Vital and Health Statistics</v>
      </c>
    </row>
  </sheetData>
  <mergeCells count="12">
    <mergeCell ref="B8:C8"/>
    <mergeCell ref="B9:C9"/>
    <mergeCell ref="B10:B11"/>
    <mergeCell ref="B12:B14"/>
    <mergeCell ref="B15:B16"/>
    <mergeCell ref="B45:I45"/>
    <mergeCell ref="B17:B21"/>
    <mergeCell ref="B27:B28"/>
    <mergeCell ref="B29:B30"/>
    <mergeCell ref="B22:B26"/>
    <mergeCell ref="B34:B35"/>
    <mergeCell ref="B31:B33"/>
  </mergeCells>
  <conditionalFormatting sqref="D9:D35">
    <cfRule type="expression" dxfId="11" priority="1">
      <formula>ZA9 = 3</formula>
    </cfRule>
    <cfRule type="expression" dxfId="10" priority="28">
      <formula>I9 = J9</formula>
    </cfRule>
    <cfRule type="expression" dxfId="9" priority="55">
      <formula>ZA9 = 2</formula>
    </cfRule>
    <cfRule type="expression" dxfId="8" priority="82">
      <formula>ZA9 = 1</formula>
    </cfRule>
  </conditionalFormatting>
  <pageMargins left="0.7" right="0.7" top="0.75" bottom="0.75" header="0.3" footer="0.3"/>
  <pageSetup paperSize="9" orientation="portrait" horizontalDpi="300" verticalDpi="300"/>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1:ZA12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238</v>
      </c>
      <c r="L2" s="12" t="str">
        <f>HYPERLINK("#'INDICE'!A1", "Índice")</f>
        <v>Índice</v>
      </c>
    </row>
    <row r="3" spans="2:677" x14ac:dyDescent="0.3">
      <c r="B3" s="10" t="s">
        <v>7</v>
      </c>
      <c r="C3" s="11" t="s">
        <v>237</v>
      </c>
    </row>
    <row r="4" spans="2:677" x14ac:dyDescent="0.3">
      <c r="B4" s="10" t="s">
        <v>8</v>
      </c>
      <c r="C4" s="11" t="s">
        <v>381</v>
      </c>
    </row>
    <row r="5" spans="2:677" x14ac:dyDescent="0.3">
      <c r="B5" s="10" t="s">
        <v>10</v>
      </c>
      <c r="C5" s="11" t="s">
        <v>11</v>
      </c>
    </row>
    <row r="6" spans="2:677" x14ac:dyDescent="0.3">
      <c r="B6" s="10" t="s">
        <v>12</v>
      </c>
      <c r="C6" s="11" t="s">
        <v>13</v>
      </c>
    </row>
    <row r="8" spans="2:677" ht="27.6" x14ac:dyDescent="0.3">
      <c r="B8" s="22" t="s">
        <v>241</v>
      </c>
      <c r="C8" s="22" t="s">
        <v>9</v>
      </c>
      <c r="D8" s="13" t="s">
        <v>242</v>
      </c>
      <c r="E8" s="13" t="s">
        <v>243</v>
      </c>
      <c r="F8" s="13" t="s">
        <v>244</v>
      </c>
      <c r="G8" s="13" t="s">
        <v>245</v>
      </c>
      <c r="H8" s="13" t="s">
        <v>246</v>
      </c>
      <c r="I8" s="13" t="s">
        <v>342</v>
      </c>
      <c r="J8" s="13" t="s">
        <v>249</v>
      </c>
      <c r="K8" s="13" t="s">
        <v>250</v>
      </c>
      <c r="L8" s="13" t="s">
        <v>251</v>
      </c>
      <c r="ZA8" s="9" t="s">
        <v>300</v>
      </c>
    </row>
    <row r="9" spans="2:677" x14ac:dyDescent="0.3">
      <c r="B9" s="18" t="s">
        <v>292</v>
      </c>
      <c r="C9" s="18" t="s">
        <v>252</v>
      </c>
      <c r="D9" s="14">
        <v>30.245570508087599</v>
      </c>
      <c r="E9" s="14">
        <v>0.49220251515955799</v>
      </c>
      <c r="F9" s="14">
        <v>29.2799510434347</v>
      </c>
      <c r="G9" s="14">
        <v>31.211189972740598</v>
      </c>
      <c r="H9" s="14">
        <v>1.6273540452078501</v>
      </c>
      <c r="I9" s="15">
        <v>3008</v>
      </c>
      <c r="J9" s="14">
        <v>2.94904431869832</v>
      </c>
      <c r="K9" s="15">
        <v>1019.99145313886</v>
      </c>
      <c r="L9" s="15">
        <v>1135</v>
      </c>
      <c r="ZA9" s="9"/>
    </row>
    <row r="10" spans="2:677" x14ac:dyDescent="0.3">
      <c r="B10" s="18" t="s">
        <v>293</v>
      </c>
      <c r="C10" s="16" t="s">
        <v>253</v>
      </c>
      <c r="D10" s="14">
        <v>31.645282088268701</v>
      </c>
      <c r="E10" s="14">
        <v>0.58113615872105595</v>
      </c>
      <c r="F10" s="14">
        <v>30.505189607650699</v>
      </c>
      <c r="G10" s="14">
        <v>32.785374568886702</v>
      </c>
      <c r="H10" s="14">
        <v>1.8364069471717299</v>
      </c>
      <c r="I10" s="15">
        <v>1918</v>
      </c>
      <c r="J10" s="14">
        <v>2.7369339798593399</v>
      </c>
      <c r="K10" s="15">
        <v>700.78416728874402</v>
      </c>
      <c r="L10" s="15">
        <v>721</v>
      </c>
      <c r="ZA10" s="9"/>
    </row>
    <row r="11" spans="2:677" x14ac:dyDescent="0.3">
      <c r="B11" s="18"/>
      <c r="C11" s="16" t="s">
        <v>254</v>
      </c>
      <c r="D11" s="14">
        <v>27.304928221318399</v>
      </c>
      <c r="E11" s="14">
        <v>0.92205534074050799</v>
      </c>
      <c r="F11" s="14">
        <v>25.496009012082698</v>
      </c>
      <c r="G11" s="14">
        <v>29.113847430553999</v>
      </c>
      <c r="H11" s="14">
        <v>3.3768824926652301</v>
      </c>
      <c r="I11" s="15">
        <v>1090</v>
      </c>
      <c r="J11" s="14">
        <v>3.6127006144998002</v>
      </c>
      <c r="K11" s="15">
        <v>301.71334863044501</v>
      </c>
      <c r="L11" s="15">
        <v>414</v>
      </c>
      <c r="ZA11" s="9"/>
    </row>
    <row r="12" spans="2:677" x14ac:dyDescent="0.3">
      <c r="B12" s="18" t="s">
        <v>294</v>
      </c>
      <c r="C12" s="16" t="s">
        <v>255</v>
      </c>
      <c r="D12" s="14">
        <v>33.9990573863439</v>
      </c>
      <c r="E12" s="14">
        <v>0.57065673580194498</v>
      </c>
      <c r="F12" s="14">
        <v>32.879523790407298</v>
      </c>
      <c r="G12" s="14">
        <v>35.118590982280601</v>
      </c>
      <c r="H12" s="14">
        <v>1.67844869731934</v>
      </c>
      <c r="I12" s="15">
        <v>1560</v>
      </c>
      <c r="J12" s="14">
        <v>2.0754464225412299</v>
      </c>
      <c r="K12" s="15">
        <v>751.64551734845497</v>
      </c>
      <c r="L12" s="15">
        <v>583</v>
      </c>
      <c r="ZA12" s="9"/>
    </row>
    <row r="13" spans="2:677" x14ac:dyDescent="0.3">
      <c r="B13" s="18"/>
      <c r="C13" s="16" t="s">
        <v>256</v>
      </c>
      <c r="D13" s="14">
        <v>27.8523340237785</v>
      </c>
      <c r="E13" s="14">
        <v>0.78962271161582198</v>
      </c>
      <c r="F13" s="14">
        <v>26.3032256048158</v>
      </c>
      <c r="G13" s="14">
        <v>29.4014424427412</v>
      </c>
      <c r="H13" s="14">
        <v>2.8350324642153701</v>
      </c>
      <c r="I13" s="15">
        <v>876</v>
      </c>
      <c r="J13" s="14">
        <v>2.3909122826417102</v>
      </c>
      <c r="K13" s="15">
        <v>366.38734359259399</v>
      </c>
      <c r="L13" s="15">
        <v>336</v>
      </c>
      <c r="ZA13" s="9"/>
    </row>
    <row r="14" spans="2:677" x14ac:dyDescent="0.3">
      <c r="B14" s="18"/>
      <c r="C14" s="16" t="s">
        <v>257</v>
      </c>
      <c r="D14" s="14">
        <v>26.4988730437736</v>
      </c>
      <c r="E14" s="14">
        <v>0.88268780116755496</v>
      </c>
      <c r="F14" s="14">
        <v>24.7671863990136</v>
      </c>
      <c r="G14" s="14">
        <v>28.230559688533599</v>
      </c>
      <c r="H14" s="14">
        <v>3.3310390208271801</v>
      </c>
      <c r="I14" s="15">
        <v>572</v>
      </c>
      <c r="J14" s="14">
        <v>1.6657572237529299</v>
      </c>
      <c r="K14" s="15">
        <v>343.38737472876801</v>
      </c>
      <c r="L14" s="15">
        <v>216</v>
      </c>
      <c r="ZA14" s="9"/>
    </row>
    <row r="15" spans="2:677" x14ac:dyDescent="0.3">
      <c r="B15" s="18" t="s">
        <v>321</v>
      </c>
      <c r="C15" s="16" t="s">
        <v>314</v>
      </c>
      <c r="D15" s="14">
        <v>29.506006600376701</v>
      </c>
      <c r="E15" s="14">
        <v>0.66537337985697897</v>
      </c>
      <c r="F15" s="14">
        <v>28.2006547034172</v>
      </c>
      <c r="G15" s="14">
        <v>30.8113584973363</v>
      </c>
      <c r="H15" s="14">
        <v>2.2550438250375899</v>
      </c>
      <c r="I15" s="15">
        <v>1520</v>
      </c>
      <c r="J15" s="14">
        <v>2.6308577597126401</v>
      </c>
      <c r="K15" s="15">
        <v>577.75833542822397</v>
      </c>
      <c r="L15" s="15">
        <v>824</v>
      </c>
      <c r="ZA15" s="9"/>
    </row>
    <row r="16" spans="2:677" x14ac:dyDescent="0.3">
      <c r="B16" s="18"/>
      <c r="C16" s="16" t="s">
        <v>315</v>
      </c>
      <c r="D16" s="14">
        <v>31.0131036515935</v>
      </c>
      <c r="E16" s="14">
        <v>0.67600224268928999</v>
      </c>
      <c r="F16" s="14">
        <v>29.6868996936999</v>
      </c>
      <c r="G16" s="14">
        <v>32.3393076094872</v>
      </c>
      <c r="H16" s="14">
        <v>2.1797310268704901</v>
      </c>
      <c r="I16" s="15">
        <v>1488</v>
      </c>
      <c r="J16" s="14">
        <v>2.8678220332926698</v>
      </c>
      <c r="K16" s="15">
        <v>518.860648508081</v>
      </c>
      <c r="L16" s="15">
        <v>794</v>
      </c>
      <c r="ZA16" s="9"/>
    </row>
    <row r="17" spans="2:677" x14ac:dyDescent="0.3">
      <c r="B17" s="18" t="s">
        <v>322</v>
      </c>
      <c r="C17" s="16" t="s">
        <v>316</v>
      </c>
      <c r="D17" s="14">
        <v>24.154058438960199</v>
      </c>
      <c r="E17" s="14">
        <v>1.48996792853334</v>
      </c>
      <c r="F17" s="14">
        <v>21.2309891957362</v>
      </c>
      <c r="G17" s="14">
        <v>27.077127682184202</v>
      </c>
      <c r="H17" s="14">
        <v>6.16860281388586</v>
      </c>
      <c r="I17" s="15">
        <v>265</v>
      </c>
      <c r="J17" s="14">
        <v>2.4976897692466098</v>
      </c>
      <c r="K17" s="15">
        <v>106.09804438600599</v>
      </c>
      <c r="L17" s="15">
        <v>112</v>
      </c>
      <c r="ZA17" s="9"/>
    </row>
    <row r="18" spans="2:677" x14ac:dyDescent="0.3">
      <c r="B18" s="18"/>
      <c r="C18" s="16" t="s">
        <v>317</v>
      </c>
      <c r="D18" s="14">
        <v>26.151503773345301</v>
      </c>
      <c r="E18" s="14">
        <v>2.1692276134552499</v>
      </c>
      <c r="F18" s="14">
        <v>21.895840012391101</v>
      </c>
      <c r="G18" s="14">
        <v>30.407167534299401</v>
      </c>
      <c r="H18" s="14">
        <v>8.2948484808212708</v>
      </c>
      <c r="I18" s="15">
        <v>124</v>
      </c>
      <c r="J18" s="14">
        <v>2.3929799034200201</v>
      </c>
      <c r="K18" s="15">
        <v>51.818237095422496</v>
      </c>
      <c r="L18" s="15">
        <v>49</v>
      </c>
      <c r="ZA18" s="9"/>
    </row>
    <row r="19" spans="2:677" x14ac:dyDescent="0.3">
      <c r="B19" s="18"/>
      <c r="C19" s="16" t="s">
        <v>318</v>
      </c>
      <c r="D19" s="14">
        <v>26.7073295013024</v>
      </c>
      <c r="E19" s="14">
        <v>1.4345183352881701</v>
      </c>
      <c r="F19" s="14">
        <v>23.893043136864101</v>
      </c>
      <c r="G19" s="14">
        <v>29.521615865740799</v>
      </c>
      <c r="H19" s="14">
        <v>5.3712533678000902</v>
      </c>
      <c r="I19" s="15">
        <v>87</v>
      </c>
      <c r="J19" s="14">
        <v>0.92076204448115095</v>
      </c>
      <c r="K19" s="15">
        <v>87</v>
      </c>
      <c r="L19" s="15">
        <v>41</v>
      </c>
      <c r="ZA19" s="9">
        <v>1</v>
      </c>
    </row>
    <row r="20" spans="2:677" x14ac:dyDescent="0.3">
      <c r="B20" s="18"/>
      <c r="C20" s="16" t="s">
        <v>319</v>
      </c>
      <c r="D20" s="14">
        <v>31.393057889917099</v>
      </c>
      <c r="E20" s="14">
        <v>0.52224710281214604</v>
      </c>
      <c r="F20" s="14">
        <v>30.368495941730899</v>
      </c>
      <c r="G20" s="14">
        <v>32.417619838103199</v>
      </c>
      <c r="H20" s="14">
        <v>1.6635751274802799</v>
      </c>
      <c r="I20" s="15">
        <v>2484</v>
      </c>
      <c r="J20" s="14">
        <v>2.7657321154957102</v>
      </c>
      <c r="K20" s="15">
        <v>898.134705846153</v>
      </c>
      <c r="L20" s="15">
        <v>1009</v>
      </c>
      <c r="ZA20" s="9"/>
    </row>
    <row r="21" spans="2:677" x14ac:dyDescent="0.3">
      <c r="B21" s="18"/>
      <c r="C21" s="16" t="s">
        <v>320</v>
      </c>
      <c r="D21" s="14">
        <v>26.551762577186899</v>
      </c>
      <c r="E21" s="14">
        <v>2.6787639339509002</v>
      </c>
      <c r="F21" s="14">
        <v>21.296473308714301</v>
      </c>
      <c r="G21" s="14">
        <v>31.807051845659501</v>
      </c>
      <c r="H21" s="14">
        <v>10.088836574082899</v>
      </c>
      <c r="I21" s="15">
        <v>48</v>
      </c>
      <c r="J21" s="14">
        <v>1.14530480199839</v>
      </c>
      <c r="K21" s="15">
        <v>41.910240764071602</v>
      </c>
      <c r="L21" s="15">
        <v>12</v>
      </c>
      <c r="ZA21" s="9">
        <v>1</v>
      </c>
    </row>
    <row r="22" spans="2:677" x14ac:dyDescent="0.3">
      <c r="B22" s="18" t="s">
        <v>298</v>
      </c>
      <c r="C22" s="16" t="s">
        <v>283</v>
      </c>
      <c r="D22" s="14">
        <v>24.30909662034</v>
      </c>
      <c r="E22" s="14">
        <v>0.91490456250988095</v>
      </c>
      <c r="F22" s="14">
        <v>22.514206048574099</v>
      </c>
      <c r="G22" s="14">
        <v>26.103987192105802</v>
      </c>
      <c r="H22" s="14">
        <v>3.7636304499458801</v>
      </c>
      <c r="I22" s="15">
        <v>480</v>
      </c>
      <c r="J22" s="14">
        <v>2.0574762278919798</v>
      </c>
      <c r="K22" s="15">
        <v>233.29552657422099</v>
      </c>
      <c r="L22" s="15">
        <v>275</v>
      </c>
      <c r="ZA22" s="9"/>
    </row>
    <row r="23" spans="2:677" x14ac:dyDescent="0.3">
      <c r="B23" s="18"/>
      <c r="C23" s="16" t="s">
        <v>284</v>
      </c>
      <c r="D23" s="14">
        <v>27.780906841270401</v>
      </c>
      <c r="E23" s="14">
        <v>1.1427355464718001</v>
      </c>
      <c r="F23" s="14">
        <v>25.5390497750458</v>
      </c>
      <c r="G23" s="14">
        <v>30.022763907495001</v>
      </c>
      <c r="H23" s="14">
        <v>4.1133846098003897</v>
      </c>
      <c r="I23" s="15">
        <v>482</v>
      </c>
      <c r="J23" s="14">
        <v>3.0168937195146599</v>
      </c>
      <c r="K23" s="15">
        <v>159.76698048134801</v>
      </c>
      <c r="L23" s="15">
        <v>271</v>
      </c>
      <c r="ZA23" s="9"/>
    </row>
    <row r="24" spans="2:677" x14ac:dyDescent="0.3">
      <c r="B24" s="18"/>
      <c r="C24" s="16" t="s">
        <v>285</v>
      </c>
      <c r="D24" s="14">
        <v>29.678700288917302</v>
      </c>
      <c r="E24" s="14">
        <v>1.19005928764528</v>
      </c>
      <c r="F24" s="14">
        <v>27.344001914064901</v>
      </c>
      <c r="G24" s="14">
        <v>32.013398663769699</v>
      </c>
      <c r="H24" s="14">
        <v>4.0098093112577198</v>
      </c>
      <c r="I24" s="15">
        <v>531</v>
      </c>
      <c r="J24" s="14">
        <v>2.91506673959764</v>
      </c>
      <c r="K24" s="15">
        <v>182.15706446339999</v>
      </c>
      <c r="L24" s="15">
        <v>307</v>
      </c>
      <c r="ZA24" s="9"/>
    </row>
    <row r="25" spans="2:677" x14ac:dyDescent="0.3">
      <c r="B25" s="18"/>
      <c r="C25" s="16" t="s">
        <v>286</v>
      </c>
      <c r="D25" s="14">
        <v>31.502471894364501</v>
      </c>
      <c r="E25" s="14">
        <v>0.99527104112424403</v>
      </c>
      <c r="F25" s="14">
        <v>29.549915659247699</v>
      </c>
      <c r="G25" s="14">
        <v>33.455028129481299</v>
      </c>
      <c r="H25" s="14">
        <v>3.1593426841602499</v>
      </c>
      <c r="I25" s="15">
        <v>624</v>
      </c>
      <c r="J25" s="14">
        <v>2.9871876571704599</v>
      </c>
      <c r="K25" s="15">
        <v>208.89213253882701</v>
      </c>
      <c r="L25" s="15">
        <v>355</v>
      </c>
      <c r="ZA25" s="9"/>
    </row>
    <row r="26" spans="2:677" x14ac:dyDescent="0.3">
      <c r="B26" s="18"/>
      <c r="C26" s="16" t="s">
        <v>287</v>
      </c>
      <c r="D26" s="14">
        <v>35.885937745338701</v>
      </c>
      <c r="E26" s="14">
        <v>0.99335634875983803</v>
      </c>
      <c r="F26" s="14">
        <v>33.937137818162199</v>
      </c>
      <c r="G26" s="14">
        <v>37.834737672515303</v>
      </c>
      <c r="H26" s="14">
        <v>2.7680936076105902</v>
      </c>
      <c r="I26" s="15">
        <v>870</v>
      </c>
      <c r="J26" s="14">
        <v>3.10451476910068</v>
      </c>
      <c r="K26" s="15">
        <v>280.23703048834898</v>
      </c>
      <c r="L26" s="15">
        <v>471</v>
      </c>
      <c r="ZA26" s="9"/>
    </row>
    <row r="27" spans="2:677" x14ac:dyDescent="0.3">
      <c r="B27" s="18" t="s">
        <v>297</v>
      </c>
      <c r="C27" s="16" t="s">
        <v>288</v>
      </c>
      <c r="D27" s="14">
        <v>32.183471382270397</v>
      </c>
      <c r="E27" s="14">
        <v>0.60611886872563903</v>
      </c>
      <c r="F27" s="14">
        <v>30.9943669801014</v>
      </c>
      <c r="G27" s="14">
        <v>33.372575784439398</v>
      </c>
      <c r="H27" s="14">
        <v>1.8833234660309</v>
      </c>
      <c r="I27" s="15">
        <v>2143</v>
      </c>
      <c r="J27" s="14">
        <v>3.1231423237151801</v>
      </c>
      <c r="K27" s="15">
        <v>686.16789690543601</v>
      </c>
      <c r="L27" s="15">
        <v>954</v>
      </c>
      <c r="ZA27" s="9"/>
    </row>
    <row r="28" spans="2:677" x14ac:dyDescent="0.3">
      <c r="B28" s="18"/>
      <c r="C28" s="16" t="s">
        <v>289</v>
      </c>
      <c r="D28" s="14">
        <v>25.8889107220017</v>
      </c>
      <c r="E28" s="14">
        <v>0.68859211448511304</v>
      </c>
      <c r="F28" s="14">
        <v>24.5380075297704</v>
      </c>
      <c r="G28" s="14">
        <v>27.2398139142331</v>
      </c>
      <c r="H28" s="14">
        <v>2.6597956240001701</v>
      </c>
      <c r="I28" s="15">
        <v>844</v>
      </c>
      <c r="J28" s="14">
        <v>1.91984661299395</v>
      </c>
      <c r="K28" s="15">
        <v>439.61845404086898</v>
      </c>
      <c r="L28" s="15">
        <v>476</v>
      </c>
      <c r="ZA28" s="9"/>
    </row>
    <row r="29" spans="2:677" x14ac:dyDescent="0.3">
      <c r="B29" s="18" t="s">
        <v>291</v>
      </c>
      <c r="C29" s="16" t="s">
        <v>290</v>
      </c>
      <c r="D29" s="14">
        <v>33.018632365330099</v>
      </c>
      <c r="E29" s="14">
        <v>0.65025033896344797</v>
      </c>
      <c r="F29" s="14">
        <v>31.742949359125301</v>
      </c>
      <c r="G29" s="14">
        <v>34.2943153715348</v>
      </c>
      <c r="H29" s="14">
        <v>1.9693436474559101</v>
      </c>
      <c r="I29" s="15">
        <v>2095</v>
      </c>
      <c r="J29" s="14">
        <v>3.56087095149738</v>
      </c>
      <c r="K29" s="15">
        <v>588.33920929345504</v>
      </c>
      <c r="L29" s="15">
        <v>906</v>
      </c>
      <c r="ZA29" s="9"/>
    </row>
    <row r="30" spans="2:677" x14ac:dyDescent="0.3">
      <c r="B30" s="18"/>
      <c r="C30" s="16" t="s">
        <v>291</v>
      </c>
      <c r="D30" s="14">
        <v>25.358285297561601</v>
      </c>
      <c r="E30" s="14">
        <v>0.73945212716948505</v>
      </c>
      <c r="F30" s="14">
        <v>23.907603220200802</v>
      </c>
      <c r="G30" s="14">
        <v>26.8089673749224</v>
      </c>
      <c r="H30" s="14">
        <v>2.91601785567335</v>
      </c>
      <c r="I30" s="15">
        <v>913</v>
      </c>
      <c r="J30" s="14">
        <v>2.4122139628599499</v>
      </c>
      <c r="K30" s="15">
        <v>378.490471432947</v>
      </c>
      <c r="L30" s="15">
        <v>476</v>
      </c>
      <c r="ZA30" s="9"/>
    </row>
    <row r="31" spans="2:677" x14ac:dyDescent="0.3">
      <c r="B31" s="18" t="s">
        <v>380</v>
      </c>
      <c r="C31" s="16" t="s">
        <v>374</v>
      </c>
      <c r="D31" s="14">
        <v>23.7069372961281</v>
      </c>
      <c r="E31" s="14">
        <v>0.78787086189759403</v>
      </c>
      <c r="F31" s="14">
        <v>22.161265714920098</v>
      </c>
      <c r="G31" s="14">
        <v>25.252608877336002</v>
      </c>
      <c r="H31" s="14">
        <v>3.3233768329335098</v>
      </c>
      <c r="I31" s="15">
        <v>810</v>
      </c>
      <c r="J31" s="14">
        <v>2.6090712370577598</v>
      </c>
      <c r="K31" s="15">
        <v>310.45530244449498</v>
      </c>
      <c r="L31" s="15">
        <v>460</v>
      </c>
      <c r="ZA31" s="9"/>
    </row>
    <row r="32" spans="2:677" ht="27.6" x14ac:dyDescent="0.3">
      <c r="B32" s="18"/>
      <c r="C32" s="16" t="s">
        <v>375</v>
      </c>
      <c r="D32" s="14">
        <v>31.2199207677684</v>
      </c>
      <c r="E32" s="14">
        <v>0.79735956511544004</v>
      </c>
      <c r="F32" s="14">
        <v>29.6556339291425</v>
      </c>
      <c r="G32" s="14">
        <v>32.784207606394403</v>
      </c>
      <c r="H32" s="14">
        <v>2.5540089324590398</v>
      </c>
      <c r="I32" s="15">
        <v>1336</v>
      </c>
      <c r="J32" s="14">
        <v>3.7963248641854301</v>
      </c>
      <c r="K32" s="15">
        <v>351.91930295635098</v>
      </c>
      <c r="L32" s="15">
        <v>738</v>
      </c>
      <c r="ZA32" s="9"/>
    </row>
    <row r="33" spans="2:677" x14ac:dyDescent="0.3">
      <c r="B33" s="18"/>
      <c r="C33" s="16" t="s">
        <v>376</v>
      </c>
      <c r="D33" s="14">
        <v>37.925733543711402</v>
      </c>
      <c r="E33" s="14">
        <v>0.91912593571034695</v>
      </c>
      <c r="F33" s="14">
        <v>36.122561339884797</v>
      </c>
      <c r="G33" s="14">
        <v>39.728905747538001</v>
      </c>
      <c r="H33" s="14">
        <v>2.42348888163496</v>
      </c>
      <c r="I33" s="15">
        <v>758</v>
      </c>
      <c r="J33" s="14">
        <v>2.5194496046852399</v>
      </c>
      <c r="K33" s="15">
        <v>300.85936173932703</v>
      </c>
      <c r="L33" s="15">
        <v>427</v>
      </c>
      <c r="ZA33" s="9"/>
    </row>
    <row r="34" spans="2:677" x14ac:dyDescent="0.3">
      <c r="B34" s="18" t="s">
        <v>379</v>
      </c>
      <c r="C34" s="16" t="s">
        <v>377</v>
      </c>
      <c r="D34" s="14">
        <v>30.6412171399976</v>
      </c>
      <c r="E34" s="14">
        <v>0.51780101141479895</v>
      </c>
      <c r="F34" s="14">
        <v>29.6253769199784</v>
      </c>
      <c r="G34" s="14">
        <v>31.6570573600169</v>
      </c>
      <c r="H34" s="14">
        <v>1.6898839528762899</v>
      </c>
      <c r="I34" s="15">
        <v>2552</v>
      </c>
      <c r="J34" s="14">
        <v>2.7974879954624901</v>
      </c>
      <c r="K34" s="15">
        <v>912.24698877683295</v>
      </c>
      <c r="L34" s="15">
        <v>1063</v>
      </c>
      <c r="ZA34" s="9"/>
    </row>
    <row r="35" spans="2:677" x14ac:dyDescent="0.3">
      <c r="B35" s="18"/>
      <c r="C35" s="16" t="s">
        <v>378</v>
      </c>
      <c r="D35" s="14">
        <v>28.099552061803902</v>
      </c>
      <c r="E35" s="14">
        <v>1.4321285344344901</v>
      </c>
      <c r="F35" s="14">
        <v>25.289951977128901</v>
      </c>
      <c r="G35" s="14">
        <v>30.909152146478799</v>
      </c>
      <c r="H35" s="14">
        <v>5.0966240717452802</v>
      </c>
      <c r="I35" s="15">
        <v>447</v>
      </c>
      <c r="J35" s="14">
        <v>3.5439596010093801</v>
      </c>
      <c r="K35" s="15">
        <v>126.130105961898</v>
      </c>
      <c r="L35" s="15">
        <v>252</v>
      </c>
      <c r="ZA35" s="9"/>
    </row>
    <row r="37" spans="2:677" x14ac:dyDescent="0.3">
      <c r="B37" s="7"/>
      <c r="C37" s="7"/>
      <c r="D37" s="7"/>
    </row>
    <row r="38" spans="2:677" x14ac:dyDescent="0.3">
      <c r="B38" s="7" t="s">
        <v>301</v>
      </c>
      <c r="C38" s="7"/>
      <c r="D38" s="7"/>
    </row>
    <row r="39" spans="2:677" x14ac:dyDescent="0.3">
      <c r="B39" s="7" t="s">
        <v>343</v>
      </c>
      <c r="C39" s="7"/>
      <c r="D39" s="7"/>
    </row>
    <row r="40" spans="2:677" x14ac:dyDescent="0.3">
      <c r="B40" s="7" t="s">
        <v>344</v>
      </c>
      <c r="C40" s="7"/>
      <c r="D40" s="7"/>
    </row>
    <row r="41" spans="2:677" x14ac:dyDescent="0.3">
      <c r="B41" s="7" t="s">
        <v>345</v>
      </c>
      <c r="C41" s="7"/>
      <c r="D41" s="7"/>
    </row>
    <row r="42" spans="2:677" x14ac:dyDescent="0.3">
      <c r="B42" s="7" t="s">
        <v>308</v>
      </c>
      <c r="C42" s="7"/>
      <c r="D42" s="7"/>
    </row>
    <row r="43" spans="2:677" x14ac:dyDescent="0.3">
      <c r="B43" s="7" t="s">
        <v>309</v>
      </c>
      <c r="C43" s="7"/>
      <c r="D43" s="7"/>
    </row>
    <row r="44" spans="2:677" x14ac:dyDescent="0.3">
      <c r="B44" s="7"/>
      <c r="C44" s="7"/>
      <c r="D44" s="7"/>
    </row>
    <row r="45" spans="2:677" ht="90" customHeight="1" x14ac:dyDescent="0.3">
      <c r="B45" s="19" t="s">
        <v>392</v>
      </c>
      <c r="C45" s="20"/>
      <c r="D45" s="20"/>
      <c r="E45" s="21"/>
      <c r="F45" s="21"/>
      <c r="G45" s="21"/>
      <c r="H45" s="21"/>
      <c r="I45" s="21"/>
    </row>
    <row r="46" spans="2:677" x14ac:dyDescent="0.3">
      <c r="B46" s="7"/>
      <c r="C46" s="7"/>
      <c r="D46" s="7"/>
    </row>
    <row r="47" spans="2:677" x14ac:dyDescent="0.3">
      <c r="B47" s="7"/>
      <c r="C47" s="7"/>
      <c r="D47" s="7"/>
    </row>
    <row r="48" spans="2:677" x14ac:dyDescent="0.3">
      <c r="B48" s="7"/>
      <c r="C48" s="7"/>
      <c r="D48" s="7"/>
    </row>
    <row r="49" spans="2:4" x14ac:dyDescent="0.3">
      <c r="B49" s="7"/>
      <c r="C49" s="7"/>
      <c r="D49" s="7"/>
    </row>
    <row r="50" spans="2:4" x14ac:dyDescent="0.3">
      <c r="B50" s="7"/>
      <c r="C50" s="7"/>
      <c r="D50" s="7"/>
    </row>
    <row r="51" spans="2:4" x14ac:dyDescent="0.3">
      <c r="B51" s="7"/>
      <c r="C51" s="7"/>
      <c r="D51" s="7"/>
    </row>
    <row r="52" spans="2:4" x14ac:dyDescent="0.3">
      <c r="B52" s="7"/>
      <c r="C52" s="7"/>
      <c r="D52" s="7"/>
    </row>
    <row r="53" spans="2:4" x14ac:dyDescent="0.3">
      <c r="B53" s="7"/>
      <c r="C53" s="7"/>
      <c r="D53" s="7"/>
    </row>
    <row r="54" spans="2:4" x14ac:dyDescent="0.3">
      <c r="B54" s="7"/>
      <c r="C54" s="7"/>
      <c r="D54" s="7"/>
    </row>
    <row r="55" spans="2:4" x14ac:dyDescent="0.3">
      <c r="B55" s="7"/>
      <c r="C55" s="7"/>
      <c r="D55" s="7"/>
    </row>
    <row r="56" spans="2:4" x14ac:dyDescent="0.3">
      <c r="B56" s="7"/>
      <c r="C56" s="7"/>
      <c r="D56" s="7"/>
    </row>
    <row r="57" spans="2:4" x14ac:dyDescent="0.3">
      <c r="B57" s="7"/>
      <c r="C57" s="7"/>
      <c r="D57" s="7"/>
    </row>
    <row r="127" spans="3:3" x14ac:dyDescent="0.3">
      <c r="C127" s="8" t="str">
        <f>HYPERLINK("https://www.cdc.gov/nchs/data/series/sr_02/sr02_175.pdf", "Link to Vital and Health Statistics")</f>
        <v>Link to Vital and Health Statistics</v>
      </c>
    </row>
  </sheetData>
  <mergeCells count="12">
    <mergeCell ref="B8:C8"/>
    <mergeCell ref="B9:C9"/>
    <mergeCell ref="B10:B11"/>
    <mergeCell ref="B12:B14"/>
    <mergeCell ref="B15:B16"/>
    <mergeCell ref="B45:I45"/>
    <mergeCell ref="B17:B21"/>
    <mergeCell ref="B27:B28"/>
    <mergeCell ref="B29:B30"/>
    <mergeCell ref="B22:B26"/>
    <mergeCell ref="B34:B35"/>
    <mergeCell ref="B31:B33"/>
  </mergeCells>
  <conditionalFormatting sqref="D9:D35">
    <cfRule type="expression" dxfId="7" priority="1">
      <formula>ZA9 = 3</formula>
    </cfRule>
    <cfRule type="expression" dxfId="6" priority="28">
      <formula>I9 = J9</formula>
    </cfRule>
    <cfRule type="expression" dxfId="5" priority="55">
      <formula>ZA9 = 2</formula>
    </cfRule>
    <cfRule type="expression" dxfId="4" priority="82">
      <formula>ZA9 = 1</formula>
    </cfRule>
  </conditionalFormatting>
  <pageMargins left="0.7" right="0.7" top="0.75" bottom="0.75" header="0.3" footer="0.3"/>
  <pageSetup paperSize="9" orientation="portrait" horizontalDpi="300" verticalDpi="300"/>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1:ZA55"/>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240</v>
      </c>
      <c r="M2" s="12" t="str">
        <f>HYPERLINK("#'INDICE'!A1", "Índice")</f>
        <v>Índice</v>
      </c>
    </row>
    <row r="3" spans="2:677" x14ac:dyDescent="0.3">
      <c r="B3" s="10" t="s">
        <v>7</v>
      </c>
      <c r="C3" s="11" t="s">
        <v>239</v>
      </c>
    </row>
    <row r="4" spans="2:677" x14ac:dyDescent="0.3">
      <c r="B4" s="10" t="s">
        <v>8</v>
      </c>
      <c r="C4" s="11" t="s">
        <v>393</v>
      </c>
    </row>
    <row r="5" spans="2:677" x14ac:dyDescent="0.3">
      <c r="B5" s="10" t="s">
        <v>10</v>
      </c>
      <c r="C5" s="11" t="s">
        <v>11</v>
      </c>
    </row>
    <row r="6" spans="2:677" x14ac:dyDescent="0.3">
      <c r="B6" s="10" t="s">
        <v>12</v>
      </c>
      <c r="C6" s="11" t="s">
        <v>13</v>
      </c>
    </row>
    <row r="8" spans="2:677" ht="27.6" x14ac:dyDescent="0.3">
      <c r="B8" s="35" t="s">
        <v>241</v>
      </c>
      <c r="C8" s="35" t="s">
        <v>9</v>
      </c>
      <c r="D8" s="17" t="s">
        <v>242</v>
      </c>
      <c r="E8" s="17" t="s">
        <v>243</v>
      </c>
      <c r="F8" s="17" t="s">
        <v>244</v>
      </c>
      <c r="G8" s="17" t="s">
        <v>245</v>
      </c>
      <c r="H8" s="17" t="s">
        <v>246</v>
      </c>
      <c r="I8" s="17" t="s">
        <v>247</v>
      </c>
      <c r="J8" s="17" t="s">
        <v>248</v>
      </c>
      <c r="K8" s="17" t="s">
        <v>249</v>
      </c>
      <c r="L8" s="17" t="s">
        <v>250</v>
      </c>
      <c r="M8" s="17" t="s">
        <v>251</v>
      </c>
      <c r="ZA8" s="9" t="s">
        <v>300</v>
      </c>
    </row>
    <row r="9" spans="2:677" x14ac:dyDescent="0.3">
      <c r="B9" s="18" t="s">
        <v>292</v>
      </c>
      <c r="C9" s="18" t="s">
        <v>252</v>
      </c>
      <c r="D9" s="14">
        <v>17.1558703730222</v>
      </c>
      <c r="E9" s="14">
        <v>0.65570557392658602</v>
      </c>
      <c r="F9" s="14">
        <v>15.907449337292899</v>
      </c>
      <c r="G9" s="14">
        <v>18.480735888896898</v>
      </c>
      <c r="H9" s="14">
        <v>3.8220478452535498</v>
      </c>
      <c r="I9" s="15">
        <v>1608</v>
      </c>
      <c r="J9" s="15">
        <v>9534</v>
      </c>
      <c r="K9" s="14">
        <v>2.8838512017493101</v>
      </c>
      <c r="L9" s="15">
        <v>3305.9958135901002</v>
      </c>
      <c r="M9" s="15">
        <v>1270</v>
      </c>
      <c r="ZA9" s="9"/>
    </row>
    <row r="10" spans="2:677" x14ac:dyDescent="0.3">
      <c r="B10" s="18" t="s">
        <v>293</v>
      </c>
      <c r="C10" s="16" t="s">
        <v>253</v>
      </c>
      <c r="D10" s="14">
        <v>17.178990630401199</v>
      </c>
      <c r="E10" s="14">
        <v>0.85634427458490403</v>
      </c>
      <c r="F10" s="14">
        <v>15.562586310893799</v>
      </c>
      <c r="G10" s="14">
        <v>18.925652403768499</v>
      </c>
      <c r="H10" s="14">
        <v>4.98483463323773</v>
      </c>
      <c r="I10" s="15">
        <v>1017</v>
      </c>
      <c r="J10" s="15">
        <v>5794</v>
      </c>
      <c r="K10" s="14">
        <v>2.9858099670746698</v>
      </c>
      <c r="L10" s="15">
        <v>1940.51197627846</v>
      </c>
      <c r="M10" s="15">
        <v>795</v>
      </c>
      <c r="ZA10" s="9"/>
    </row>
    <row r="11" spans="2:677" x14ac:dyDescent="0.3">
      <c r="B11" s="18"/>
      <c r="C11" s="16" t="s">
        <v>254</v>
      </c>
      <c r="D11" s="14">
        <v>17.112707041090999</v>
      </c>
      <c r="E11" s="14">
        <v>0.98961544163457704</v>
      </c>
      <c r="F11" s="14">
        <v>15.2548158871992</v>
      </c>
      <c r="G11" s="14">
        <v>19.145751613552999</v>
      </c>
      <c r="H11" s="14">
        <v>5.7829275009401702</v>
      </c>
      <c r="I11" s="15">
        <v>591</v>
      </c>
      <c r="J11" s="15">
        <v>3740</v>
      </c>
      <c r="K11" s="14">
        <v>2.5815570085891202</v>
      </c>
      <c r="L11" s="15">
        <v>1448.7381016791801</v>
      </c>
      <c r="M11" s="15">
        <v>475</v>
      </c>
      <c r="ZA11" s="9"/>
    </row>
    <row r="12" spans="2:677" x14ac:dyDescent="0.3">
      <c r="B12" s="18" t="s">
        <v>294</v>
      </c>
      <c r="C12" s="16" t="s">
        <v>255</v>
      </c>
      <c r="D12" s="14">
        <v>18.038879993470999</v>
      </c>
      <c r="E12" s="14">
        <v>0.82866264416549096</v>
      </c>
      <c r="F12" s="14">
        <v>16.4685412236894</v>
      </c>
      <c r="G12" s="14">
        <v>19.7236002344941</v>
      </c>
      <c r="H12" s="14">
        <v>4.5937588390488502</v>
      </c>
      <c r="I12" s="15">
        <v>781</v>
      </c>
      <c r="J12" s="15">
        <v>4894</v>
      </c>
      <c r="K12" s="14">
        <v>2.27254915031439</v>
      </c>
      <c r="L12" s="15">
        <v>2153.5287803667302</v>
      </c>
      <c r="M12" s="15">
        <v>654</v>
      </c>
      <c r="ZA12" s="9"/>
    </row>
    <row r="13" spans="2:677" x14ac:dyDescent="0.3">
      <c r="B13" s="18"/>
      <c r="C13" s="16" t="s">
        <v>256</v>
      </c>
      <c r="D13" s="14">
        <v>16.009036307628499</v>
      </c>
      <c r="E13" s="14">
        <v>1.03358092709917</v>
      </c>
      <c r="F13" s="14">
        <v>14.079484114666901</v>
      </c>
      <c r="G13" s="14">
        <v>18.147176025515101</v>
      </c>
      <c r="H13" s="14">
        <v>6.4562345117966702</v>
      </c>
      <c r="I13" s="15">
        <v>463</v>
      </c>
      <c r="J13" s="15">
        <v>2775</v>
      </c>
      <c r="K13" s="14">
        <v>2.2039293884057898</v>
      </c>
      <c r="L13" s="15">
        <v>1259.11474959155</v>
      </c>
      <c r="M13" s="15">
        <v>374</v>
      </c>
      <c r="ZA13" s="9"/>
    </row>
    <row r="14" spans="2:677" x14ac:dyDescent="0.3">
      <c r="B14" s="18"/>
      <c r="C14" s="16" t="s">
        <v>257</v>
      </c>
      <c r="D14" s="14">
        <v>20.9884224374184</v>
      </c>
      <c r="E14" s="14">
        <v>1.4807821916366699</v>
      </c>
      <c r="F14" s="14">
        <v>18.2199610907772</v>
      </c>
      <c r="G14" s="14">
        <v>24.0538146349455</v>
      </c>
      <c r="H14" s="14">
        <v>7.0552334080941197</v>
      </c>
      <c r="I14" s="15">
        <v>364</v>
      </c>
      <c r="J14" s="15">
        <v>1865</v>
      </c>
      <c r="K14" s="14">
        <v>2.4646641260337199</v>
      </c>
      <c r="L14" s="15">
        <v>756.69539727559595</v>
      </c>
      <c r="M14" s="15">
        <v>242</v>
      </c>
      <c r="ZA14" s="9"/>
    </row>
    <row r="15" spans="2:677" x14ac:dyDescent="0.3">
      <c r="B15" s="18" t="s">
        <v>322</v>
      </c>
      <c r="C15" s="16" t="s">
        <v>316</v>
      </c>
      <c r="D15" s="14">
        <v>20.903289948367501</v>
      </c>
      <c r="E15" s="14">
        <v>1.8905050544554001</v>
      </c>
      <c r="F15" s="14">
        <v>17.424391829929899</v>
      </c>
      <c r="G15" s="14">
        <v>24.867599608766302</v>
      </c>
      <c r="H15" s="14">
        <v>9.0440550703983202</v>
      </c>
      <c r="I15" s="15">
        <v>187</v>
      </c>
      <c r="J15" s="15">
        <v>982</v>
      </c>
      <c r="K15" s="14">
        <v>2.1205651930817799</v>
      </c>
      <c r="L15" s="15">
        <v>463.08408871546101</v>
      </c>
      <c r="M15" s="15">
        <v>277</v>
      </c>
      <c r="ZA15" s="9"/>
    </row>
    <row r="16" spans="2:677" x14ac:dyDescent="0.3">
      <c r="B16" s="18"/>
      <c r="C16" s="16" t="s">
        <v>317</v>
      </c>
      <c r="D16" s="14">
        <v>27.469737182089499</v>
      </c>
      <c r="E16" s="14">
        <v>3.8851919797167098</v>
      </c>
      <c r="F16" s="14">
        <v>20.480208376875801</v>
      </c>
      <c r="G16" s="14">
        <v>35.7716056166039</v>
      </c>
      <c r="H16" s="14">
        <v>14.143535316566</v>
      </c>
      <c r="I16" s="15">
        <v>96</v>
      </c>
      <c r="J16" s="15">
        <v>350</v>
      </c>
      <c r="K16" s="14">
        <v>2.6440924653985198</v>
      </c>
      <c r="L16" s="15">
        <v>132.37055987270401</v>
      </c>
      <c r="M16" s="15">
        <v>129</v>
      </c>
      <c r="ZA16" s="9"/>
    </row>
    <row r="17" spans="2:677" x14ac:dyDescent="0.3">
      <c r="B17" s="18"/>
      <c r="C17" s="16" t="s">
        <v>318</v>
      </c>
      <c r="D17" s="14">
        <v>15.7220082809347</v>
      </c>
      <c r="E17" s="14">
        <v>3.3993006911431198</v>
      </c>
      <c r="F17" s="14">
        <v>10.0871329834149</v>
      </c>
      <c r="G17" s="14">
        <v>23.675774328385401</v>
      </c>
      <c r="H17" s="14">
        <v>21.621288008512799</v>
      </c>
      <c r="I17" s="15">
        <v>40</v>
      </c>
      <c r="J17" s="15">
        <v>284</v>
      </c>
      <c r="K17" s="14">
        <v>2.46799003546275</v>
      </c>
      <c r="L17" s="15">
        <v>115.073398157683</v>
      </c>
      <c r="M17" s="15">
        <v>104</v>
      </c>
      <c r="ZA17" s="9"/>
    </row>
    <row r="18" spans="2:677" x14ac:dyDescent="0.3">
      <c r="B18" s="18"/>
      <c r="C18" s="16" t="s">
        <v>319</v>
      </c>
      <c r="D18" s="14">
        <v>16.370735745088801</v>
      </c>
      <c r="E18" s="14">
        <v>0.71320562696104095</v>
      </c>
      <c r="F18" s="14">
        <v>15.0191231530072</v>
      </c>
      <c r="G18" s="14">
        <v>17.818479647229999</v>
      </c>
      <c r="H18" s="14">
        <v>4.35658872066886</v>
      </c>
      <c r="I18" s="15">
        <v>1269</v>
      </c>
      <c r="J18" s="15">
        <v>7790</v>
      </c>
      <c r="K18" s="14">
        <v>2.8939082075739799</v>
      </c>
      <c r="L18" s="15">
        <v>2691.8614694176899</v>
      </c>
      <c r="M18" s="15">
        <v>1219</v>
      </c>
      <c r="ZA18" s="9"/>
    </row>
    <row r="19" spans="2:677" x14ac:dyDescent="0.3">
      <c r="B19" s="18"/>
      <c r="C19" s="16" t="s">
        <v>320</v>
      </c>
      <c r="D19" s="14">
        <v>13.323154985381001</v>
      </c>
      <c r="E19" s="14">
        <v>4.4090275491536604</v>
      </c>
      <c r="F19" s="14">
        <v>6.6703139612053501</v>
      </c>
      <c r="G19" s="14">
        <v>24.8450162159379</v>
      </c>
      <c r="H19" s="14">
        <v>33.092969000146802</v>
      </c>
      <c r="I19" s="15">
        <v>16</v>
      </c>
      <c r="J19" s="15">
        <v>128</v>
      </c>
      <c r="K19" s="14">
        <v>2.1378595542444501</v>
      </c>
      <c r="L19" s="15">
        <v>59.8729695530618</v>
      </c>
      <c r="M19" s="15">
        <v>49</v>
      </c>
      <c r="ZA19" s="9">
        <v>1</v>
      </c>
    </row>
    <row r="20" spans="2:677" x14ac:dyDescent="0.3">
      <c r="B20" s="18" t="s">
        <v>298</v>
      </c>
      <c r="C20" s="16" t="s">
        <v>283</v>
      </c>
      <c r="D20" s="14">
        <v>23.170955180277801</v>
      </c>
      <c r="E20" s="14">
        <v>1.7778884752742501</v>
      </c>
      <c r="F20" s="14">
        <v>19.8648088257968</v>
      </c>
      <c r="G20" s="14">
        <v>26.843033030024699</v>
      </c>
      <c r="H20" s="14">
        <v>7.6729183645718804</v>
      </c>
      <c r="I20" s="15">
        <v>364</v>
      </c>
      <c r="J20" s="15">
        <v>1694</v>
      </c>
      <c r="K20" s="14">
        <v>3.0060528853024402</v>
      </c>
      <c r="L20" s="15">
        <v>563.52967317458399</v>
      </c>
      <c r="M20" s="15">
        <v>689</v>
      </c>
      <c r="ZA20" s="9"/>
    </row>
    <row r="21" spans="2:677" x14ac:dyDescent="0.3">
      <c r="B21" s="18"/>
      <c r="C21" s="16" t="s">
        <v>284</v>
      </c>
      <c r="D21" s="14">
        <v>20.174544053234399</v>
      </c>
      <c r="E21" s="14">
        <v>1.46099306980727</v>
      </c>
      <c r="F21" s="14">
        <v>17.458110483461599</v>
      </c>
      <c r="G21" s="14">
        <v>23.194873926888501</v>
      </c>
      <c r="H21" s="14">
        <v>7.2417649982679198</v>
      </c>
      <c r="I21" s="15">
        <v>321</v>
      </c>
      <c r="J21" s="15">
        <v>1603</v>
      </c>
      <c r="K21" s="14">
        <v>2.1233113795305498</v>
      </c>
      <c r="L21" s="15">
        <v>754.95286063715002</v>
      </c>
      <c r="M21" s="15">
        <v>780</v>
      </c>
      <c r="ZA21" s="9"/>
    </row>
    <row r="22" spans="2:677" x14ac:dyDescent="0.3">
      <c r="B22" s="18"/>
      <c r="C22" s="16" t="s">
        <v>285</v>
      </c>
      <c r="D22" s="14">
        <v>16.757647773804099</v>
      </c>
      <c r="E22" s="14">
        <v>1.31834956994432</v>
      </c>
      <c r="F22" s="14">
        <v>14.326964919172999</v>
      </c>
      <c r="G22" s="14">
        <v>19.506819703334902</v>
      </c>
      <c r="H22" s="14">
        <v>7.8671516894226103</v>
      </c>
      <c r="I22" s="15">
        <v>316</v>
      </c>
      <c r="J22" s="15">
        <v>1757</v>
      </c>
      <c r="K22" s="14">
        <v>2.1879040573088102</v>
      </c>
      <c r="L22" s="15">
        <v>803.05166679071306</v>
      </c>
      <c r="M22" s="15">
        <v>847</v>
      </c>
      <c r="ZA22" s="9"/>
    </row>
    <row r="23" spans="2:677" x14ac:dyDescent="0.3">
      <c r="B23" s="18"/>
      <c r="C23" s="16" t="s">
        <v>286</v>
      </c>
      <c r="D23" s="14">
        <v>15.544273501351601</v>
      </c>
      <c r="E23" s="14">
        <v>1.2376990278114799</v>
      </c>
      <c r="F23" s="14">
        <v>13.2668570912628</v>
      </c>
      <c r="G23" s="14">
        <v>18.1309116357547</v>
      </c>
      <c r="H23" s="14">
        <v>7.9624115447007604</v>
      </c>
      <c r="I23" s="15">
        <v>302</v>
      </c>
      <c r="J23" s="15">
        <v>1920</v>
      </c>
      <c r="K23" s="14">
        <v>2.2392652634239001</v>
      </c>
      <c r="L23" s="15">
        <v>857.42409859217196</v>
      </c>
      <c r="M23" s="15">
        <v>882</v>
      </c>
      <c r="ZA23" s="9"/>
    </row>
    <row r="24" spans="2:677" x14ac:dyDescent="0.3">
      <c r="B24" s="18"/>
      <c r="C24" s="16" t="s">
        <v>287</v>
      </c>
      <c r="D24" s="14">
        <v>10.9480347101152</v>
      </c>
      <c r="E24" s="14">
        <v>0.919034494174088</v>
      </c>
      <c r="F24" s="14">
        <v>9.2703628221176402</v>
      </c>
      <c r="G24" s="14">
        <v>12.886196069554201</v>
      </c>
      <c r="H24" s="14">
        <v>8.3945157145415692</v>
      </c>
      <c r="I24" s="15">
        <v>293</v>
      </c>
      <c r="J24" s="15">
        <v>2497</v>
      </c>
      <c r="K24" s="14">
        <v>2.1623626495494199</v>
      </c>
      <c r="L24" s="15">
        <v>1154.75542482216</v>
      </c>
      <c r="M24" s="15">
        <v>903</v>
      </c>
      <c r="ZA24" s="9"/>
    </row>
    <row r="25" spans="2:677" x14ac:dyDescent="0.3">
      <c r="B25" s="18" t="s">
        <v>297</v>
      </c>
      <c r="C25" s="16" t="s">
        <v>288</v>
      </c>
      <c r="D25" s="14">
        <v>14.8813484495422</v>
      </c>
      <c r="E25" s="14">
        <v>0.70372203798552802</v>
      </c>
      <c r="F25" s="14">
        <v>13.552901821892</v>
      </c>
      <c r="G25" s="14">
        <v>16.315432953173101</v>
      </c>
      <c r="H25" s="14">
        <v>4.7288862321289002</v>
      </c>
      <c r="I25" s="15">
        <v>990</v>
      </c>
      <c r="J25" s="15">
        <v>6566</v>
      </c>
      <c r="K25" s="14">
        <v>2.5666698737731002</v>
      </c>
      <c r="L25" s="15">
        <v>2558.1786216813798</v>
      </c>
      <c r="M25" s="15">
        <v>1244</v>
      </c>
      <c r="ZA25" s="9"/>
    </row>
    <row r="26" spans="2:677" x14ac:dyDescent="0.3">
      <c r="B26" s="18"/>
      <c r="C26" s="16" t="s">
        <v>289</v>
      </c>
      <c r="D26" s="14">
        <v>21.623289051970499</v>
      </c>
      <c r="E26" s="14">
        <v>1.31847397907556</v>
      </c>
      <c r="F26" s="14">
        <v>19.147900472034401</v>
      </c>
      <c r="G26" s="14">
        <v>24.322421332021399</v>
      </c>
      <c r="H26" s="14">
        <v>6.0974719243990796</v>
      </c>
      <c r="I26" s="15">
        <v>606</v>
      </c>
      <c r="J26" s="15">
        <v>2905</v>
      </c>
      <c r="K26" s="14">
        <v>2.9787287012421899</v>
      </c>
      <c r="L26" s="15">
        <v>975.24826574120698</v>
      </c>
      <c r="M26" s="15">
        <v>948</v>
      </c>
      <c r="ZA26" s="9"/>
    </row>
    <row r="27" spans="2:677" x14ac:dyDescent="0.3">
      <c r="B27" s="18" t="s">
        <v>291</v>
      </c>
      <c r="C27" s="16" t="s">
        <v>290</v>
      </c>
      <c r="D27" s="14">
        <v>16.765645943811599</v>
      </c>
      <c r="E27" s="14">
        <v>0.77127140101755798</v>
      </c>
      <c r="F27" s="14">
        <v>15.306422791454301</v>
      </c>
      <c r="G27" s="14">
        <v>18.333868397254601</v>
      </c>
      <c r="H27" s="14">
        <v>4.6003082947260001</v>
      </c>
      <c r="I27" s="15">
        <v>1019</v>
      </c>
      <c r="J27" s="15">
        <v>6400</v>
      </c>
      <c r="K27" s="14">
        <v>2.72774433132702</v>
      </c>
      <c r="L27" s="15">
        <v>2346.26094773569</v>
      </c>
      <c r="M27" s="15">
        <v>1155</v>
      </c>
      <c r="ZA27" s="9"/>
    </row>
    <row r="28" spans="2:677" x14ac:dyDescent="0.3">
      <c r="B28" s="18"/>
      <c r="C28" s="16" t="s">
        <v>291</v>
      </c>
      <c r="D28" s="14">
        <v>17.7412496844256</v>
      </c>
      <c r="E28" s="14">
        <v>1.13468844795403</v>
      </c>
      <c r="F28" s="14">
        <v>15.6227897055323</v>
      </c>
      <c r="G28" s="14">
        <v>20.078615961600001</v>
      </c>
      <c r="H28" s="14">
        <v>6.3957639294718502</v>
      </c>
      <c r="I28" s="15">
        <v>589</v>
      </c>
      <c r="J28" s="15">
        <v>3134</v>
      </c>
      <c r="K28" s="14">
        <v>2.7640592374088802</v>
      </c>
      <c r="L28" s="15">
        <v>1133.8396650781999</v>
      </c>
      <c r="M28" s="15">
        <v>920</v>
      </c>
      <c r="ZA28" s="9"/>
    </row>
    <row r="29" spans="2:677" x14ac:dyDescent="0.3">
      <c r="B29" s="18" t="s">
        <v>380</v>
      </c>
      <c r="C29" s="16" t="s">
        <v>374</v>
      </c>
      <c r="D29" s="14">
        <v>20.375032652381801</v>
      </c>
      <c r="E29" s="14">
        <v>1.3938131005844601</v>
      </c>
      <c r="F29" s="14">
        <v>17.775761370625499</v>
      </c>
      <c r="G29" s="14">
        <v>23.246925450021099</v>
      </c>
      <c r="H29" s="14">
        <v>6.8407895308159601</v>
      </c>
      <c r="I29" s="15">
        <v>495</v>
      </c>
      <c r="J29" s="15">
        <v>2618</v>
      </c>
      <c r="K29" s="14">
        <v>3.1337563459645801</v>
      </c>
      <c r="L29" s="15">
        <v>835.41912994329095</v>
      </c>
      <c r="M29" s="15">
        <v>960</v>
      </c>
      <c r="ZA29" s="9"/>
    </row>
    <row r="30" spans="2:677" ht="27.6" x14ac:dyDescent="0.3">
      <c r="B30" s="18"/>
      <c r="C30" s="16" t="s">
        <v>375</v>
      </c>
      <c r="D30" s="14">
        <v>17.2308846831964</v>
      </c>
      <c r="E30" s="14">
        <v>0.88301473432928002</v>
      </c>
      <c r="F30" s="14">
        <v>15.5667716511804</v>
      </c>
      <c r="G30" s="14">
        <v>19.0327929924097</v>
      </c>
      <c r="H30" s="14">
        <v>5.1246047464434499</v>
      </c>
      <c r="I30" s="15">
        <v>811</v>
      </c>
      <c r="J30" s="15">
        <v>4561</v>
      </c>
      <c r="K30" s="14">
        <v>2.4930147864073402</v>
      </c>
      <c r="L30" s="15">
        <v>1829.51181231172</v>
      </c>
      <c r="M30" s="15">
        <v>1217</v>
      </c>
      <c r="ZA30" s="9"/>
    </row>
    <row r="31" spans="2:677" x14ac:dyDescent="0.3">
      <c r="B31" s="18"/>
      <c r="C31" s="16" t="s">
        <v>376</v>
      </c>
      <c r="D31" s="14">
        <v>12.166618661712601</v>
      </c>
      <c r="E31" s="14">
        <v>0.97423929471408799</v>
      </c>
      <c r="F31" s="14">
        <v>10.3801831864122</v>
      </c>
      <c r="G31" s="14">
        <v>14.211746392349299</v>
      </c>
      <c r="H31" s="14">
        <v>8.0074778523300001</v>
      </c>
      <c r="I31" s="15">
        <v>301</v>
      </c>
      <c r="J31" s="15">
        <v>2353</v>
      </c>
      <c r="K31" s="14">
        <v>2.0890031923535899</v>
      </c>
      <c r="L31" s="15">
        <v>1126.37453528684</v>
      </c>
      <c r="M31" s="15">
        <v>866</v>
      </c>
      <c r="ZA31" s="9"/>
    </row>
    <row r="32" spans="2:677" x14ac:dyDescent="0.3">
      <c r="B32" s="18" t="s">
        <v>379</v>
      </c>
      <c r="C32" s="16" t="s">
        <v>377</v>
      </c>
      <c r="D32" s="14">
        <v>17.1882460912725</v>
      </c>
      <c r="E32" s="14">
        <v>0.72438536991522795</v>
      </c>
      <c r="F32" s="14">
        <v>15.813301797226</v>
      </c>
      <c r="G32" s="14">
        <v>18.656247016850301</v>
      </c>
      <c r="H32" s="14">
        <v>4.2144228449407697</v>
      </c>
      <c r="I32" s="15">
        <v>1301</v>
      </c>
      <c r="J32" s="15">
        <v>7646</v>
      </c>
      <c r="K32" s="14">
        <v>2.8183393529790801</v>
      </c>
      <c r="L32" s="15">
        <v>2712.9451220691099</v>
      </c>
      <c r="M32" s="15">
        <v>1264</v>
      </c>
      <c r="ZA32" s="9"/>
    </row>
    <row r="33" spans="2:677" x14ac:dyDescent="0.3">
      <c r="B33" s="18"/>
      <c r="C33" s="16" t="s">
        <v>378</v>
      </c>
      <c r="D33" s="14">
        <v>17.3724649158323</v>
      </c>
      <c r="E33" s="14">
        <v>1.8747045005343399</v>
      </c>
      <c r="F33" s="14">
        <v>13.9936825941687</v>
      </c>
      <c r="G33" s="14">
        <v>21.3644050287037</v>
      </c>
      <c r="H33" s="14">
        <v>10.7912406766517</v>
      </c>
      <c r="I33" s="15">
        <v>279</v>
      </c>
      <c r="J33" s="15">
        <v>1720</v>
      </c>
      <c r="K33" s="14">
        <v>4.2087708431529496</v>
      </c>
      <c r="L33" s="15">
        <v>408.67038479849498</v>
      </c>
      <c r="M33" s="15">
        <v>798</v>
      </c>
      <c r="ZA33" s="9"/>
    </row>
    <row r="35" spans="2:677" x14ac:dyDescent="0.3">
      <c r="B35" s="7"/>
      <c r="C35" s="7"/>
      <c r="D35" s="7"/>
    </row>
    <row r="36" spans="2:677" x14ac:dyDescent="0.3">
      <c r="B36" s="7" t="s">
        <v>301</v>
      </c>
      <c r="C36" s="7"/>
      <c r="D36" s="7"/>
    </row>
    <row r="37" spans="2:677" x14ac:dyDescent="0.3">
      <c r="B37" s="7" t="s">
        <v>302</v>
      </c>
      <c r="C37" s="7"/>
      <c r="D37" s="7"/>
    </row>
    <row r="38" spans="2:677" x14ac:dyDescent="0.3">
      <c r="B38" s="7" t="s">
        <v>303</v>
      </c>
      <c r="C38" s="7"/>
      <c r="D38" s="7"/>
    </row>
    <row r="39" spans="2:677" x14ac:dyDescent="0.3">
      <c r="B39" s="7" t="s">
        <v>304</v>
      </c>
      <c r="C39" s="7"/>
      <c r="D39" s="7"/>
    </row>
    <row r="40" spans="2:677" x14ac:dyDescent="0.3">
      <c r="B40" s="7" t="s">
        <v>305</v>
      </c>
      <c r="C40" s="7"/>
      <c r="D40" s="7"/>
    </row>
    <row r="41" spans="2:677" x14ac:dyDescent="0.3">
      <c r="B41" s="7" t="s">
        <v>306</v>
      </c>
      <c r="C41" s="7"/>
      <c r="D41" s="7"/>
    </row>
    <row r="42" spans="2:677" x14ac:dyDescent="0.3">
      <c r="B42" s="7" t="s">
        <v>307</v>
      </c>
      <c r="C42" s="7"/>
      <c r="D42" s="7"/>
    </row>
    <row r="43" spans="2:677" x14ac:dyDescent="0.3">
      <c r="B43" s="7" t="s">
        <v>9</v>
      </c>
      <c r="C43" s="8" t="str">
        <f>HYPERLINK("https://www.cdc.gov/nchs/data/series/sr_02/sr02_175.pdf", "Link to Vital and Health Statistics")</f>
        <v>Link to Vital and Health Statistics</v>
      </c>
      <c r="D43" s="7"/>
    </row>
    <row r="44" spans="2:677" x14ac:dyDescent="0.3">
      <c r="B44" s="7" t="s">
        <v>308</v>
      </c>
      <c r="C44" s="7"/>
      <c r="D44" s="7"/>
    </row>
    <row r="45" spans="2:677" x14ac:dyDescent="0.3">
      <c r="B45" s="7" t="s">
        <v>309</v>
      </c>
      <c r="C45" s="7"/>
      <c r="D45" s="7"/>
    </row>
    <row r="46" spans="2:677" x14ac:dyDescent="0.3">
      <c r="B46" s="7"/>
      <c r="C46" s="7"/>
      <c r="D46" s="7"/>
    </row>
    <row r="47" spans="2:677" ht="90" customHeight="1" x14ac:dyDescent="0.3">
      <c r="B47" s="19" t="s">
        <v>394</v>
      </c>
      <c r="C47" s="20"/>
      <c r="D47" s="20"/>
      <c r="E47" s="21"/>
      <c r="F47" s="21"/>
      <c r="G47" s="21"/>
      <c r="H47" s="21"/>
      <c r="I47" s="21"/>
    </row>
    <row r="48" spans="2:677" x14ac:dyDescent="0.3">
      <c r="B48" s="7"/>
      <c r="C48" s="7"/>
      <c r="D48" s="7"/>
    </row>
    <row r="49" spans="2:4" x14ac:dyDescent="0.3">
      <c r="B49" s="7"/>
      <c r="C49" s="7"/>
      <c r="D49" s="7"/>
    </row>
    <row r="50" spans="2:4" x14ac:dyDescent="0.3">
      <c r="B50" s="7"/>
      <c r="C50" s="7"/>
      <c r="D50" s="7"/>
    </row>
    <row r="51" spans="2:4" x14ac:dyDescent="0.3">
      <c r="B51" s="7"/>
      <c r="C51" s="7"/>
      <c r="D51" s="7"/>
    </row>
    <row r="52" spans="2:4" x14ac:dyDescent="0.3">
      <c r="B52" s="7"/>
      <c r="C52" s="7"/>
      <c r="D52" s="7"/>
    </row>
    <row r="53" spans="2:4" x14ac:dyDescent="0.3">
      <c r="B53" s="7"/>
      <c r="C53" s="7"/>
      <c r="D53" s="7"/>
    </row>
    <row r="54" spans="2:4" x14ac:dyDescent="0.3">
      <c r="B54" s="7"/>
      <c r="C54" s="7"/>
      <c r="D54" s="7"/>
    </row>
    <row r="55" spans="2:4" x14ac:dyDescent="0.3">
      <c r="B55" s="7"/>
      <c r="C55" s="7"/>
      <c r="D55" s="7"/>
    </row>
  </sheetData>
  <mergeCells count="11">
    <mergeCell ref="B8:C8"/>
    <mergeCell ref="B9:C9"/>
    <mergeCell ref="B10:B11"/>
    <mergeCell ref="B12:B14"/>
    <mergeCell ref="B15:B19"/>
    <mergeCell ref="B47:I47"/>
    <mergeCell ref="B25:B26"/>
    <mergeCell ref="B27:B28"/>
    <mergeCell ref="B20:B24"/>
    <mergeCell ref="B32:B33"/>
    <mergeCell ref="B29:B31"/>
  </mergeCells>
  <conditionalFormatting sqref="D9:D33">
    <cfRule type="expression" dxfId="3" priority="1">
      <formula>ZA9 = 3</formula>
    </cfRule>
    <cfRule type="expression" dxfId="2" priority="26">
      <formula>I9 = J9</formula>
    </cfRule>
    <cfRule type="expression" dxfId="1" priority="51">
      <formula>ZA9 = 2</formula>
    </cfRule>
    <cfRule type="expression" dxfId="0" priority="76">
      <formula>ZA9 = 1</formula>
    </cfRule>
  </conditionalFormatting>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107</vt:i4>
      </vt:variant>
    </vt:vector>
  </HeadingPairs>
  <TitlesOfParts>
    <vt:vector size="107" baseType="lpstr">
      <vt:lpstr>INDICE</vt:lpstr>
      <vt:lpstr>T1_i1</vt:lpstr>
      <vt:lpstr>T1_i2</vt:lpstr>
      <vt:lpstr>T1_i3</vt:lpstr>
      <vt:lpstr>T2_i1</vt:lpstr>
      <vt:lpstr>T2_i2</vt:lpstr>
      <vt:lpstr>T2_i3</vt:lpstr>
      <vt:lpstr>T2_i4</vt:lpstr>
      <vt:lpstr>T2_i5</vt:lpstr>
      <vt:lpstr>T2_i6</vt:lpstr>
      <vt:lpstr>T2_i7</vt:lpstr>
      <vt:lpstr>T2_i8</vt:lpstr>
      <vt:lpstr>T2_i9</vt:lpstr>
      <vt:lpstr>T2_i10</vt:lpstr>
      <vt:lpstr>T2_i11</vt:lpstr>
      <vt:lpstr>T2_i12</vt:lpstr>
      <vt:lpstr>T2_i13</vt:lpstr>
      <vt:lpstr>T2_i14</vt:lpstr>
      <vt:lpstr>T2_i15</vt:lpstr>
      <vt:lpstr>T2_i16</vt:lpstr>
      <vt:lpstr>T2_i17</vt:lpstr>
      <vt:lpstr>T2_i18</vt:lpstr>
      <vt:lpstr>T3_i1</vt:lpstr>
      <vt:lpstr>T3_i2</vt:lpstr>
      <vt:lpstr>T3_i3</vt:lpstr>
      <vt:lpstr>T3_i4</vt:lpstr>
      <vt:lpstr>T3_i5</vt:lpstr>
      <vt:lpstr>T3_i6</vt:lpstr>
      <vt:lpstr>T4_i1</vt:lpstr>
      <vt:lpstr>T4_i2</vt:lpstr>
      <vt:lpstr>T4_i3</vt:lpstr>
      <vt:lpstr>T4_i4</vt:lpstr>
      <vt:lpstr>T4_i5</vt:lpstr>
      <vt:lpstr>T5_i1</vt:lpstr>
      <vt:lpstr>T5_i2</vt:lpstr>
      <vt:lpstr>T5_i3</vt:lpstr>
      <vt:lpstr>T5_i4</vt:lpstr>
      <vt:lpstr>T5_i5</vt:lpstr>
      <vt:lpstr>T5_i6</vt:lpstr>
      <vt:lpstr>T5_i7</vt:lpstr>
      <vt:lpstr>T5_i8</vt:lpstr>
      <vt:lpstr>T5_i9</vt:lpstr>
      <vt:lpstr>T5_i10</vt:lpstr>
      <vt:lpstr>T5_i11</vt:lpstr>
      <vt:lpstr>T5_i12</vt:lpstr>
      <vt:lpstr>T5_i13</vt:lpstr>
      <vt:lpstr>T5_i14</vt:lpstr>
      <vt:lpstr>T5_i15</vt:lpstr>
      <vt:lpstr>T5_i16</vt:lpstr>
      <vt:lpstr>T5_i17</vt:lpstr>
      <vt:lpstr>T5_i18</vt:lpstr>
      <vt:lpstr>T5_i19</vt:lpstr>
      <vt:lpstr>T5_i20</vt:lpstr>
      <vt:lpstr>T5_i21</vt:lpstr>
      <vt:lpstr>T5_i22</vt:lpstr>
      <vt:lpstr>T5_i23</vt:lpstr>
      <vt:lpstr>T5_i24</vt:lpstr>
      <vt:lpstr>T5_i25</vt:lpstr>
      <vt:lpstr>T5_i26</vt:lpstr>
      <vt:lpstr>T5_i27</vt:lpstr>
      <vt:lpstr>T5_i28</vt:lpstr>
      <vt:lpstr>T5_i29</vt:lpstr>
      <vt:lpstr>T5_i30</vt:lpstr>
      <vt:lpstr>T6_i1</vt:lpstr>
      <vt:lpstr>T6_i2</vt:lpstr>
      <vt:lpstr>T6_i3</vt:lpstr>
      <vt:lpstr>T6_i4</vt:lpstr>
      <vt:lpstr>T6_i5</vt:lpstr>
      <vt:lpstr>T6_i6</vt:lpstr>
      <vt:lpstr>T6_i7</vt:lpstr>
      <vt:lpstr>T7_i1</vt:lpstr>
      <vt:lpstr>T7_i2</vt:lpstr>
      <vt:lpstr>T8_i1</vt:lpstr>
      <vt:lpstr>T8_i2</vt:lpstr>
      <vt:lpstr>T8_i3</vt:lpstr>
      <vt:lpstr>T8_i4</vt:lpstr>
      <vt:lpstr>T8_i5</vt:lpstr>
      <vt:lpstr>T8_i6</vt:lpstr>
      <vt:lpstr>T8_i7</vt:lpstr>
      <vt:lpstr>T8_i8</vt:lpstr>
      <vt:lpstr>T8_i9</vt:lpstr>
      <vt:lpstr>T9_i1</vt:lpstr>
      <vt:lpstr>T9_i2</vt:lpstr>
      <vt:lpstr>T9_i3</vt:lpstr>
      <vt:lpstr>T9_i4</vt:lpstr>
      <vt:lpstr>T9_i5</vt:lpstr>
      <vt:lpstr>T9_i6</vt:lpstr>
      <vt:lpstr>T9_i7</vt:lpstr>
      <vt:lpstr>T9_i8</vt:lpstr>
      <vt:lpstr>T10_i1</vt:lpstr>
      <vt:lpstr>T10_i2</vt:lpstr>
      <vt:lpstr>T10_i3</vt:lpstr>
      <vt:lpstr>T10_i4</vt:lpstr>
      <vt:lpstr>T10_i5</vt:lpstr>
      <vt:lpstr>T10_i6</vt:lpstr>
      <vt:lpstr>T10_i7</vt:lpstr>
      <vt:lpstr>T10_i8</vt:lpstr>
      <vt:lpstr>T10_i9</vt:lpstr>
      <vt:lpstr>T10_i10</vt:lpstr>
      <vt:lpstr>T10_i11</vt:lpstr>
      <vt:lpstr>T10_i12</vt:lpstr>
      <vt:lpstr>T10_i13</vt:lpstr>
      <vt:lpstr>T10_i14</vt:lpstr>
      <vt:lpstr>T10_i15</vt:lpstr>
      <vt:lpstr>T10_i16</vt:lpstr>
      <vt:lpstr>T10_i17</vt:lpstr>
      <vt:lpstr>T10_i18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vguevara</dc:creator>
  <cp:lastModifiedBy>INEC Margoth Rocio Herrera</cp:lastModifiedBy>
  <dcterms:created xsi:type="dcterms:W3CDTF">2024-10-31T20:50:10Z</dcterms:created>
  <dcterms:modified xsi:type="dcterms:W3CDTF">2024-11-05T15:37:28Z</dcterms:modified>
</cp:coreProperties>
</file>