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EC_2020\HOGARES\Productos_hogares_2019\"/>
    </mc:Choice>
  </mc:AlternateContent>
  <bookViews>
    <workbookView xWindow="0" yWindow="0" windowWidth="21570" windowHeight="7470" tabRatio="683"/>
  </bookViews>
  <sheets>
    <sheet name="Índice" sheetId="17" r:id="rId1"/>
    <sheet name="Tabla 1-8" sheetId="1" r:id="rId2"/>
    <sheet name="Tabla 9-21" sheetId="3" r:id="rId3"/>
    <sheet name="Tabla 22-23" sheetId="4" r:id="rId4"/>
    <sheet name="Tabla 24-25" sheetId="5" r:id="rId5"/>
    <sheet name="Tabla 26-28" sheetId="14" r:id="rId6"/>
    <sheet name="Tabla 29-37" sheetId="12" r:id="rId7"/>
    <sheet name="Tabla 38- 39" sheetId="13" r:id="rId8"/>
    <sheet name="Tabla 40-44" sheetId="11" r:id="rId9"/>
    <sheet name="Tabla 45-46" sheetId="16" r:id="rId10"/>
  </sheets>
  <calcPr calcId="152511"/>
</workbook>
</file>

<file path=xl/calcChain.xml><?xml version="1.0" encoding="utf-8"?>
<calcChain xmlns="http://schemas.openxmlformats.org/spreadsheetml/2006/main">
  <c r="O42" i="4" l="1"/>
  <c r="N42" i="4"/>
  <c r="O15" i="4"/>
  <c r="N15" i="4"/>
  <c r="O12" i="4"/>
  <c r="N12" i="4"/>
  <c r="J150" i="3"/>
  <c r="J151" i="3"/>
  <c r="J149" i="3"/>
  <c r="H150" i="3"/>
  <c r="H151" i="3"/>
  <c r="H149" i="3"/>
  <c r="F150" i="3"/>
  <c r="F151" i="3"/>
  <c r="F149" i="3"/>
  <c r="D79" i="12" l="1"/>
  <c r="D87" i="12"/>
  <c r="E87" i="12"/>
  <c r="F69" i="3" l="1"/>
  <c r="G69" i="3"/>
  <c r="H69" i="3" s="1"/>
  <c r="J148" i="3" l="1"/>
  <c r="H148" i="3"/>
  <c r="F148" i="3"/>
  <c r="Q230" i="12" l="1"/>
  <c r="P230" i="12"/>
  <c r="Q229" i="12"/>
  <c r="P229" i="12"/>
  <c r="Q228" i="12"/>
  <c r="P228" i="12"/>
  <c r="Q227" i="12"/>
  <c r="P227" i="12"/>
  <c r="Q226" i="12"/>
  <c r="P226" i="12"/>
  <c r="Q225" i="12"/>
  <c r="P225" i="12"/>
  <c r="Q224" i="12"/>
  <c r="P224" i="12"/>
  <c r="J147" i="3" l="1"/>
  <c r="H147" i="3"/>
  <c r="E147" i="3"/>
  <c r="F147" i="3" s="1"/>
  <c r="G68" i="3"/>
  <c r="H68" i="3" s="1"/>
  <c r="F68" i="3"/>
  <c r="M223" i="12" l="1"/>
  <c r="K223" i="12"/>
  <c r="I223" i="12"/>
  <c r="G223" i="12"/>
  <c r="E223" i="12"/>
  <c r="M222" i="12"/>
  <c r="K222" i="12"/>
  <c r="I222" i="12"/>
  <c r="G222" i="12"/>
  <c r="E222" i="12"/>
  <c r="M221" i="12"/>
  <c r="K221" i="12"/>
  <c r="I221" i="12"/>
  <c r="G221" i="12"/>
  <c r="E221" i="12"/>
  <c r="M220" i="12"/>
  <c r="K220" i="12"/>
  <c r="I220" i="12"/>
  <c r="G220" i="12"/>
  <c r="E220" i="12"/>
  <c r="M219" i="12"/>
  <c r="K219" i="12"/>
  <c r="I219" i="12"/>
  <c r="G219" i="12"/>
  <c r="E219" i="12"/>
  <c r="M218" i="12"/>
  <c r="K218" i="12"/>
  <c r="I218" i="12"/>
  <c r="G218" i="12"/>
  <c r="E218" i="12"/>
  <c r="M217" i="12"/>
  <c r="K217" i="12"/>
  <c r="I217" i="12"/>
  <c r="G217" i="12"/>
  <c r="E217" i="12"/>
  <c r="M216" i="12"/>
  <c r="K216" i="12"/>
  <c r="I216" i="12"/>
  <c r="G216" i="12"/>
  <c r="E216" i="12"/>
  <c r="M215" i="12"/>
  <c r="K215" i="12"/>
  <c r="I215" i="12"/>
  <c r="G215" i="12"/>
  <c r="E215" i="12"/>
  <c r="M214" i="12"/>
  <c r="K214" i="12"/>
  <c r="I214" i="12"/>
  <c r="G214" i="12"/>
  <c r="E214" i="12"/>
  <c r="M213" i="12"/>
  <c r="K213" i="12"/>
  <c r="I213" i="12"/>
  <c r="G213" i="12"/>
  <c r="E213" i="12"/>
  <c r="M212" i="12"/>
  <c r="K212" i="12"/>
  <c r="I212" i="12"/>
  <c r="G212" i="12"/>
  <c r="E212" i="12"/>
  <c r="M211" i="12"/>
  <c r="K211" i="12"/>
  <c r="I211" i="12"/>
  <c r="G211" i="12"/>
  <c r="E211" i="12"/>
  <c r="M210" i="12"/>
  <c r="K210" i="12"/>
  <c r="I210" i="12"/>
  <c r="G210" i="12"/>
  <c r="E210" i="12"/>
  <c r="Q210" i="12" l="1"/>
  <c r="Q212" i="12"/>
  <c r="Q216" i="12"/>
  <c r="Q221" i="12"/>
  <c r="Q220" i="12"/>
  <c r="Q214" i="12"/>
  <c r="Q218" i="12"/>
  <c r="Q222" i="12"/>
  <c r="Q213" i="12"/>
  <c r="Q217" i="12"/>
  <c r="Q211" i="12"/>
  <c r="Q215" i="12"/>
  <c r="Q219" i="12"/>
  <c r="Q223" i="12"/>
  <c r="E78" i="12"/>
  <c r="E77" i="12"/>
  <c r="E76" i="12"/>
  <c r="E75" i="12"/>
  <c r="E74" i="12"/>
  <c r="E73" i="12"/>
  <c r="E79" i="12" l="1"/>
</calcChain>
</file>

<file path=xl/comments1.xml><?xml version="1.0" encoding="utf-8"?>
<comments xmlns="http://schemas.openxmlformats.org/spreadsheetml/2006/main">
  <authors>
    <author>INEC Shyrley Padilla</author>
  </authors>
  <commentList>
    <comment ref="N132" authorId="0" shapeId="0">
      <text>
        <r>
          <rPr>
            <b/>
            <sz val="9"/>
            <color indexed="81"/>
            <rFont val="Tahoma"/>
            <family val="2"/>
          </rPr>
          <t>INEC Shyrley Padilla:</t>
        </r>
        <r>
          <rPr>
            <sz val="9"/>
            <color indexed="81"/>
            <rFont val="Tahoma"/>
            <family val="2"/>
          </rPr>
          <t xml:space="preserve">
INDICAR A QUE CORRESPONDE NO APLICA
</t>
        </r>
      </text>
    </comment>
  </commentList>
</comments>
</file>

<file path=xl/sharedStrings.xml><?xml version="1.0" encoding="utf-8"?>
<sst xmlns="http://schemas.openxmlformats.org/spreadsheetml/2006/main" count="2223" uniqueCount="402">
  <si>
    <t>Centro de acopio o Contenedor especial</t>
  </si>
  <si>
    <t>Total</t>
  </si>
  <si>
    <t>Nacional</t>
  </si>
  <si>
    <t>Si</t>
  </si>
  <si>
    <t>No</t>
  </si>
  <si>
    <t>Urbana</t>
  </si>
  <si>
    <t>Rural</t>
  </si>
  <si>
    <t>Depositó con el resto de la basura</t>
  </si>
  <si>
    <t>Bolsa de tela o material reutilizable</t>
  </si>
  <si>
    <t>Bolsa de plástico (desechables)</t>
  </si>
  <si>
    <t>Otro, cuál</t>
  </si>
  <si>
    <t>Vehículo particular</t>
  </si>
  <si>
    <t>Bicicleta</t>
  </si>
  <si>
    <t>Caminar</t>
  </si>
  <si>
    <t>Total de pilas en el hogar</t>
  </si>
  <si>
    <t>Total de pilas recargables</t>
  </si>
  <si>
    <t>Total de focos en el hogar</t>
  </si>
  <si>
    <t>Habitualmente - utilizan balde en vez de manguera para ciertas actividades</t>
  </si>
  <si>
    <t xml:space="preserve"> Habitualmente - revisan regularmente las tuberías</t>
  </si>
  <si>
    <t>Porcentaje</t>
  </si>
  <si>
    <t>Orgánicos</t>
  </si>
  <si>
    <t>Plástico</t>
  </si>
  <si>
    <t>Papel-Cartón</t>
  </si>
  <si>
    <t>Vidrio</t>
  </si>
  <si>
    <t>-</t>
  </si>
  <si>
    <t>Año</t>
  </si>
  <si>
    <t>Habitualmente - disponen de economizadores de chorro</t>
  </si>
  <si>
    <t xml:space="preserve"> Habitualmente - disponen de inodoro doble descarga / botella de agua dentro del tanque</t>
  </si>
  <si>
    <t>Habitualmente - desconectan aparatos eléctricos y electrodomésticos cuando no usan</t>
  </si>
  <si>
    <t>Habitualmente - apagan los focos al salir de una habitación</t>
  </si>
  <si>
    <t>Habitualmente - evitan introducir alimentos calientes en el refrigerador</t>
  </si>
  <si>
    <t>Habitualmente - planchan la mayor cantidad de ropa en una sola vez</t>
  </si>
  <si>
    <t>Habitualmente - abren cortinas y persianas para aprovechar la luz de sol</t>
  </si>
  <si>
    <t>Habitualmente - disponen de paneles solares</t>
  </si>
  <si>
    <t>Total de pilas no recargables</t>
  </si>
  <si>
    <t>Año 2015</t>
  </si>
  <si>
    <t>Total de focos ahorradores LED</t>
  </si>
  <si>
    <t>Total de focos no ahorradores</t>
  </si>
  <si>
    <t>Año 2014</t>
  </si>
  <si>
    <t>Grupo edad 5 a 14 años</t>
  </si>
  <si>
    <t>Grupo edad 15 a 24 años</t>
  </si>
  <si>
    <t>Grupo edad 25 a 34 años</t>
  </si>
  <si>
    <t>Grupo edad 35 a 44 años</t>
  </si>
  <si>
    <t>Grupo edad 45 a 64 años</t>
  </si>
  <si>
    <t>Grupo edad más 65 años</t>
  </si>
  <si>
    <t>Todos los días</t>
  </si>
  <si>
    <t>Al menos una vez a la semana</t>
  </si>
  <si>
    <t>Al menos una vez al mes</t>
  </si>
  <si>
    <t>Al menos una vez al año</t>
  </si>
  <si>
    <t>Transporte Público</t>
  </si>
  <si>
    <t>Sierra</t>
  </si>
  <si>
    <t>Costa</t>
  </si>
  <si>
    <t>Amazonía</t>
  </si>
  <si>
    <t>Región Insular</t>
  </si>
  <si>
    <t xml:space="preserve">Año </t>
  </si>
  <si>
    <t>Solo</t>
  </si>
  <si>
    <t>Compartido</t>
  </si>
  <si>
    <t>Año 2016</t>
  </si>
  <si>
    <t>Disposición final</t>
  </si>
  <si>
    <t>Desagregación</t>
  </si>
  <si>
    <t>Valor</t>
  </si>
  <si>
    <t>Práctica de ahorro</t>
  </si>
  <si>
    <t>Tipo de bolsa</t>
  </si>
  <si>
    <t>Tipo de combustible</t>
  </si>
  <si>
    <t>Súper</t>
  </si>
  <si>
    <t>Diésel</t>
  </si>
  <si>
    <t>Urbano</t>
  </si>
  <si>
    <t xml:space="preserve">Tipo de Práctica </t>
  </si>
  <si>
    <t>Extra</t>
  </si>
  <si>
    <t>Habitualmente - disponen de aparatos electrodomésticos ahorradores de energía</t>
  </si>
  <si>
    <t>Envió a un centro de acopio o depositó en un contenedor especial</t>
  </si>
  <si>
    <t>Regaló (escuela,vecina..), vendió</t>
  </si>
  <si>
    <t>Depositó con el resto de la basura común</t>
  </si>
  <si>
    <t>Otro</t>
  </si>
  <si>
    <t>Habitualmente - reusan el agua</t>
  </si>
  <si>
    <t>Habitualmente - cierra las llaves mientras jabonan los platos, se bañan, ...</t>
  </si>
  <si>
    <t>N/A</t>
  </si>
  <si>
    <t xml:space="preserve">Año 2015 </t>
  </si>
  <si>
    <t xml:space="preserve"> Habitualmente - se duchan en menos de diez minutos*</t>
  </si>
  <si>
    <t>Grupo 5-14 años</t>
  </si>
  <si>
    <t>Grupo 15-24 años</t>
  </si>
  <si>
    <t>Grupo 25-34 años</t>
  </si>
  <si>
    <t>Grupo 35-44 años</t>
  </si>
  <si>
    <t>Grupo 45-64 años</t>
  </si>
  <si>
    <t>Grupo 65 años o más</t>
  </si>
  <si>
    <t>*22,74%</t>
  </si>
  <si>
    <t>Año 2017</t>
  </si>
  <si>
    <t xml:space="preserve"> Nacional</t>
  </si>
  <si>
    <t xml:space="preserve">Metal </t>
  </si>
  <si>
    <t>Tetrapak</t>
  </si>
  <si>
    <t>Año 2018</t>
  </si>
  <si>
    <t>Bolsa o contenedor de papel y/o cartón</t>
  </si>
  <si>
    <t>El precio</t>
  </si>
  <si>
    <t>La marca</t>
  </si>
  <si>
    <t>El lugar de origen de los productos (productos locales)</t>
  </si>
  <si>
    <t>La etiqueta ecológica/ garantía ecológica</t>
  </si>
  <si>
    <t>Productos orgánicos</t>
  </si>
  <si>
    <t xml:space="preserve">Alimentos </t>
  </si>
  <si>
    <t>Características</t>
  </si>
  <si>
    <t>El ahorro/consumo energético</t>
  </si>
  <si>
    <t xml:space="preserve">Electrodomésticos </t>
  </si>
  <si>
    <t xml:space="preserve">Electrónicos </t>
  </si>
  <si>
    <t>Productos de limpieza</t>
  </si>
  <si>
    <t>Razones</t>
  </si>
  <si>
    <t>Ecopaís</t>
  </si>
  <si>
    <t>Nada</t>
  </si>
  <si>
    <t>Poco</t>
  </si>
  <si>
    <t>Medianamente</t>
  </si>
  <si>
    <t>Mucho</t>
  </si>
  <si>
    <t>Excesivamente</t>
  </si>
  <si>
    <t xml:space="preserve">Si </t>
  </si>
  <si>
    <t xml:space="preserve">Problema ambiental </t>
  </si>
  <si>
    <t>Cotaminación visual: Publicidad, carteles, cables, antenas, postes.</t>
  </si>
  <si>
    <t>Agua contaminada</t>
  </si>
  <si>
    <t>Ruidos excesivos</t>
  </si>
  <si>
    <t>Acumulación de basura</t>
  </si>
  <si>
    <t>Contaminación del aire (smog)</t>
  </si>
  <si>
    <t>Presencia de animales callejeros (perros, gatos, paloma, etc)</t>
  </si>
  <si>
    <t>Excretas de animales en espacios públicos</t>
  </si>
  <si>
    <t>Actividades Ambientales</t>
  </si>
  <si>
    <t>Colaborar con tiempo o dinero en alguna organización en defensa del ambiente.</t>
  </si>
  <si>
    <t>Participar en voluntariados ambientales.</t>
  </si>
  <si>
    <t>Manifestarse contra alguna situación perjudicial para el medio ambiente.</t>
  </si>
  <si>
    <t>Denunciar personalmente algún problema ambiental que haya identificado.</t>
  </si>
  <si>
    <t>Respuesta</t>
  </si>
  <si>
    <t xml:space="preserve">Nacional </t>
  </si>
  <si>
    <t xml:space="preserve">Urbano </t>
  </si>
  <si>
    <t xml:space="preserve">Rural </t>
  </si>
  <si>
    <t>Totalmente en desacuerdo</t>
  </si>
  <si>
    <t>Ligeramente en desacuerdo</t>
  </si>
  <si>
    <t>Ni de acuerdo ni en desacuerdo</t>
  </si>
  <si>
    <t>Ligeramente de acuerdo</t>
  </si>
  <si>
    <t>Totalmente de acuerdo</t>
  </si>
  <si>
    <t>Afirmación</t>
  </si>
  <si>
    <t>El gobierno es el principal responsable de la protección del medio ambiente</t>
  </si>
  <si>
    <t>Las empresas son las principales responsables de reducir el deterioro del medio ambiente</t>
  </si>
  <si>
    <t>Mi hogar es responsable de reducir el deterioro del medio ambiente</t>
  </si>
  <si>
    <t>Todos los hogares son responsables de reducir el deterioro del medio ambiente.</t>
  </si>
  <si>
    <t>No estoy dispuesto a cooperar para reducir el deterioro ambiental si los demás no hacen lo mismo</t>
  </si>
  <si>
    <t>Nivel de percepción</t>
  </si>
  <si>
    <t xml:space="preserve">Desagregación </t>
  </si>
  <si>
    <t xml:space="preserve">Toda persona es responsable de la protección del medio ambiente. </t>
  </si>
  <si>
    <t xml:space="preserve"> Proteger el ambiente encarece el costo de la vida.</t>
  </si>
  <si>
    <t>Proteger el ambiente genera ahorros económicos para mi hogar</t>
  </si>
  <si>
    <t xml:space="preserve"> Proteger el ambiente requiere tiempo y esfuerzo.</t>
  </si>
  <si>
    <t>Comodidad</t>
  </si>
  <si>
    <t>Necesidad</t>
  </si>
  <si>
    <t>Seguridad</t>
  </si>
  <si>
    <t>Conciencia Ambiental</t>
  </si>
  <si>
    <t>Salud/Deporte</t>
  </si>
  <si>
    <t>Ahorro de dinero</t>
  </si>
  <si>
    <t>Cercanía</t>
  </si>
  <si>
    <t>Quemó</t>
  </si>
  <si>
    <t>¿Botó a un cuerpo de agua (quebrada, río, estero, mar, lago, manglar?</t>
  </si>
  <si>
    <t>¿Preparó compost abono o utilizó como alimento para animales?</t>
  </si>
  <si>
    <t>¿Almacenó en su hogar?</t>
  </si>
  <si>
    <t>¿No generó estos residuos ?</t>
  </si>
  <si>
    <t>Grupo edad 12 a 19 años</t>
  </si>
  <si>
    <t>Grupo edad 20 a 30 años</t>
  </si>
  <si>
    <t>Grupo edad 31 a 43 años</t>
  </si>
  <si>
    <t>Grupo edad 44 a 58 años</t>
  </si>
  <si>
    <t>Grupo edad 59 años o más</t>
  </si>
  <si>
    <t>Almacenó en su hogar</t>
  </si>
  <si>
    <t xml:space="preserve">Botó a un cuerpo de agua(quebrada, río, estero, mar, lago, manglar
</t>
  </si>
  <si>
    <t xml:space="preserve">Total de focos ahorradores * </t>
  </si>
  <si>
    <t>Bolsa o contenedor de tela o material reutilizable (uso prolongado)</t>
  </si>
  <si>
    <t xml:space="preserve">No aplica* </t>
  </si>
  <si>
    <t>No aplica *</t>
  </si>
  <si>
    <t>COSTO PROMEDIO $</t>
  </si>
  <si>
    <t xml:space="preserve">59,64 
</t>
  </si>
  <si>
    <t>Cuadro N°</t>
  </si>
  <si>
    <t>Contenido</t>
  </si>
  <si>
    <t xml:space="preserve">Clasificación de residuos habituales </t>
  </si>
  <si>
    <t>Disposición final de desechos peligrosos</t>
  </si>
  <si>
    <t>Uso de agua</t>
  </si>
  <si>
    <t xml:space="preserve">Uso de energía </t>
  </si>
  <si>
    <t>Pautas de consumo responsable</t>
  </si>
  <si>
    <t xml:space="preserve">Transporte y movilidad </t>
  </si>
  <si>
    <t xml:space="preserve">Uso de conbustible </t>
  </si>
  <si>
    <t>Conciencia y responsabilidad ambiental</t>
  </si>
  <si>
    <t xml:space="preserve">Actividad física </t>
  </si>
  <si>
    <t>CUADRO N°1</t>
  </si>
  <si>
    <t>POR AÑO</t>
  </si>
  <si>
    <t>POR AÑO, NACIONAL, AREA(urbano, rural)</t>
  </si>
  <si>
    <t>(Porcentaje)</t>
  </si>
  <si>
    <t>%</t>
  </si>
  <si>
    <t>CUADRO N°2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</si>
  <si>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 xml:space="preserve"> En el año 2013 se incluyo un filtro para identificar a los hogares que clasifican residuos. En el año 2017, el filtro es implícito ("hogares que clasifican al menos un residuo").</t>
    </r>
  </si>
  <si>
    <t>CUADRO N°3</t>
  </si>
  <si>
    <t>(Número y Porcentaje)</t>
  </si>
  <si>
    <t xml:space="preserve">Número </t>
  </si>
  <si>
    <t>CUADRO N°4</t>
  </si>
  <si>
    <t>CUADRO N°5</t>
  </si>
  <si>
    <t>CUADRO N°6</t>
  </si>
  <si>
    <t>CUADRO N°7</t>
  </si>
  <si>
    <t>CUADRO N°8</t>
  </si>
  <si>
    <r>
      <rPr>
        <b/>
        <sz val="8"/>
        <color theme="1" tint="0.34998626667073579"/>
        <rFont val="Arial"/>
        <family val="2"/>
      </rPr>
      <t xml:space="preserve">Fuente: </t>
    </r>
    <r>
      <rPr>
        <sz val="8"/>
        <color theme="1" tint="0.34998626667073579"/>
        <rFont val="Arial"/>
        <family val="2"/>
      </rPr>
      <t>Módulo de Información Ambiental en Hogares - Encuesta Seguimiento al Plan Nacional de Desarrollo (ESPND 2018)</t>
    </r>
  </si>
  <si>
    <t>POR  DESAGREGACIÓN NACIONAL, AREA(urbano, rural)</t>
  </si>
  <si>
    <r>
      <rPr>
        <b/>
        <sz val="9"/>
        <color theme="1" tint="0.34998626667073579"/>
        <rFont val="Century Gothic"/>
        <family val="2"/>
      </rPr>
      <t xml:space="preserve">Fuente: </t>
    </r>
    <r>
      <rPr>
        <sz val="9"/>
        <color theme="1" tint="0.34998626667073579"/>
        <rFont val="Century Gothic"/>
        <family val="2"/>
      </rPr>
      <t>Módulo de Información Ambiental en Hogares - Encuesta Seguimiento al Plan Nacional de Desarrollo (ESPND 2018)</t>
    </r>
  </si>
  <si>
    <t>CUADRO N°9</t>
  </si>
  <si>
    <t>CUADRO N°10</t>
  </si>
  <si>
    <t>CUADRO N°11</t>
  </si>
  <si>
    <t>CUADRO N°12</t>
  </si>
  <si>
    <t>CUADRO N°13</t>
  </si>
  <si>
    <t>CUADRO N°14</t>
  </si>
  <si>
    <t>CUADRO N°15</t>
  </si>
  <si>
    <t>CUADRO N°16</t>
  </si>
  <si>
    <t>CUADRO N°17</t>
  </si>
  <si>
    <t>CUADRO N°18</t>
  </si>
  <si>
    <t>CUADRO N°19</t>
  </si>
  <si>
    <t>CUADRO N°20</t>
  </si>
  <si>
    <t>CUADRO N°21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</si>
  <si>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>Para el cálculo se tomó en cuenta los hogares que tienen acceso a electricidad (Red pública o privada).</t>
    </r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</si>
  <si>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 xml:space="preserve">Para el cálculo se tomó en cuenta los hogares que tienen acceso a electricidad (Red pública o privada).  En el total de focos ahorradores no están incluidos los focos ahorradores LED. </t>
    </r>
  </si>
  <si>
    <t>CUADRO N°22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</si>
  <si>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>Para el cálculo se tomó en cuenta a los hogares que tienen agua por red pública y tubería dentro de la vivienda.</t>
    </r>
  </si>
  <si>
    <t>CUADRO N°23</t>
  </si>
  <si>
    <t>CUADRO N°24</t>
  </si>
  <si>
    <r>
      <rPr>
        <b/>
        <sz val="9"/>
        <color theme="1" tint="0.34998626667073579"/>
        <rFont val="Century Gothic"/>
        <family val="2"/>
      </rPr>
      <t xml:space="preserve">(*) Nota: </t>
    </r>
    <r>
      <rPr>
        <sz val="9"/>
        <color theme="1" tint="0.34998626667073579"/>
        <rFont val="Century Gothic"/>
        <family val="2"/>
      </rPr>
      <t>Para el cálculo de estas prácticas de ahorro, se tomo en cuenta los hogares que disponen de servicio de empresa eléctrica pública.</t>
    </r>
  </si>
  <si>
    <t>CUADRO N°25</t>
  </si>
  <si>
    <t>CUADRO N°26</t>
  </si>
  <si>
    <t>CUADRO N°27</t>
  </si>
  <si>
    <r>
      <rPr>
        <b/>
        <sz val="9"/>
        <color theme="1" tint="0.34998626667073579"/>
        <rFont val="Century Gothic"/>
        <family val="2"/>
      </rPr>
      <t xml:space="preserve">Fuente: </t>
    </r>
    <r>
      <rPr>
        <sz val="9"/>
        <color theme="1" tint="0.34998626667073579"/>
        <rFont val="Century Gothic"/>
        <family val="2"/>
      </rPr>
      <t xml:space="preserve">Módulo de Información Ambiental en Hogares - Encuesta Nacional de Empleo Desempleo y Subempleo- ENEMDU 2014 </t>
    </r>
  </si>
  <si>
    <r>
      <rPr>
        <b/>
        <sz val="8"/>
        <color theme="1" tint="0.34998626667073579"/>
        <rFont val="Arial"/>
        <family val="2"/>
      </rPr>
      <t xml:space="preserve">Fuente: </t>
    </r>
    <r>
      <rPr>
        <sz val="8"/>
        <color theme="1" tint="0.34998626667073579"/>
        <rFont val="Arial"/>
        <family val="2"/>
      </rPr>
      <t>Módulo de Información Ambiental en Hogares - Encuesta Nacional de Empleo Desempleo y Subempleo- ENEMDU 2015</t>
    </r>
  </si>
  <si>
    <r>
      <rPr>
        <b/>
        <sz val="8"/>
        <color theme="1" tint="0.34998626667073579"/>
        <rFont val="Arial"/>
        <family val="2"/>
      </rPr>
      <t xml:space="preserve">Fuente: </t>
    </r>
    <r>
      <rPr>
        <sz val="8"/>
        <color theme="1" tint="0.34998626667073579"/>
        <rFont val="Arial"/>
        <family val="2"/>
      </rPr>
      <t>Módulo de Información Ambiental en Hogares - Encuesta Nacional de Empleo Desempleo y Subempleo- ENEMDU 2016</t>
    </r>
  </si>
  <si>
    <r>
      <rPr>
        <b/>
        <sz val="8"/>
        <color theme="1" tint="0.34998626667073579"/>
        <rFont val="Arial"/>
        <family val="2"/>
      </rPr>
      <t xml:space="preserve">Fuente: </t>
    </r>
    <r>
      <rPr>
        <sz val="8"/>
        <color theme="1" tint="0.34998626667073579"/>
        <rFont val="Arial"/>
        <family val="2"/>
      </rPr>
      <t>Módulo de Información Ambiental en Hogares - Encuesta Nacional de Empleo Desempleo y Subempleo- ENEMDU 2017</t>
    </r>
  </si>
  <si>
    <t xml:space="preserve">POR TIPO DE PRODUCTO </t>
  </si>
  <si>
    <t>CUADRO N°28</t>
  </si>
  <si>
    <t>CUADRO N°29</t>
  </si>
  <si>
    <t>CUADRO N°30</t>
  </si>
  <si>
    <t>POR AÑO, NACIONAL, GRUPO DE EDAD</t>
  </si>
  <si>
    <t>CUADRO N°31</t>
  </si>
  <si>
    <t>CUADRO N°32</t>
  </si>
  <si>
    <t>CUADRO N°33</t>
  </si>
  <si>
    <r>
      <rPr>
        <b/>
        <sz val="9"/>
        <color theme="1" tint="0.34998626667073579"/>
        <rFont val="Century Gothic"/>
        <family val="2"/>
      </rPr>
      <t xml:space="preserve">(*) Nota: </t>
    </r>
    <r>
      <rPr>
        <sz val="9"/>
        <color theme="1" tint="0.34998626667073579"/>
        <rFont val="Century Gothic"/>
        <family val="2"/>
      </rPr>
      <t xml:space="preserve">La opción de respuesta " No aplica" se refiere a las personas que por su condición de incapacidad no pueden movilizarse por ningún medio. </t>
    </r>
  </si>
  <si>
    <t>CUADRO N°34</t>
  </si>
  <si>
    <t>RAZONES PRINCIPALES PARA MOVILIZARSE POR ESTOS MEDIOS,  2018</t>
  </si>
  <si>
    <t>CUADRO N°35</t>
  </si>
  <si>
    <t>CUADRO N°36</t>
  </si>
  <si>
    <t>CUADRO N°37</t>
  </si>
  <si>
    <t>POR DESAGREGACIÓN NACIONAL, AREA(urbano, rural)</t>
  </si>
  <si>
    <t>CUADRO N°38</t>
  </si>
  <si>
    <t>CUADRO N°39</t>
  </si>
  <si>
    <t>POR TIPO DE COMBUSTIBLE</t>
  </si>
  <si>
    <t>(Dólares)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</si>
  <si>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 xml:space="preserve"> El periodo de referencia para realizar esta pregunta es en relación al mes de noviembre 2018. </t>
    </r>
  </si>
  <si>
    <t>CUADRO N°40</t>
  </si>
  <si>
    <t>CUADRO N°40.1</t>
  </si>
  <si>
    <t>CUADRO N°41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</si>
  <si>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 xml:space="preserve"> El periodo de referencia para realizar esta pregunta es en relación a los últimos 12 meses </t>
    </r>
  </si>
  <si>
    <t>CUADRO N°42</t>
  </si>
  <si>
    <t>CUADRO N°42.1</t>
  </si>
  <si>
    <t>POR DESAGREGACIÓN NACIONAL</t>
  </si>
  <si>
    <t>CUADRO N°44</t>
  </si>
  <si>
    <t>CUADRO N°45</t>
  </si>
  <si>
    <t>CUADRO N°46</t>
  </si>
  <si>
    <r>
      <rPr>
        <b/>
        <sz val="9"/>
        <color theme="1" tint="0.34998626667073579"/>
        <rFont val="Century Gothic"/>
        <family val="2"/>
      </rPr>
      <t xml:space="preserve">(*) Nota: </t>
    </r>
    <r>
      <rPr>
        <sz val="9"/>
        <color theme="1" tint="0.34998626667073579"/>
        <rFont val="Century Gothic"/>
        <family val="2"/>
      </rPr>
      <t xml:space="preserve">El cálculo de esta pregunta, se realizó a través de la Moda, la misma que es el valor que tiene mayor frecuencia absoluta. </t>
    </r>
  </si>
  <si>
    <t>POR TIPO DE DIA</t>
  </si>
  <si>
    <t>(Horas-minutos)</t>
  </si>
  <si>
    <t xml:space="preserve">Lunes a viernes </t>
  </si>
  <si>
    <t xml:space="preserve">Sábado y domingo </t>
  </si>
  <si>
    <t>Horas</t>
  </si>
  <si>
    <t>Minutos</t>
  </si>
  <si>
    <t>CUADRO N°43</t>
  </si>
  <si>
    <t>x</t>
  </si>
  <si>
    <t>40.1</t>
  </si>
  <si>
    <t>42.1</t>
  </si>
  <si>
    <t>Ir al detalle del cuadro</t>
  </si>
  <si>
    <t xml:space="preserve">POR AÑO, REGIÓN </t>
  </si>
  <si>
    <t>Tabulados del Modulo de Información Ambiental en Hogares, ESPND 2019</t>
  </si>
  <si>
    <t xml:space="preserve">Hogares que clasificaron residuos, periodo 2010 - 2019 </t>
  </si>
  <si>
    <t xml:space="preserve">Hogares que clasifican según el tipo de residuo, periodo 2010 - 2019 </t>
  </si>
  <si>
    <t>Principalmente, cómo los hogares eliminaron los residuos orgánicos, periodo 2015 - 2019</t>
  </si>
  <si>
    <t>Principalmente, cómo los hogares eliminaron los residuos de papel, cartón, periodo 2015 - 2019</t>
  </si>
  <si>
    <t>Principalmente, cómo los hogares eliminaron los residuos de plástico, periodo 2015 - 2019</t>
  </si>
  <si>
    <t>Principalmente, cómo los hogares eliminaron los residuos de vidrio, periodo 2015 - 2019</t>
  </si>
  <si>
    <t xml:space="preserve">Hogares que utilizaron pilas, periodo 2014 - 2019 </t>
  </si>
  <si>
    <t xml:space="preserve">Hogares que utilizaron pilas de los cuales al menos una es recargable, periodo 2014 - 2019 </t>
  </si>
  <si>
    <t xml:space="preserve">Disposición final de las pilas, periodo 2014 - 2019 </t>
  </si>
  <si>
    <t xml:space="preserve">Cantidad de pilas utilizadas por los hogares según tipo, periodo 2015 - 2019 </t>
  </si>
  <si>
    <t xml:space="preserve">Hogares que utilizaron focos, periodo 2015 - 2019 </t>
  </si>
  <si>
    <t xml:space="preserve">Hogares que utilizaron focos ahorradores, periodo 2010 - 2019 </t>
  </si>
  <si>
    <t xml:space="preserve">Disposición final utilizada por los hogares para los focos ahorradores, periodo 2014 - 2019 </t>
  </si>
  <si>
    <t xml:space="preserve">Número de focos y focos ahorradores, focos led, focos no ahorradores, periodo 2015 - 2019 </t>
  </si>
  <si>
    <t xml:space="preserve">Disposición final de los desechos farmacéuticos (medicamentos), periodo 2014 - 2019 </t>
  </si>
  <si>
    <t xml:space="preserve">Disposición final de desechos electrónicos/eléctricos, periodo 2014 - 2019 </t>
  </si>
  <si>
    <t xml:space="preserve">Disposición final de aceite y/o grasas (cocina), periodo 2014 - 2019 </t>
  </si>
  <si>
    <t xml:space="preserve">Prácticas de ahorro de agua realizadas por los hogares, periodo 2014 - 2019 </t>
  </si>
  <si>
    <t xml:space="preserve">Hogares que tienen dispositivos de ahorro de agua, periodo 2014 - 2019 </t>
  </si>
  <si>
    <t xml:space="preserve">Prácticas de ahorro de energía realizadas por los hogares, periodo 2014 - 2019 </t>
  </si>
  <si>
    <t xml:space="preserve">Hogares que tienen dispositivos ahorradores de energía, periodo 2014 - 2019 </t>
  </si>
  <si>
    <t xml:space="preserve">Tipo de bolsas utilizadas por los hogares para realizar sus compras, periodo 2014 - 2019 </t>
  </si>
  <si>
    <t xml:space="preserve">Tipo de bolsas utilizadas por los hogares para realizar sus compras por región, periodo 2014 - 2019 </t>
  </si>
  <si>
    <t xml:space="preserve">Hogares en los que al menos una persona utilizó bicicleta, periodo 2016 - 2019 </t>
  </si>
  <si>
    <t xml:space="preserve">Uso de bicicleta por persona, periodo 2016 - 2019 </t>
  </si>
  <si>
    <t xml:space="preserve">Población que utilizó bicicletas por grupo de edad, periodo 2016 - 2019 </t>
  </si>
  <si>
    <t xml:space="preserve">Frecuencia del uso de bicicletas, periodo 2016 - 2019 </t>
  </si>
  <si>
    <t xml:space="preserve">Medio de traslado de las personas de 12 años y más,  periodo 2016 - 2019 </t>
  </si>
  <si>
    <t xml:space="preserve">Uso del vehículo particular,  periodo 2016 - 2019 </t>
  </si>
  <si>
    <t xml:space="preserve">Movilidad de la población por grupo de edad, periodo 2015 - 2019 </t>
  </si>
  <si>
    <t>Hogares que fueron afectados al menos con un problema ambiental en su barrio, periodo 2014 - 2019</t>
  </si>
  <si>
    <t xml:space="preserve">HOGARES QUE CLASIFICARON RESIDUOS, periodo 2010 - 2019 </t>
  </si>
  <si>
    <t xml:space="preserve">HOGARES QUE CLASIFICAN SEGÚN EL TIPO DE RESIDUO, periodo 2010 - 2019 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</si>
  <si>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ENEMDU (2010 - 2017),  Encuesta Seguimiento al Plan Nacional de Desarrollo (ESPND) 2018-2019.</t>
    </r>
  </si>
  <si>
    <t xml:space="preserve">PRINCIPALMENTE, CÓMO LOS HOGARES ELIMINARON LOS RESIDUOS ORGÁNICOS*, periodo 2015 - 2019 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</si>
  <si>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(2015 - 2017),  
Módulo de Información Ambiental en Hogares - Encuesta Seguimiento al Plan Nacional de Desarrollo (ESPND 2018-2019)</t>
    </r>
  </si>
  <si>
    <t xml:space="preserve">PRINCIPALMENTE, CÓMO LOS HOGARES ELIMINARON LOS RESIDUOS DE PAPEL, CARTÓN*, periodo 2015 - 2019 </t>
  </si>
  <si>
    <t xml:space="preserve">PRINCIPALMENTE, CÓMO LOS HOGARES ELIMINARON LOS RESIDUOS DE PLÁSTICO*, periodo 2015 - 2019 </t>
  </si>
  <si>
    <t xml:space="preserve">PRINCIPALMENTE, CÓMO LOS HOGARES ELIMINARON LOS RESIDUOS DE VIDRIO*, periodo 2015 - 2019 </t>
  </si>
  <si>
    <t xml:space="preserve">PRINCIPALMENTE, CÓMO LOS HOGARES ELIMINARON LOS RESIDUOS DE  METAL*, 2019 </t>
  </si>
  <si>
    <r>
      <rPr>
        <b/>
        <sz val="9"/>
        <color theme="1" tint="0.34998626667073579"/>
        <rFont val="Century Gothic"/>
        <family val="2"/>
      </rPr>
      <t xml:space="preserve">Fuente: </t>
    </r>
    <r>
      <rPr>
        <sz val="9"/>
        <color theme="1" tint="0.34998626667073579"/>
        <rFont val="Century Gothic"/>
        <family val="2"/>
      </rPr>
      <t>Módulo de Información Ambiental en Hogares - Encuesta Seguimiento al Plan Nacional de Desarrollo (ESPND 2018-2019)</t>
    </r>
  </si>
  <si>
    <t xml:space="preserve">PRINCIPALMENTE, CÓMO LOS HOGARES ELIMINARON LOS RESIDUOS DE TETRAPACK*, 2019 </t>
  </si>
  <si>
    <t xml:space="preserve">HOGARES QUE UTILIZARON PILAS , periodo 2014 - 2019 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</si>
  <si>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(2014 - 2017),  
Módulo de Información Ambiental en Hogares - Encuesta Seguimiento al Plan Nacional de Desarrollo (ESPND 2018-2019)</t>
    </r>
  </si>
  <si>
    <t xml:space="preserve">HOGARES QUE UTILIZARON PILAS DE LAS CUALES AL MENOS UNA ES RECARGABLE, periodo 2014 - 2019 </t>
  </si>
  <si>
    <t xml:space="preserve">DISPOSICIÓN FINAL DE LAS PILAS , periodo 2014 - 2019 </t>
  </si>
  <si>
    <t>Año 2019</t>
  </si>
  <si>
    <t xml:space="preserve">CANTIDAD DE PILAS UTILIZADAS POR LOS HOGARES SEGÚN TIPO, periodo 2015 - 2019 </t>
  </si>
  <si>
    <t xml:space="preserve">HOGARES QUE UTILIZARON FOCOS, periodo 2015 - 2019 </t>
  </si>
  <si>
    <t xml:space="preserve">HOGARES QUE UTILIZARON FOCOS AHORRADORES , periodo 2010 - 2019 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</si>
  <si>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(2010 - 2017),  Módulo de Información Ambiental en Hogares - Encuesta Seguimiento al Plan Nacional de Desarrollo (ESPND 2018-2019)</t>
    </r>
  </si>
  <si>
    <t xml:space="preserve">DISPOSICIÓN FINAL UTILIZADA POR LOS HOGARES PARA LOS FOCOS AHORRADORES, periodo 2014 - 2019 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</si>
  <si>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(2014 - 2017),  Módulo de Información Ambiental en Hogares - Encuesta Seguimiento al Plan Nacional de Desarrollo (ESPND 2018-2019)</t>
    </r>
  </si>
  <si>
    <t xml:space="preserve">NÚMERO DE FOCOS Y FOCOS AHORRADORES, FOCOS LED, FOCOS NO AHORRADORES, periodo 2015 - 2019 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</si>
  <si>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(2015 - 2017),  Módulo de Información Ambiental en Hogares - Encuesta Seguimiento al Plan Nacional de Desarrollo (ESPND 2018-2019)</t>
    </r>
  </si>
  <si>
    <t xml:space="preserve">DISPOSICIÓN FINAL DE LOS DESECHOS FARMACÉUTICOS (MEDICAMENTOS), periodo 2014 - 2019 </t>
  </si>
  <si>
    <t xml:space="preserve">DISPOSICIÓN FINAL DE ACEITE Y/O GRASAS (COCINA), periodo 2014 - 2019 </t>
  </si>
  <si>
    <t>Preparó compost ABONO o utilizó como alimento para animales</t>
  </si>
  <si>
    <t xml:space="preserve">POR TIPO DE DISPOSICIÓN FINAL </t>
  </si>
  <si>
    <t xml:space="preserve">DISPOSICIÓN FINAL DE DESECHOS  CARTUCHOS / TÓNERS,  2018-2019 </t>
  </si>
  <si>
    <t xml:space="preserve">DISPOSICIÓN FINAL DE DESECHOS INSECTICIDAS / PRODUCTOS DE LIMPIEZA DEL HOGAR, 2018-2019 </t>
  </si>
  <si>
    <t xml:space="preserve">DISPOSICIÓN FINAL DE DESECHOS ELECTRÓNICOS/ELÉCTRICOS, periodo 2019 </t>
  </si>
  <si>
    <t>¿Vendió o regalo a un gestor informal / chatarrero?</t>
  </si>
  <si>
    <t>Quemó, enterró, botó, arrojó</t>
  </si>
  <si>
    <t>Computadora de Escritorio</t>
  </si>
  <si>
    <t>NACIONAL</t>
  </si>
  <si>
    <t>Computadora Laptop/Tablet</t>
  </si>
  <si>
    <t>Televisión a color</t>
  </si>
  <si>
    <t>Refrigerador</t>
  </si>
  <si>
    <t>Lavadora de ropa</t>
  </si>
  <si>
    <t>Aire acondicionado</t>
  </si>
  <si>
    <t>Cocina a gas</t>
  </si>
  <si>
    <t>Plancha</t>
  </si>
  <si>
    <t>Teléfono Celular</t>
  </si>
  <si>
    <t>Radio</t>
  </si>
  <si>
    <t>Ventilador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</si>
  <si>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Seguimiento al Plan Nacional de Desarrollo (ESPND 2019)</t>
    </r>
  </si>
  <si>
    <t xml:space="preserve">PRÁCTICAS DE AHORRO DE AGUA REALIZADAS POR LOS HOGARES , periodo 2014 - 2019 </t>
  </si>
  <si>
    <t xml:space="preserve">HOGARES QUE TIENEN DISPOSITIVOS DE AHORRO DE AGUA , periodo 2014 - 2019 </t>
  </si>
  <si>
    <t xml:space="preserve">PRÁCTICAS DE AHORRO DE ENERGÍA REALIZADAS POR LOS HOGARES , periodo 2014 - 2019 </t>
  </si>
  <si>
    <t xml:space="preserve">HOGARES QUE TIENEN DISPOSITIVOS AHORRADORES DE ENERGÍA , periodo 2014 - 2019 </t>
  </si>
  <si>
    <t xml:space="preserve">TIPO DE BOLSAS UTILIZADAS  POR LOS HOGARES PARA REALIZAR SUS COMPRAS, periodo 2014 - 2019 </t>
  </si>
  <si>
    <t xml:space="preserve">TIPO DE BOLSAS UTILIZADAS POR LOS HOGARES PARA REALIZAR SUS COMPRAS POR REGIÓN , periodo 2014 - 2019 </t>
  </si>
  <si>
    <r>
      <rPr>
        <b/>
        <sz val="8"/>
        <color theme="1" tint="0.34998626667073579"/>
        <rFont val="Arial"/>
        <family val="2"/>
      </rPr>
      <t xml:space="preserve">Fuente: </t>
    </r>
    <r>
      <rPr>
        <sz val="8"/>
        <color theme="1" tint="0.34998626667073579"/>
        <rFont val="Arial"/>
        <family val="2"/>
      </rPr>
      <t>Módulo de Información Ambiental en Hogares - Encuesta Seguimiento al Plan Nacional de Desarrollo (ESPND 2019)</t>
    </r>
  </si>
  <si>
    <t xml:space="preserve">CARACTERÍSTICAS DE INTERÉS AL COMPRAR NUEVOS PRODUCTOS, 2018-2019 </t>
  </si>
  <si>
    <t xml:space="preserve">HOGARES EN LOS QUE AL MENOS UNA PERSONA UTILIZÓ BICICLETA , periodo 2016 - 2019 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</si>
  <si>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(2016 - 2017),  
Módulo de Información Ambiental en Hogares - Encuesta Seguimiento al Plan Nacional de Desarrollo (ESPND 2018-2019)</t>
    </r>
  </si>
  <si>
    <t xml:space="preserve">USO DE BICICLETA POR PERSONA , periodo 2016 - 2019 </t>
  </si>
  <si>
    <t xml:space="preserve">POBLACIÓN QUE UTILIZÓ BICICLETAS POR GRUPO DE EDAD  , periodo 2016 - 2019 </t>
  </si>
  <si>
    <r>
      <rPr>
        <b/>
        <sz val="9"/>
        <color theme="1" tint="0.34998626667073579"/>
        <rFont val="Century Gothic"/>
        <family val="2"/>
      </rPr>
      <t xml:space="preserve">Fuentes: </t>
    </r>
    <r>
      <rPr>
        <sz val="9"/>
        <color theme="1" tint="0.34998626667073579"/>
        <rFont val="Century Gothic"/>
        <family val="2"/>
      </rPr>
      <t>Módulo de Información Ambiental en Hogares - Encuesta de - ENEMDU (2016 - 2017),  Módulo de Información Ambiental en Hogares - Encuesta Seguimiento al Plan Nacional de Desarrollo (ESPND 2018-2019)</t>
    </r>
  </si>
  <si>
    <t xml:space="preserve">FRECUENCIA DEL USO DE BICICLETAS , periodo 2016 - 2019 </t>
  </si>
  <si>
    <t xml:space="preserve">MEDIO DE TRASLADO DE LAS PERSONAS DE 12 AÑOS Y MÁS, periodo 2016 - 2019 </t>
  </si>
  <si>
    <r>
      <rPr>
        <b/>
        <sz val="9"/>
        <color theme="1" tint="0.34998626667073579"/>
        <rFont val="Century Gothic"/>
        <family val="2"/>
      </rPr>
      <t xml:space="preserve">Fuente: </t>
    </r>
    <r>
      <rPr>
        <sz val="9"/>
        <color theme="1" tint="0.34998626667073579"/>
        <rFont val="Century Gothic"/>
        <family val="2"/>
      </rPr>
      <t>Módulo de Información Ambiental en Hogares - Encuesta Seguimiento al Plan Nacional de Desarrollo (ESPND 2019)</t>
    </r>
  </si>
  <si>
    <t xml:space="preserve">USO DEL VEHÍCULO PARTICULAR  , periodo 2016 - 2019 </t>
  </si>
  <si>
    <t xml:space="preserve">MOVILIDAD DE LA POBLACIÓN POR GRUPO DE EDAD , periodo 2015 - 2019 </t>
  </si>
  <si>
    <r>
      <rPr>
        <b/>
        <sz val="8"/>
        <color theme="1" tint="0.34998626667073579"/>
        <rFont val="Arial"/>
        <family val="2"/>
      </rPr>
      <t xml:space="preserve">Fuente: </t>
    </r>
    <r>
      <rPr>
        <sz val="8"/>
        <color theme="1" tint="0.34998626667073579"/>
        <rFont val="Arial"/>
        <family val="2"/>
      </rPr>
      <t>Módulo de Información Ambiental en Hogares - Encuesta Seguimiento al Plan Nacional de Desarrollo (ESPND 2018-2019)</t>
    </r>
  </si>
  <si>
    <t xml:space="preserve">HOGARES QUE DISPONEN DE VEHÍCULOS AUTOMOTOR/ MOTO DE USO EXCLUSIVO PARA SU MOVILIDAD , 2018-2019 </t>
  </si>
  <si>
    <t xml:space="preserve">COMBUSTIBLE MÁS UTILIZADO POR PARTE DE LOS HOGARES , 2018-2019 </t>
  </si>
  <si>
    <t xml:space="preserve">COSTO PROMEDIO DE CONSUMO DE COMBUSTIBLE EN LOS HOGARES, 2018-2019 </t>
  </si>
  <si>
    <t xml:space="preserve">HOGARES QUE FUERON AFECTADOS AL MENOS CON UN PROBLEMA AMBIENTAL EN SU BARRIO, periodo 2014 - 2019 </t>
  </si>
  <si>
    <t xml:space="preserve">PROBLEMAS AMBIENTALES QUE AFECTAN EN LOS BARRIOS , 2018-2019 </t>
  </si>
  <si>
    <t xml:space="preserve">NIVEL DE PREOCUPACIÓN POR LA SITUACIÓN DEL AMBIENTE EN LOS BARRIOS, 2018-2019 </t>
  </si>
  <si>
    <t>Número</t>
  </si>
  <si>
    <t xml:space="preserve">HOGARES QUE HAN PARTICIPADO EN AL MENOS UNA ACTIVIDAD AMBIENTAL EN LOS ÚLTIMOS 12 MESES, 2019 </t>
  </si>
  <si>
    <t xml:space="preserve">ACTIVIDADES AMBIENTALES EN LOS QUE HAN PARTICIPADO LOS HOGARES , 2018-2019 </t>
  </si>
  <si>
    <t xml:space="preserve">PERCEPCIÓN DE LA RESPONSABILIDAD DE LOS PROBLEMAS AMBIENTALES, 2018-2019 </t>
  </si>
  <si>
    <t xml:space="preserve">PERCEPCIÓN DE LAS CONSECUENCIAS DE PROTEGER EL AMBIENTE, 2018-2019 </t>
  </si>
  <si>
    <t xml:space="preserve">PERSONAS QUE REALIZARON EJERCICIOS O PRACTICARON ALGÚN DEPORTE, 2018-2019 </t>
  </si>
  <si>
    <t xml:space="preserve">TIEMPO  EN  REALIZAR EJERCICIOS O PRACTICAR ALGÚN DEPORTE (MODA*), 2018-2019 </t>
  </si>
  <si>
    <t>Problemas ambientales que afectan en los barrios, 2018-2019</t>
  </si>
  <si>
    <t>Combustible más utilizado por parte de los hogares,2018- 2019</t>
  </si>
  <si>
    <t>Costo promedio de consumo de combustibles en los hogares,  2018-2019</t>
  </si>
  <si>
    <t>Principalmente, cómo los hogares eliminaron los residuos de metal, 2018-2019</t>
  </si>
  <si>
    <t>Principalmente, cómo los hogares eliminaron los residuos de tetrapak, 2018-2019</t>
  </si>
  <si>
    <t>Disposición final de desechos envases de insecticidas/productos de limpieza del hogar,2018- 2019</t>
  </si>
  <si>
    <t>Disposición final de desechos cartuchos y tóners, 2018-2019</t>
  </si>
  <si>
    <t>Características de interés al comprar nuevos productos (alimentos, electrodomésticos, electrónicos, productos de limpieza), 2018-2019</t>
  </si>
  <si>
    <t>Razones principales para movilizarse por estos medios, 2018-2019</t>
  </si>
  <si>
    <t>Hogares que disponen de vehículo automotor / moto de uso exclusivo para su movilidad, 2018-2019</t>
  </si>
  <si>
    <t>Nivel de preocupación por la situación del ambiente en los barrios, 2018-2019</t>
  </si>
  <si>
    <t>Hogares que han participado en al menos una actividad ambiental en los últimos 12 meses, 2018-2019</t>
  </si>
  <si>
    <t>Actividades ambientales en los que han participado los hogares, 2018-2019</t>
  </si>
  <si>
    <t>Percepción de la responsabilidad de los problemas ambientales, 2018-2019</t>
  </si>
  <si>
    <t>Percepción de las consecuencias de proteger el ambiente, 2018-2019</t>
  </si>
  <si>
    <t>Personas que realizaron ejercicios o practicaron algún deporte,  2018-2019</t>
  </si>
  <si>
    <t>Tiempo en realizar ejercicios o practicar algún deporte (Moda), 2018-2019</t>
  </si>
  <si>
    <t xml:space="preserve">¿Quemó, enterró, botó, arrojó?** 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</si>
  <si>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 xml:space="preserve"> El periodo de referencia para realizar esta pregunta es en relación a los últimos 12 meses. 
(**) ¿ Quemó, enterró, botó, arrojó?. Investigada en el 2019.</t>
    </r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</si>
  <si>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>Para el cálculo se tomó en cuenta los hogares que utilizaron pilas. 
(**) ¿ Quemó, enterró, botó, arrojó?. Investigada en el 2019.</t>
    </r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</si>
  <si>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>Para el cálculo se tomó en cuenta los hogares que tienen acceso a electricidad (Red pública o privada). 
(**) ¿ Quemó, enterró, botó, arrojó?. Investigada en el 2019.</t>
    </r>
  </si>
  <si>
    <t>(**) ¿ Quemó, enterró, botó, arrojó?. Investigada en el 2019.</t>
  </si>
  <si>
    <t>Entregó el aparato a una casa comercial o distribuidor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</si>
</sst>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###0"/>
    <numFmt numFmtId="166" formatCode="###0.0%"/>
    <numFmt numFmtId="167" formatCode="###0.00%"/>
    <numFmt numFmtId="168" formatCode="####.0%"/>
    <numFmt numFmtId="169" formatCode="#,##0;[Red]#,##0"/>
    <numFmt numFmtId="170" formatCode="#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i/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4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b/>
      <sz val="9"/>
      <color rgb="FF595959"/>
      <name val="Century Gothic"/>
      <family val="2"/>
    </font>
    <font>
      <sz val="10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color theme="1" tint="0.34998626667073579"/>
      <name val="Century Gothic"/>
      <family val="2"/>
    </font>
    <font>
      <sz val="8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Century Gothic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8"/>
      <color theme="1" tint="0.34998626667073579"/>
      <name val="Century Gothic"/>
      <family val="2"/>
    </font>
    <font>
      <u/>
      <sz val="11"/>
      <color theme="10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 style="thin">
        <color rgb="FFFDCD09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DCD09"/>
      </left>
      <right/>
      <top style="thin">
        <color rgb="FFFDCD09"/>
      </top>
      <bottom style="thin">
        <color rgb="FFFDCD09"/>
      </bottom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DCD09"/>
      </left>
      <right style="thin">
        <color rgb="FFFDCD09"/>
      </right>
      <top/>
      <bottom style="thin">
        <color rgb="FFFFC000"/>
      </bottom>
      <diagonal/>
    </border>
    <border>
      <left/>
      <right style="thin">
        <color rgb="FFFFC000"/>
      </right>
      <top/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44" fontId="1" fillId="0" borderId="0" applyFont="0" applyFill="0" applyBorder="0" applyAlignment="0" applyProtection="0"/>
    <xf numFmtId="0" fontId="19" fillId="0" borderId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44">
    <xf numFmtId="0" fontId="0" fillId="0" borderId="0" xfId="0"/>
    <xf numFmtId="0" fontId="7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9" fillId="0" borderId="0" xfId="0" applyFont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7" fillId="0" borderId="0" xfId="0" applyFont="1" applyBorder="1"/>
    <xf numFmtId="0" fontId="7" fillId="0" borderId="0" xfId="0" applyFont="1" applyFill="1" applyBorder="1"/>
    <xf numFmtId="0" fontId="9" fillId="0" borderId="0" xfId="3" applyFont="1" applyBorder="1"/>
    <xf numFmtId="0" fontId="11" fillId="0" borderId="0" xfId="3" applyFont="1" applyBorder="1" applyAlignment="1">
      <alignment horizontal="left" vertical="top" wrapText="1"/>
    </xf>
    <xf numFmtId="165" fontId="11" fillId="0" borderId="0" xfId="3" applyNumberFormat="1" applyFont="1" applyBorder="1" applyAlignment="1">
      <alignment horizontal="right" vertical="center"/>
    </xf>
    <xf numFmtId="166" fontId="11" fillId="0" borderId="0" xfId="3" applyNumberFormat="1" applyFont="1" applyBorder="1" applyAlignment="1">
      <alignment horizontal="right" vertical="center"/>
    </xf>
    <xf numFmtId="0" fontId="9" fillId="0" borderId="0" xfId="3" applyFont="1"/>
    <xf numFmtId="0" fontId="7" fillId="0" borderId="0" xfId="0" applyFont="1" applyFill="1"/>
    <xf numFmtId="10" fontId="7" fillId="0" borderId="0" xfId="1" applyNumberFormat="1" applyFont="1"/>
    <xf numFmtId="10" fontId="7" fillId="0" borderId="0" xfId="0" applyNumberFormat="1" applyFont="1"/>
    <xf numFmtId="165" fontId="11" fillId="0" borderId="0" xfId="2" applyNumberFormat="1" applyFont="1" applyBorder="1" applyAlignment="1">
      <alignment horizontal="right" vertical="center"/>
    </xf>
    <xf numFmtId="166" fontId="11" fillId="0" borderId="0" xfId="2" applyNumberFormat="1" applyFont="1" applyBorder="1" applyAlignment="1">
      <alignment horizontal="right" vertical="center"/>
    </xf>
    <xf numFmtId="165" fontId="11" fillId="0" borderId="0" xfId="8" applyNumberFormat="1" applyFont="1" applyBorder="1" applyAlignment="1">
      <alignment horizontal="right" vertical="center"/>
    </xf>
    <xf numFmtId="167" fontId="11" fillId="0" borderId="0" xfId="8" applyNumberFormat="1" applyFont="1" applyBorder="1" applyAlignment="1">
      <alignment horizontal="right" vertical="center"/>
    </xf>
    <xf numFmtId="0" fontId="9" fillId="2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65" fontId="7" fillId="0" borderId="0" xfId="0" applyNumberFormat="1" applyFont="1"/>
    <xf numFmtId="165" fontId="7" fillId="0" borderId="0" xfId="0" applyNumberFormat="1" applyFont="1" applyBorder="1"/>
    <xf numFmtId="0" fontId="8" fillId="2" borderId="0" xfId="0" applyFont="1" applyFill="1" applyAlignment="1">
      <alignment horizontal="left" wrapText="1"/>
    </xf>
    <xf numFmtId="0" fontId="15" fillId="0" borderId="0" xfId="9" applyFont="1" applyFill="1" applyBorder="1" applyAlignment="1">
      <alignment horizontal="center" wrapText="1"/>
    </xf>
    <xf numFmtId="0" fontId="15" fillId="0" borderId="0" xfId="9" applyFont="1" applyFill="1" applyBorder="1" applyAlignment="1">
      <alignment horizontal="left" vertical="top" wrapText="1"/>
    </xf>
    <xf numFmtId="165" fontId="15" fillId="0" borderId="0" xfId="9" applyNumberFormat="1" applyFont="1" applyFill="1" applyBorder="1" applyAlignment="1">
      <alignment horizontal="right" vertical="center"/>
    </xf>
    <xf numFmtId="166" fontId="15" fillId="0" borderId="0" xfId="9" applyNumberFormat="1" applyFont="1" applyFill="1" applyBorder="1" applyAlignment="1">
      <alignment horizontal="right" vertical="center"/>
    </xf>
    <xf numFmtId="0" fontId="2" fillId="0" borderId="0" xfId="10" applyBorder="1"/>
    <xf numFmtId="0" fontId="16" fillId="0" borderId="0" xfId="10" applyFont="1" applyBorder="1" applyAlignment="1">
      <alignment horizontal="center" wrapText="1"/>
    </xf>
    <xf numFmtId="165" fontId="16" fillId="0" borderId="0" xfId="10" applyNumberFormat="1" applyFont="1" applyBorder="1" applyAlignment="1">
      <alignment horizontal="right" vertical="center"/>
    </xf>
    <xf numFmtId="166" fontId="16" fillId="0" borderId="0" xfId="10" applyNumberFormat="1" applyFont="1" applyBorder="1" applyAlignment="1">
      <alignment horizontal="right" vertical="center"/>
    </xf>
    <xf numFmtId="168" fontId="16" fillId="0" borderId="0" xfId="10" applyNumberFormat="1" applyFont="1" applyBorder="1" applyAlignment="1">
      <alignment horizontal="right" vertical="center"/>
    </xf>
    <xf numFmtId="0" fontId="15" fillId="0" borderId="0" xfId="11" applyFont="1" applyBorder="1" applyAlignment="1">
      <alignment horizontal="center" wrapText="1"/>
    </xf>
    <xf numFmtId="165" fontId="15" fillId="0" borderId="0" xfId="11" applyNumberFormat="1" applyFont="1" applyBorder="1" applyAlignment="1">
      <alignment horizontal="right" vertical="center"/>
    </xf>
    <xf numFmtId="167" fontId="15" fillId="0" borderId="0" xfId="11" applyNumberFormat="1" applyFont="1" applyBorder="1" applyAlignment="1">
      <alignment horizontal="right" vertical="center"/>
    </xf>
    <xf numFmtId="166" fontId="15" fillId="0" borderId="0" xfId="11" applyNumberFormat="1" applyFont="1" applyBorder="1" applyAlignment="1">
      <alignment horizontal="right" vertical="center"/>
    </xf>
    <xf numFmtId="10" fontId="11" fillId="0" borderId="0" xfId="1" applyNumberFormat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8" fillId="2" borderId="0" xfId="0" applyFont="1" applyFill="1" applyAlignment="1">
      <alignment horizontal="left" wrapText="1"/>
    </xf>
    <xf numFmtId="10" fontId="7" fillId="0" borderId="0" xfId="1" applyNumberFormat="1" applyFont="1" applyBorder="1"/>
    <xf numFmtId="10" fontId="7" fillId="0" borderId="0" xfId="0" applyNumberFormat="1" applyFont="1" applyBorder="1"/>
    <xf numFmtId="0" fontId="0" fillId="0" borderId="0" xfId="0" applyFont="1"/>
    <xf numFmtId="0" fontId="10" fillId="0" borderId="0" xfId="0" applyFont="1"/>
    <xf numFmtId="0" fontId="13" fillId="0" borderId="0" xfId="0" applyFont="1"/>
    <xf numFmtId="0" fontId="13" fillId="3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3" fontId="7" fillId="0" borderId="0" xfId="0" applyNumberFormat="1" applyFont="1"/>
    <xf numFmtId="0" fontId="7" fillId="0" borderId="0" xfId="0" applyFont="1" applyAlignment="1">
      <alignment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16" fillId="0" borderId="0" xfId="1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16" fillId="0" borderId="0" xfId="10" applyFont="1" applyBorder="1" applyAlignment="1">
      <alignment horizontal="center" wrapText="1"/>
    </xf>
    <xf numFmtId="0" fontId="16" fillId="0" borderId="0" xfId="10" applyFont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7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9" fillId="0" borderId="0" xfId="0" applyFont="1"/>
    <xf numFmtId="0" fontId="7" fillId="0" borderId="0" xfId="0" applyFont="1" applyFill="1" applyBorder="1"/>
    <xf numFmtId="0" fontId="7" fillId="0" borderId="0" xfId="0" applyFont="1" applyFill="1"/>
    <xf numFmtId="165" fontId="7" fillId="0" borderId="0" xfId="0" applyNumberFormat="1" applyFont="1"/>
    <xf numFmtId="0" fontId="8" fillId="2" borderId="0" xfId="0" applyFont="1" applyFill="1" applyAlignment="1">
      <alignment horizontal="left" wrapText="1"/>
    </xf>
    <xf numFmtId="10" fontId="11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3" applyFont="1" applyFill="1" applyBorder="1" applyAlignment="1">
      <alignment horizontal="left" vertical="top" wrapText="1"/>
    </xf>
    <xf numFmtId="165" fontId="11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/>
    <xf numFmtId="10" fontId="7" fillId="0" borderId="0" xfId="1" applyNumberFormat="1" applyFont="1" applyFill="1"/>
    <xf numFmtId="43" fontId="7" fillId="0" borderId="0" xfId="7" applyFont="1"/>
    <xf numFmtId="3" fontId="19" fillId="0" borderId="0" xfId="14" applyNumberFormat="1" applyBorder="1"/>
    <xf numFmtId="165" fontId="20" fillId="0" borderId="0" xfId="14" applyNumberFormat="1" applyFont="1" applyBorder="1" applyAlignment="1">
      <alignment horizontal="right" vertical="top"/>
    </xf>
    <xf numFmtId="165" fontId="19" fillId="0" borderId="0" xfId="14" applyNumberFormat="1" applyBorder="1"/>
    <xf numFmtId="0" fontId="22" fillId="0" borderId="0" xfId="0" applyFont="1"/>
    <xf numFmtId="0" fontId="23" fillId="3" borderId="0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21" fillId="3" borderId="0" xfId="0" applyFont="1" applyFill="1" applyAlignment="1">
      <alignment horizontal="left" vertical="center"/>
    </xf>
    <xf numFmtId="0" fontId="29" fillId="3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166" fontId="28" fillId="3" borderId="2" xfId="19" applyNumberFormat="1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/>
    </xf>
    <xf numFmtId="0" fontId="31" fillId="0" borderId="0" xfId="0" applyFont="1"/>
    <xf numFmtId="167" fontId="28" fillId="3" borderId="2" xfId="19" applyNumberFormat="1" applyFont="1" applyFill="1" applyBorder="1" applyAlignment="1">
      <alignment horizontal="center" vertical="center" wrapText="1"/>
    </xf>
    <xf numFmtId="169" fontId="29" fillId="3" borderId="2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169" fontId="29" fillId="3" borderId="0" xfId="0" applyNumberFormat="1" applyFont="1" applyFill="1" applyBorder="1" applyAlignment="1">
      <alignment horizontal="center" vertical="center"/>
    </xf>
    <xf numFmtId="167" fontId="28" fillId="3" borderId="0" xfId="19" applyNumberFormat="1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vertical="center" wrapText="1"/>
    </xf>
    <xf numFmtId="0" fontId="29" fillId="0" borderId="5" xfId="0" applyFont="1" applyBorder="1" applyAlignment="1">
      <alignment vertical="center"/>
    </xf>
    <xf numFmtId="0" fontId="29" fillId="3" borderId="2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169" fontId="29" fillId="3" borderId="4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vertical="center"/>
    </xf>
    <xf numFmtId="0" fontId="27" fillId="4" borderId="10" xfId="0" applyFont="1" applyFill="1" applyBorder="1" applyAlignment="1">
      <alignment horizontal="center" vertical="center"/>
    </xf>
    <xf numFmtId="169" fontId="32" fillId="3" borderId="2" xfId="0" applyNumberFormat="1" applyFont="1" applyFill="1" applyBorder="1" applyAlignment="1">
      <alignment horizontal="center" vertical="center"/>
    </xf>
    <xf numFmtId="167" fontId="35" fillId="3" borderId="2" xfId="19" applyNumberFormat="1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0" borderId="0" xfId="0" applyFont="1"/>
    <xf numFmtId="169" fontId="32" fillId="3" borderId="4" xfId="0" applyNumberFormat="1" applyFont="1" applyFill="1" applyBorder="1" applyAlignment="1">
      <alignment horizontal="center" vertical="center"/>
    </xf>
    <xf numFmtId="167" fontId="35" fillId="3" borderId="4" xfId="19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169" fontId="32" fillId="3" borderId="2" xfId="0" applyNumberFormat="1" applyFont="1" applyFill="1" applyBorder="1" applyAlignment="1">
      <alignment horizontal="left" vertical="center"/>
    </xf>
    <xf numFmtId="169" fontId="29" fillId="3" borderId="2" xfId="0" applyNumberFormat="1" applyFont="1" applyFill="1" applyBorder="1" applyAlignment="1">
      <alignment horizontal="left" vertical="center"/>
    </xf>
    <xf numFmtId="0" fontId="33" fillId="0" borderId="0" xfId="0" applyFont="1"/>
    <xf numFmtId="0" fontId="36" fillId="2" borderId="0" xfId="0" applyFont="1" applyFill="1" applyAlignment="1">
      <alignment horizontal="center"/>
    </xf>
    <xf numFmtId="0" fontId="36" fillId="2" borderId="0" xfId="0" applyFont="1" applyFill="1" applyAlignment="1">
      <alignment horizontal="left" wrapText="1"/>
    </xf>
    <xf numFmtId="0" fontId="37" fillId="0" borderId="0" xfId="0" applyFont="1"/>
    <xf numFmtId="1" fontId="25" fillId="0" borderId="2" xfId="0" applyNumberFormat="1" applyFont="1" applyBorder="1" applyAlignment="1">
      <alignment horizontal="center"/>
    </xf>
    <xf numFmtId="0" fontId="25" fillId="0" borderId="7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38" fillId="0" borderId="0" xfId="0" applyFont="1" applyAlignment="1">
      <alignment horizontal="center"/>
    </xf>
    <xf numFmtId="0" fontId="39" fillId="0" borderId="2" xfId="20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24" fillId="4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7" fillId="0" borderId="0" xfId="0" applyFont="1" applyAlignment="1"/>
    <xf numFmtId="0" fontId="29" fillId="0" borderId="5" xfId="0" applyFont="1" applyBorder="1" applyAlignment="1"/>
    <xf numFmtId="0" fontId="33" fillId="0" borderId="5" xfId="0" applyFont="1" applyBorder="1" applyAlignment="1"/>
    <xf numFmtId="0" fontId="33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32" fillId="3" borderId="2" xfId="0" applyFont="1" applyFill="1" applyBorder="1" applyAlignment="1">
      <alignment horizontal="center" vertical="center"/>
    </xf>
    <xf numFmtId="166" fontId="35" fillId="3" borderId="2" xfId="19" applyNumberFormat="1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left" vertical="center" wrapText="1"/>
    </xf>
    <xf numFmtId="169" fontId="7" fillId="0" borderId="0" xfId="0" applyNumberFormat="1" applyFont="1"/>
    <xf numFmtId="169" fontId="40" fillId="3" borderId="2" xfId="0" applyNumberFormat="1" applyFont="1" applyFill="1" applyBorder="1" applyAlignment="1">
      <alignment horizontal="center" vertical="center"/>
    </xf>
    <xf numFmtId="169" fontId="41" fillId="3" borderId="2" xfId="0" applyNumberFormat="1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vertical="center"/>
    </xf>
    <xf numFmtId="10" fontId="29" fillId="3" borderId="2" xfId="1" applyNumberFormat="1" applyFont="1" applyFill="1" applyBorder="1" applyAlignment="1">
      <alignment horizontal="center" vertical="center"/>
    </xf>
    <xf numFmtId="10" fontId="32" fillId="3" borderId="2" xfId="1" applyNumberFormat="1" applyFont="1" applyFill="1" applyBorder="1" applyAlignment="1">
      <alignment horizontal="center" vertical="center"/>
    </xf>
    <xf numFmtId="0" fontId="32" fillId="3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21" fillId="3" borderId="0" xfId="0" applyFont="1" applyFill="1" applyAlignment="1">
      <alignment horizontal="left" vertical="center"/>
    </xf>
    <xf numFmtId="167" fontId="28" fillId="3" borderId="2" xfId="19" applyNumberFormat="1" applyFont="1" applyFill="1" applyBorder="1" applyAlignment="1">
      <alignment horizontal="center" vertical="center" wrapText="1"/>
    </xf>
    <xf numFmtId="169" fontId="29" fillId="3" borderId="2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169" fontId="32" fillId="3" borderId="2" xfId="0" applyNumberFormat="1" applyFont="1" applyFill="1" applyBorder="1" applyAlignment="1">
      <alignment horizontal="center" vertical="center"/>
    </xf>
    <xf numFmtId="167" fontId="35" fillId="3" borderId="2" xfId="19" applyNumberFormat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9" fillId="0" borderId="2" xfId="20" applyBorder="1" applyAlignment="1">
      <alignment horizontal="center"/>
    </xf>
    <xf numFmtId="0" fontId="27" fillId="4" borderId="3" xfId="0" applyFont="1" applyFill="1" applyBorder="1" applyAlignment="1">
      <alignment horizontal="center" vertical="center"/>
    </xf>
    <xf numFmtId="0" fontId="16" fillId="0" borderId="0" xfId="10" applyFont="1" applyBorder="1" applyAlignment="1">
      <alignment horizontal="center" wrapText="1"/>
    </xf>
    <xf numFmtId="0" fontId="29" fillId="3" borderId="2" xfId="0" applyFont="1" applyFill="1" applyBorder="1" applyAlignment="1">
      <alignment horizontal="left" vertical="center" wrapText="1"/>
    </xf>
    <xf numFmtId="169" fontId="29" fillId="0" borderId="2" xfId="0" applyNumberFormat="1" applyFont="1" applyFill="1" applyBorder="1" applyAlignment="1">
      <alignment horizontal="center" vertical="center"/>
    </xf>
    <xf numFmtId="167" fontId="28" fillId="0" borderId="2" xfId="19" applyNumberFormat="1" applyFont="1" applyFill="1" applyBorder="1" applyAlignment="1">
      <alignment horizontal="center" vertical="center" wrapText="1"/>
    </xf>
    <xf numFmtId="169" fontId="32" fillId="0" borderId="2" xfId="0" applyNumberFormat="1" applyFont="1" applyFill="1" applyBorder="1" applyAlignment="1">
      <alignment horizontal="center" vertical="center"/>
    </xf>
    <xf numFmtId="167" fontId="35" fillId="0" borderId="2" xfId="19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 wrapText="1"/>
    </xf>
    <xf numFmtId="170" fontId="16" fillId="0" borderId="0" xfId="10" applyNumberFormat="1" applyFont="1" applyBorder="1" applyAlignment="1">
      <alignment horizontal="right" vertical="center"/>
    </xf>
    <xf numFmtId="2" fontId="7" fillId="0" borderId="0" xfId="0" applyNumberFormat="1" applyFont="1"/>
    <xf numFmtId="0" fontId="21" fillId="3" borderId="0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15" fillId="0" borderId="0" xfId="9" applyFont="1" applyFill="1" applyBorder="1" applyAlignment="1">
      <alignment horizontal="left" vertical="top" wrapText="1"/>
    </xf>
    <xf numFmtId="0" fontId="29" fillId="3" borderId="0" xfId="0" applyFont="1" applyFill="1" applyBorder="1" applyAlignment="1">
      <alignment horizontal="left" vertical="center" wrapText="1"/>
    </xf>
    <xf numFmtId="0" fontId="15" fillId="0" borderId="0" xfId="9" applyFont="1" applyFill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29" fillId="3" borderId="5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15" fillId="0" borderId="0" xfId="11" applyFont="1" applyBorder="1" applyAlignment="1">
      <alignment horizontal="center" wrapText="1"/>
    </xf>
    <xf numFmtId="0" fontId="16" fillId="0" borderId="0" xfId="10" applyFont="1" applyBorder="1" applyAlignment="1">
      <alignment horizontal="center" wrapText="1"/>
    </xf>
    <xf numFmtId="0" fontId="29" fillId="0" borderId="0" xfId="0" applyFont="1" applyBorder="1" applyAlignment="1">
      <alignment horizontal="left" vertical="top" wrapText="1"/>
    </xf>
    <xf numFmtId="0" fontId="27" fillId="4" borderId="9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top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2" fontId="28" fillId="3" borderId="3" xfId="19" applyNumberFormat="1" applyFont="1" applyFill="1" applyBorder="1" applyAlignment="1">
      <alignment horizontal="center" vertical="center" wrapText="1"/>
    </xf>
    <xf numFmtId="2" fontId="28" fillId="3" borderId="4" xfId="19" applyNumberFormat="1" applyFont="1" applyFill="1" applyBorder="1" applyAlignment="1">
      <alignment horizontal="center" vertical="center"/>
    </xf>
    <xf numFmtId="2" fontId="28" fillId="3" borderId="3" xfId="19" applyNumberFormat="1" applyFont="1" applyFill="1" applyBorder="1" applyAlignment="1">
      <alignment horizontal="center" vertical="center"/>
    </xf>
    <xf numFmtId="169" fontId="32" fillId="3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32" fillId="3" borderId="3" xfId="0" applyNumberFormat="1" applyFont="1" applyFill="1" applyBorder="1" applyAlignment="1">
      <alignment horizontal="center" vertical="center"/>
    </xf>
    <xf numFmtId="0" fontId="32" fillId="3" borderId="6" xfId="0" applyNumberFormat="1" applyFont="1" applyFill="1" applyBorder="1" applyAlignment="1">
      <alignment horizontal="center" vertical="center"/>
    </xf>
    <xf numFmtId="0" fontId="32" fillId="3" borderId="4" xfId="0" applyNumberFormat="1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169" fontId="32" fillId="3" borderId="3" xfId="0" applyNumberFormat="1" applyFont="1" applyFill="1" applyBorder="1" applyAlignment="1">
      <alignment horizontal="center" vertical="center"/>
    </xf>
    <xf numFmtId="169" fontId="32" fillId="3" borderId="6" xfId="0" applyNumberFormat="1" applyFont="1" applyFill="1" applyBorder="1" applyAlignment="1">
      <alignment horizontal="center" vertical="center"/>
    </xf>
    <xf numFmtId="169" fontId="32" fillId="3" borderId="4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/>
    </xf>
  </cellXfs>
  <cellStyles count="23">
    <cellStyle name="Hipervínculo" xfId="20" builtinId="8"/>
    <cellStyle name="Hipervínculo 2" xfId="15"/>
    <cellStyle name="Hipervínculo 3" xfId="6"/>
    <cellStyle name="Hipervínculo 4" xfId="5"/>
    <cellStyle name="Millares" xfId="7" builtinId="3"/>
    <cellStyle name="Millares 2" xfId="21"/>
    <cellStyle name="Millares 2 2" xfId="16"/>
    <cellStyle name="Millares 2 2 2" xfId="22"/>
    <cellStyle name="Moneda 2" xfId="13"/>
    <cellStyle name="Normal" xfId="0" builtinId="0"/>
    <cellStyle name="Normal 2" xfId="4"/>
    <cellStyle name="Normal 2 2" xfId="12"/>
    <cellStyle name="Normal 2 2 2" xfId="17"/>
    <cellStyle name="Normal_1.6 2" xfId="19"/>
    <cellStyle name="Normal_bolsas de plastico" xfId="8"/>
    <cellStyle name="Normal_Hoja1" xfId="2"/>
    <cellStyle name="Normal_Hoja1_1" xfId="3"/>
    <cellStyle name="Normal_Hoja1_2" xfId="11"/>
    <cellStyle name="Normal_Tabla 1-4" xfId="9"/>
    <cellStyle name="Normal_Tabla 30-38" xfId="14"/>
    <cellStyle name="Normal_Tabla 5-15" xfId="10"/>
    <cellStyle name="Porcentaje" xfId="1" builtinId="5"/>
    <cellStyle name="Porcentaje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</xdr:colOff>
      <xdr:row>0</xdr:row>
      <xdr:rowOff>5715</xdr:rowOff>
    </xdr:from>
    <xdr:to>
      <xdr:col>4</xdr:col>
      <xdr:colOff>15240</xdr:colOff>
      <xdr:row>4</xdr:row>
      <xdr:rowOff>2557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2424" y="5715"/>
          <a:ext cx="10620376" cy="697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101981</xdr:colOff>
      <xdr:row>0</xdr:row>
      <xdr:rowOff>8964</xdr:rowOff>
    </xdr:from>
    <xdr:to>
      <xdr:col>22</xdr:col>
      <xdr:colOff>328235</xdr:colOff>
      <xdr:row>0</xdr:row>
      <xdr:rowOff>1048869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710" y="8964"/>
          <a:ext cx="22789396" cy="103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700702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596043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760186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4058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875659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08067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911518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08067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794977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08067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331696</xdr:colOff>
      <xdr:row>0</xdr:row>
      <xdr:rowOff>0</xdr:rowOff>
    </xdr:from>
    <xdr:to>
      <xdr:col>10</xdr:col>
      <xdr:colOff>95251</xdr:colOff>
      <xdr:row>0</xdr:row>
      <xdr:rowOff>910387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696" y="0"/>
          <a:ext cx="11222130" cy="910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404631</xdr:colOff>
      <xdr:row>0</xdr:row>
      <xdr:rowOff>1066800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08067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481212</xdr:colOff>
      <xdr:row>0</xdr:row>
      <xdr:rowOff>1066800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08067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69"/>
  <sheetViews>
    <sheetView showGridLines="0" tabSelected="1" workbookViewId="0">
      <selection activeCell="D12" sqref="D12"/>
    </sheetView>
  </sheetViews>
  <sheetFormatPr baseColWidth="10" defaultColWidth="9.140625" defaultRowHeight="16.5" x14ac:dyDescent="0.3"/>
  <cols>
    <col min="1" max="1" width="4.5703125" style="88" customWidth="1"/>
    <col min="2" max="2" width="13.140625" style="88" customWidth="1"/>
    <col min="3" max="3" width="128.85546875" style="88" bestFit="1" customWidth="1"/>
    <col min="4" max="4" width="13.28515625" style="136" bestFit="1" customWidth="1"/>
    <col min="5" max="16384" width="9.140625" style="88"/>
  </cols>
  <sheetData>
    <row r="5" spans="2:4" x14ac:dyDescent="0.3">
      <c r="B5" s="185" t="s">
        <v>269</v>
      </c>
      <c r="C5" s="185"/>
    </row>
    <row r="6" spans="2:4" x14ac:dyDescent="0.3">
      <c r="B6" s="185"/>
      <c r="C6" s="185"/>
    </row>
    <row r="7" spans="2:4" x14ac:dyDescent="0.3">
      <c r="B7" s="185"/>
      <c r="C7" s="185"/>
    </row>
    <row r="8" spans="2:4" x14ac:dyDescent="0.3">
      <c r="B8" s="185"/>
      <c r="C8" s="185"/>
    </row>
    <row r="9" spans="2:4" ht="18" x14ac:dyDescent="0.3">
      <c r="B9" s="89"/>
      <c r="C9" s="89"/>
    </row>
    <row r="10" spans="2:4" ht="30" customHeight="1" x14ac:dyDescent="0.3">
      <c r="B10" s="90" t="s">
        <v>170</v>
      </c>
      <c r="C10" s="139" t="s">
        <v>171</v>
      </c>
      <c r="D10" s="186" t="s">
        <v>267</v>
      </c>
    </row>
    <row r="11" spans="2:4" ht="13.9" customHeight="1" x14ac:dyDescent="0.3">
      <c r="B11" s="91"/>
      <c r="C11" s="135" t="s">
        <v>172</v>
      </c>
      <c r="D11" s="187"/>
    </row>
    <row r="12" spans="2:4" x14ac:dyDescent="0.3">
      <c r="B12" s="91">
        <v>1</v>
      </c>
      <c r="C12" s="134" t="s">
        <v>270</v>
      </c>
      <c r="D12" s="137" t="s">
        <v>264</v>
      </c>
    </row>
    <row r="13" spans="2:4" x14ac:dyDescent="0.3">
      <c r="B13" s="91">
        <v>2</v>
      </c>
      <c r="C13" s="134" t="s">
        <v>271</v>
      </c>
      <c r="D13" s="137" t="s">
        <v>264</v>
      </c>
    </row>
    <row r="14" spans="2:4" x14ac:dyDescent="0.3">
      <c r="B14" s="91">
        <v>3</v>
      </c>
      <c r="C14" s="134" t="s">
        <v>272</v>
      </c>
      <c r="D14" s="137" t="s">
        <v>264</v>
      </c>
    </row>
    <row r="15" spans="2:4" x14ac:dyDescent="0.3">
      <c r="B15" s="91">
        <v>4</v>
      </c>
      <c r="C15" s="134" t="s">
        <v>273</v>
      </c>
      <c r="D15" s="174" t="s">
        <v>264</v>
      </c>
    </row>
    <row r="16" spans="2:4" x14ac:dyDescent="0.3">
      <c r="B16" s="91">
        <v>5</v>
      </c>
      <c r="C16" s="134" t="s">
        <v>274</v>
      </c>
      <c r="D16" s="174" t="s">
        <v>264</v>
      </c>
    </row>
    <row r="17" spans="2:4" x14ac:dyDescent="0.3">
      <c r="B17" s="91">
        <v>6</v>
      </c>
      <c r="C17" s="134" t="s">
        <v>275</v>
      </c>
      <c r="D17" s="174" t="s">
        <v>264</v>
      </c>
    </row>
    <row r="18" spans="2:4" x14ac:dyDescent="0.3">
      <c r="B18" s="91">
        <v>7</v>
      </c>
      <c r="C18" s="134" t="s">
        <v>382</v>
      </c>
      <c r="D18" s="174" t="s">
        <v>264</v>
      </c>
    </row>
    <row r="19" spans="2:4" x14ac:dyDescent="0.3">
      <c r="B19" s="91">
        <v>8</v>
      </c>
      <c r="C19" s="134" t="s">
        <v>383</v>
      </c>
      <c r="D19" s="174" t="s">
        <v>264</v>
      </c>
    </row>
    <row r="20" spans="2:4" x14ac:dyDescent="0.3">
      <c r="B20" s="91"/>
      <c r="C20" s="135" t="s">
        <v>173</v>
      </c>
      <c r="D20" s="138"/>
    </row>
    <row r="21" spans="2:4" x14ac:dyDescent="0.3">
      <c r="B21" s="91">
        <v>9</v>
      </c>
      <c r="C21" s="134" t="s">
        <v>276</v>
      </c>
      <c r="D21" s="137" t="s">
        <v>264</v>
      </c>
    </row>
    <row r="22" spans="2:4" x14ac:dyDescent="0.3">
      <c r="B22" s="91">
        <v>10</v>
      </c>
      <c r="C22" s="134" t="s">
        <v>277</v>
      </c>
      <c r="D22" s="174" t="s">
        <v>264</v>
      </c>
    </row>
    <row r="23" spans="2:4" x14ac:dyDescent="0.3">
      <c r="B23" s="91">
        <v>11</v>
      </c>
      <c r="C23" s="134" t="s">
        <v>278</v>
      </c>
      <c r="D23" s="174" t="s">
        <v>264</v>
      </c>
    </row>
    <row r="24" spans="2:4" x14ac:dyDescent="0.3">
      <c r="B24" s="91">
        <v>12</v>
      </c>
      <c r="C24" s="134" t="s">
        <v>279</v>
      </c>
      <c r="D24" s="174" t="s">
        <v>264</v>
      </c>
    </row>
    <row r="25" spans="2:4" x14ac:dyDescent="0.3">
      <c r="B25" s="91">
        <v>13</v>
      </c>
      <c r="C25" s="134" t="s">
        <v>280</v>
      </c>
      <c r="D25" s="174" t="s">
        <v>264</v>
      </c>
    </row>
    <row r="26" spans="2:4" x14ac:dyDescent="0.3">
      <c r="B26" s="91">
        <v>14</v>
      </c>
      <c r="C26" s="134" t="s">
        <v>281</v>
      </c>
      <c r="D26" s="174" t="s">
        <v>264</v>
      </c>
    </row>
    <row r="27" spans="2:4" x14ac:dyDescent="0.3">
      <c r="B27" s="91">
        <v>15</v>
      </c>
      <c r="C27" s="134" t="s">
        <v>282</v>
      </c>
      <c r="D27" s="174" t="s">
        <v>264</v>
      </c>
    </row>
    <row r="28" spans="2:4" x14ac:dyDescent="0.3">
      <c r="B28" s="91">
        <v>16</v>
      </c>
      <c r="C28" s="134" t="s">
        <v>283</v>
      </c>
      <c r="D28" s="174" t="s">
        <v>264</v>
      </c>
    </row>
    <row r="29" spans="2:4" x14ac:dyDescent="0.3">
      <c r="B29" s="91">
        <v>17</v>
      </c>
      <c r="C29" s="134" t="s">
        <v>284</v>
      </c>
      <c r="D29" s="174" t="s">
        <v>264</v>
      </c>
    </row>
    <row r="30" spans="2:4" x14ac:dyDescent="0.3">
      <c r="B30" s="91">
        <v>18</v>
      </c>
      <c r="C30" s="134" t="s">
        <v>285</v>
      </c>
      <c r="D30" s="174" t="s">
        <v>264</v>
      </c>
    </row>
    <row r="31" spans="2:4" x14ac:dyDescent="0.3">
      <c r="B31" s="91">
        <v>19</v>
      </c>
      <c r="C31" s="134" t="s">
        <v>286</v>
      </c>
      <c r="D31" s="174" t="s">
        <v>264</v>
      </c>
    </row>
    <row r="32" spans="2:4" x14ac:dyDescent="0.3">
      <c r="B32" s="91">
        <v>20</v>
      </c>
      <c r="C32" s="134" t="s">
        <v>384</v>
      </c>
      <c r="D32" s="174" t="s">
        <v>264</v>
      </c>
    </row>
    <row r="33" spans="2:4" x14ac:dyDescent="0.3">
      <c r="B33" s="91">
        <v>21</v>
      </c>
      <c r="C33" s="134" t="s">
        <v>385</v>
      </c>
      <c r="D33" s="174" t="s">
        <v>264</v>
      </c>
    </row>
    <row r="34" spans="2:4" x14ac:dyDescent="0.3">
      <c r="B34" s="91"/>
      <c r="C34" s="135" t="s">
        <v>174</v>
      </c>
      <c r="D34" s="138"/>
    </row>
    <row r="35" spans="2:4" x14ac:dyDescent="0.3">
      <c r="B35" s="91">
        <v>22</v>
      </c>
      <c r="C35" s="134" t="s">
        <v>287</v>
      </c>
      <c r="D35" s="137" t="s">
        <v>264</v>
      </c>
    </row>
    <row r="36" spans="2:4" x14ac:dyDescent="0.3">
      <c r="B36" s="91">
        <v>23</v>
      </c>
      <c r="C36" s="134" t="s">
        <v>288</v>
      </c>
      <c r="D36" s="174" t="s">
        <v>264</v>
      </c>
    </row>
    <row r="37" spans="2:4" x14ac:dyDescent="0.3">
      <c r="B37" s="91"/>
      <c r="C37" s="135" t="s">
        <v>175</v>
      </c>
      <c r="D37" s="138"/>
    </row>
    <row r="38" spans="2:4" x14ac:dyDescent="0.3">
      <c r="B38" s="91">
        <v>24</v>
      </c>
      <c r="C38" s="134" t="s">
        <v>289</v>
      </c>
      <c r="D38" s="137" t="s">
        <v>264</v>
      </c>
    </row>
    <row r="39" spans="2:4" x14ac:dyDescent="0.3">
      <c r="B39" s="91">
        <v>25</v>
      </c>
      <c r="C39" s="134" t="s">
        <v>290</v>
      </c>
      <c r="D39" s="137" t="s">
        <v>264</v>
      </c>
    </row>
    <row r="40" spans="2:4" x14ac:dyDescent="0.3">
      <c r="B40" s="91"/>
      <c r="C40" s="135" t="s">
        <v>176</v>
      </c>
      <c r="D40" s="138"/>
    </row>
    <row r="41" spans="2:4" x14ac:dyDescent="0.3">
      <c r="B41" s="91">
        <v>26</v>
      </c>
      <c r="C41" s="134" t="s">
        <v>291</v>
      </c>
      <c r="D41" s="137" t="s">
        <v>264</v>
      </c>
    </row>
    <row r="42" spans="2:4" x14ac:dyDescent="0.3">
      <c r="B42" s="91">
        <v>27</v>
      </c>
      <c r="C42" s="134" t="s">
        <v>292</v>
      </c>
      <c r="D42" s="137" t="s">
        <v>264</v>
      </c>
    </row>
    <row r="43" spans="2:4" x14ac:dyDescent="0.3">
      <c r="B43" s="91">
        <v>28</v>
      </c>
      <c r="C43" s="134" t="s">
        <v>386</v>
      </c>
      <c r="D43" s="174" t="s">
        <v>264</v>
      </c>
    </row>
    <row r="44" spans="2:4" x14ac:dyDescent="0.3">
      <c r="B44" s="91"/>
      <c r="C44" s="135" t="s">
        <v>177</v>
      </c>
      <c r="D44" s="138"/>
    </row>
    <row r="45" spans="2:4" x14ac:dyDescent="0.3">
      <c r="B45" s="91">
        <v>29</v>
      </c>
      <c r="C45" s="134" t="s">
        <v>293</v>
      </c>
      <c r="D45" s="137" t="s">
        <v>264</v>
      </c>
    </row>
    <row r="46" spans="2:4" x14ac:dyDescent="0.3">
      <c r="B46" s="91">
        <v>30</v>
      </c>
      <c r="C46" s="134" t="s">
        <v>294</v>
      </c>
      <c r="D46" s="174" t="s">
        <v>264</v>
      </c>
    </row>
    <row r="47" spans="2:4" x14ac:dyDescent="0.3">
      <c r="B47" s="91">
        <v>31</v>
      </c>
      <c r="C47" s="134" t="s">
        <v>295</v>
      </c>
      <c r="D47" s="174" t="s">
        <v>264</v>
      </c>
    </row>
    <row r="48" spans="2:4" x14ac:dyDescent="0.3">
      <c r="B48" s="91">
        <v>32</v>
      </c>
      <c r="C48" s="134" t="s">
        <v>296</v>
      </c>
      <c r="D48" s="174" t="s">
        <v>264</v>
      </c>
    </row>
    <row r="49" spans="2:6" x14ac:dyDescent="0.3">
      <c r="B49" s="91">
        <v>33</v>
      </c>
      <c r="C49" s="134" t="s">
        <v>297</v>
      </c>
      <c r="D49" s="174" t="s">
        <v>264</v>
      </c>
    </row>
    <row r="50" spans="2:6" x14ac:dyDescent="0.3">
      <c r="B50" s="91">
        <v>34</v>
      </c>
      <c r="C50" s="134" t="s">
        <v>387</v>
      </c>
      <c r="D50" s="174" t="s">
        <v>264</v>
      </c>
    </row>
    <row r="51" spans="2:6" x14ac:dyDescent="0.3">
      <c r="B51" s="91">
        <v>35</v>
      </c>
      <c r="C51" s="134" t="s">
        <v>298</v>
      </c>
      <c r="D51" s="174" t="s">
        <v>264</v>
      </c>
    </row>
    <row r="52" spans="2:6" x14ac:dyDescent="0.3">
      <c r="B52" s="91">
        <v>36</v>
      </c>
      <c r="C52" s="134" t="s">
        <v>299</v>
      </c>
      <c r="D52" s="174" t="s">
        <v>264</v>
      </c>
    </row>
    <row r="53" spans="2:6" x14ac:dyDescent="0.3">
      <c r="B53" s="91">
        <v>37</v>
      </c>
      <c r="C53" s="134" t="s">
        <v>388</v>
      </c>
      <c r="D53" s="174" t="s">
        <v>264</v>
      </c>
    </row>
    <row r="54" spans="2:6" x14ac:dyDescent="0.3">
      <c r="B54" s="91"/>
      <c r="C54" s="135" t="s">
        <v>178</v>
      </c>
      <c r="D54" s="138"/>
    </row>
    <row r="55" spans="2:6" x14ac:dyDescent="0.3">
      <c r="B55" s="91">
        <v>38</v>
      </c>
      <c r="C55" s="134" t="s">
        <v>380</v>
      </c>
      <c r="D55" s="137" t="s">
        <v>264</v>
      </c>
    </row>
    <row r="56" spans="2:6" x14ac:dyDescent="0.3">
      <c r="B56" s="91">
        <v>39</v>
      </c>
      <c r="C56" s="134" t="s">
        <v>381</v>
      </c>
      <c r="D56" s="174" t="s">
        <v>264</v>
      </c>
    </row>
    <row r="57" spans="2:6" x14ac:dyDescent="0.3">
      <c r="B57" s="91"/>
      <c r="C57" s="135" t="s">
        <v>179</v>
      </c>
      <c r="D57" s="138"/>
    </row>
    <row r="58" spans="2:6" x14ac:dyDescent="0.3">
      <c r="B58" s="133">
        <v>40</v>
      </c>
      <c r="C58" s="134" t="s">
        <v>300</v>
      </c>
      <c r="D58" s="174" t="s">
        <v>264</v>
      </c>
    </row>
    <row r="59" spans="2:6" x14ac:dyDescent="0.3">
      <c r="B59" s="91" t="s">
        <v>265</v>
      </c>
      <c r="C59" s="134" t="s">
        <v>379</v>
      </c>
      <c r="D59" s="174" t="s">
        <v>264</v>
      </c>
    </row>
    <row r="60" spans="2:6" x14ac:dyDescent="0.3">
      <c r="B60" s="91">
        <v>41</v>
      </c>
      <c r="C60" s="134" t="s">
        <v>389</v>
      </c>
      <c r="D60" s="174" t="s">
        <v>264</v>
      </c>
    </row>
    <row r="61" spans="2:6" ht="17.25" x14ac:dyDescent="0.3">
      <c r="B61" s="91">
        <v>42</v>
      </c>
      <c r="C61" s="134" t="s">
        <v>390</v>
      </c>
      <c r="D61" s="174" t="s">
        <v>264</v>
      </c>
      <c r="F61" s="95"/>
    </row>
    <row r="62" spans="2:6" ht="17.25" x14ac:dyDescent="0.3">
      <c r="B62" s="91" t="s">
        <v>266</v>
      </c>
      <c r="C62" s="134" t="s">
        <v>391</v>
      </c>
      <c r="D62" s="174" t="s">
        <v>264</v>
      </c>
      <c r="F62" s="95"/>
    </row>
    <row r="63" spans="2:6" x14ac:dyDescent="0.3">
      <c r="B63" s="91">
        <v>43</v>
      </c>
      <c r="C63" s="134" t="s">
        <v>392</v>
      </c>
      <c r="D63" s="174" t="s">
        <v>264</v>
      </c>
    </row>
    <row r="64" spans="2:6" x14ac:dyDescent="0.3">
      <c r="B64" s="91">
        <v>44</v>
      </c>
      <c r="C64" s="134" t="s">
        <v>393</v>
      </c>
      <c r="D64" s="174" t="s">
        <v>264</v>
      </c>
    </row>
    <row r="65" spans="2:4" x14ac:dyDescent="0.3">
      <c r="B65" s="91"/>
      <c r="C65" s="135" t="s">
        <v>180</v>
      </c>
      <c r="D65" s="138"/>
    </row>
    <row r="66" spans="2:4" x14ac:dyDescent="0.3">
      <c r="B66" s="91">
        <v>45</v>
      </c>
      <c r="C66" s="134" t="s">
        <v>394</v>
      </c>
      <c r="D66" s="174" t="s">
        <v>264</v>
      </c>
    </row>
    <row r="67" spans="2:4" x14ac:dyDescent="0.3">
      <c r="B67" s="91">
        <v>46</v>
      </c>
      <c r="C67" s="134" t="s">
        <v>395</v>
      </c>
      <c r="D67" s="174" t="s">
        <v>264</v>
      </c>
    </row>
    <row r="69" spans="2:4" ht="17.25" x14ac:dyDescent="0.3">
      <c r="C69" s="95"/>
    </row>
  </sheetData>
  <mergeCells count="2">
    <mergeCell ref="B5:C8"/>
    <mergeCell ref="D10:D11"/>
  </mergeCells>
  <hyperlinks>
    <hyperlink ref="D12" location="'Tabla 1-8'!B4" display="x"/>
    <hyperlink ref="D13" location="'Tabla 1-8'!B27" display="x"/>
    <hyperlink ref="D14" location="'Tabla 1-8'!B49" display="x"/>
    <hyperlink ref="D15" location="'Tabla 1-8'!B68" display="x"/>
    <hyperlink ref="D16" location="'Tabla 1-8'!B87" display="x"/>
    <hyperlink ref="D17" location="'Tabla 1-8'!B106" display="x"/>
    <hyperlink ref="D18" location="'Tabla 1-8'!B125" display="x"/>
    <hyperlink ref="D19" location="'Tabla 1-8'!B141" display="x"/>
    <hyperlink ref="D21" location="'Tabla 9-21'!B3" display="x"/>
    <hyperlink ref="D22" location="'Tabla 9-21'!B22" display="x"/>
    <hyperlink ref="D23" location="'Tabla 9-21'!B41" display="x"/>
    <hyperlink ref="D24" location="'Tabla 9-21'!B59" display="x"/>
    <hyperlink ref="D25" location="'Tabla 9-21'!B77" display="x"/>
    <hyperlink ref="D26" location="'Tabla 9-21'!B96" display="x"/>
    <hyperlink ref="D27" location="'Tabla 9-21'!B119" display="x"/>
    <hyperlink ref="D28" location="'Tabla 9-21'!B138" display="x"/>
    <hyperlink ref="D29" location="'Tabla 9-21'!B157" display="x"/>
    <hyperlink ref="D31" location="'Tabla 9-21'!B191" display="x"/>
    <hyperlink ref="D30" location="'Tabla 9-21'!B174" display="x"/>
    <hyperlink ref="D32" location="'Tabla 9-21'!B208" display="x"/>
    <hyperlink ref="D33" location="'Tabla 9-21'!B225" display="x"/>
    <hyperlink ref="D35" location="'Tabla 22-23'!B3" display="x"/>
    <hyperlink ref="D36" location="'Tabla 22-23'!B33" display="x"/>
    <hyperlink ref="D38" location="'Tabla 24-25'!B3" display="x"/>
    <hyperlink ref="D39" location="'Tabla 24-25'!B30" display="x"/>
    <hyperlink ref="D41" location="'Tabla 26-28'!B3" display="x"/>
    <hyperlink ref="D42" location="'Tabla 26-28'!B18" display="x"/>
    <hyperlink ref="D43" location="'Tabla 26-28'!B78" display="x"/>
    <hyperlink ref="D45" location="'Tabla 29-37'!B3" display="x"/>
    <hyperlink ref="D46" location="'Tabla 29-37'!B26" display="x"/>
    <hyperlink ref="D47" location="'Tabla 29-37'!B63" display="x"/>
    <hyperlink ref="D48" location="'Tabla 29-37'!B104" display="x"/>
    <hyperlink ref="D49" location="'Tabla 29-37'!B127" display="x"/>
    <hyperlink ref="D50" location="'Tabla 29-37'!B151" display="x"/>
    <hyperlink ref="D51" location="'Tabla 29-37'!B179" display="x"/>
    <hyperlink ref="D52" location="'Tabla 29-37'!B202" display="x"/>
    <hyperlink ref="D53" location="'Tabla 29-37'!B248" display="x"/>
    <hyperlink ref="D55" location="'Tabla 38- 39'!B3" display="x"/>
    <hyperlink ref="D56" location="'Tabla 38- 39'!B30" display="x"/>
    <hyperlink ref="D58" location="'Tabla 40-44'!B3" display="x"/>
    <hyperlink ref="D60" location="'Tabla 40-44'!B54" display="x"/>
    <hyperlink ref="D61" location="'Tabla 40-44'!B71" display="x"/>
    <hyperlink ref="D59" location="'Tabla 40-44'!B22" display="x"/>
    <hyperlink ref="D62" location="'Tabla 40-44'!B89" display="x"/>
    <hyperlink ref="D63" location="'Tabla 40-44'!B112" display="x"/>
    <hyperlink ref="D64" location="'Tabla 40-44'!B153" display="x"/>
    <hyperlink ref="D66" location="'Tabla 45-46'!B3" display="x"/>
    <hyperlink ref="D67" location="'Tabla 45-46'!B20" display="x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5"/>
  <sheetViews>
    <sheetView showGridLines="0" zoomScale="80" zoomScaleNormal="80" workbookViewId="0">
      <selection activeCell="L64" sqref="L64"/>
    </sheetView>
  </sheetViews>
  <sheetFormatPr baseColWidth="10" defaultColWidth="11.42578125" defaultRowHeight="15" x14ac:dyDescent="0.2"/>
  <cols>
    <col min="1" max="1" width="4.7109375" style="68" customWidth="1"/>
    <col min="2" max="2" width="27.7109375" style="1" customWidth="1"/>
    <col min="3" max="3" width="31.140625" style="1" customWidth="1"/>
    <col min="4" max="4" width="20" style="1" customWidth="1"/>
    <col min="5" max="5" width="13.28515625" style="1" customWidth="1"/>
    <col min="6" max="6" width="15.5703125" style="1" customWidth="1"/>
    <col min="7" max="7" width="12.42578125" style="1" customWidth="1"/>
    <col min="8" max="8" width="13.28515625" style="1" customWidth="1"/>
    <col min="9" max="9" width="17.5703125" style="1" customWidth="1"/>
    <col min="10" max="10" width="15.42578125" style="1" bestFit="1" customWidth="1"/>
    <col min="11" max="11" width="15" style="1" customWidth="1"/>
    <col min="12" max="12" width="14.5703125" style="1" customWidth="1"/>
    <col min="13" max="13" width="14.42578125" style="1" customWidth="1"/>
    <col min="14" max="15" width="14.42578125" style="165" customWidth="1"/>
    <col min="16" max="16" width="12.7109375" style="1" customWidth="1"/>
    <col min="17" max="17" width="13.7109375" style="1" customWidth="1"/>
    <col min="18" max="18" width="13.28515625" style="1" customWidth="1"/>
    <col min="19" max="21" width="11.42578125" style="1"/>
    <col min="22" max="22" width="15.5703125" style="1" bestFit="1" customWidth="1"/>
    <col min="23" max="16384" width="11.42578125" style="1"/>
  </cols>
  <sheetData>
    <row r="1" spans="2:15" ht="88.5" customHeight="1" x14ac:dyDescent="0.2"/>
    <row r="2" spans="2:15" s="68" customFormat="1" x14ac:dyDescent="0.2">
      <c r="N2" s="165"/>
      <c r="O2" s="165"/>
    </row>
    <row r="3" spans="2:15" s="68" customFormat="1" x14ac:dyDescent="0.2">
      <c r="N3" s="165"/>
      <c r="O3" s="165"/>
    </row>
    <row r="4" spans="2:15" s="68" customFormat="1" ht="17.25" x14ac:dyDescent="0.2">
      <c r="B4" s="95" t="s">
        <v>181</v>
      </c>
      <c r="N4" s="165"/>
      <c r="O4" s="165"/>
    </row>
    <row r="5" spans="2:15" s="68" customFormat="1" ht="17.25" x14ac:dyDescent="0.2">
      <c r="B5" s="95" t="s">
        <v>301</v>
      </c>
      <c r="N5" s="165"/>
      <c r="O5" s="165"/>
    </row>
    <row r="6" spans="2:15" s="68" customFormat="1" ht="17.25" x14ac:dyDescent="0.2">
      <c r="B6" s="95" t="s">
        <v>183</v>
      </c>
      <c r="N6" s="165"/>
      <c r="O6" s="165"/>
    </row>
    <row r="7" spans="2:15" s="68" customFormat="1" ht="17.25" x14ac:dyDescent="0.2">
      <c r="B7" s="95" t="s">
        <v>184</v>
      </c>
      <c r="N7" s="165"/>
      <c r="O7" s="165"/>
    </row>
    <row r="9" spans="2:15" ht="15.75" x14ac:dyDescent="0.25">
      <c r="B9" s="190" t="s">
        <v>54</v>
      </c>
      <c r="C9" s="190" t="s">
        <v>59</v>
      </c>
      <c r="D9" s="190" t="s">
        <v>185</v>
      </c>
      <c r="E9" s="2"/>
      <c r="F9" s="2"/>
      <c r="G9" s="2"/>
      <c r="H9" s="2"/>
      <c r="I9" s="2"/>
      <c r="J9" s="2"/>
      <c r="K9" s="3"/>
    </row>
    <row r="10" spans="2:15" ht="23.25" customHeight="1" x14ac:dyDescent="0.25">
      <c r="B10" s="191"/>
      <c r="C10" s="191" t="s">
        <v>59</v>
      </c>
      <c r="D10" s="191" t="s">
        <v>19</v>
      </c>
      <c r="E10" s="2"/>
      <c r="F10" s="2"/>
      <c r="G10" s="2"/>
      <c r="H10" s="2"/>
      <c r="I10" s="2"/>
      <c r="J10" s="2"/>
      <c r="K10" s="3"/>
    </row>
    <row r="11" spans="2:15" ht="21.75" customHeight="1" x14ac:dyDescent="0.25">
      <c r="B11" s="96">
        <v>2010</v>
      </c>
      <c r="C11" s="96" t="s">
        <v>2</v>
      </c>
      <c r="D11" s="99">
        <v>0.25159999999999999</v>
      </c>
      <c r="E11" s="2"/>
      <c r="F11" s="2"/>
      <c r="G11" s="2"/>
      <c r="H11" s="2"/>
      <c r="I11" s="2"/>
      <c r="J11" s="2"/>
      <c r="K11" s="3"/>
    </row>
    <row r="12" spans="2:15" ht="21.75" customHeight="1" x14ac:dyDescent="0.25">
      <c r="B12" s="96">
        <v>2011</v>
      </c>
      <c r="C12" s="96" t="s">
        <v>2</v>
      </c>
      <c r="D12" s="99">
        <v>0.29849999999999999</v>
      </c>
      <c r="E12" s="2"/>
      <c r="F12" s="2"/>
      <c r="G12" s="2"/>
      <c r="H12" s="2"/>
      <c r="I12" s="2"/>
      <c r="J12" s="2"/>
      <c r="K12" s="3"/>
    </row>
    <row r="13" spans="2:15" ht="21.75" customHeight="1" x14ac:dyDescent="0.25">
      <c r="B13" s="96">
        <v>2012</v>
      </c>
      <c r="C13" s="96" t="s">
        <v>2</v>
      </c>
      <c r="D13" s="99">
        <v>0.31559999999999999</v>
      </c>
      <c r="E13" s="2"/>
      <c r="F13" s="2"/>
      <c r="G13" s="2"/>
      <c r="H13" s="2"/>
      <c r="I13" s="2"/>
      <c r="J13" s="2"/>
      <c r="K13" s="3"/>
    </row>
    <row r="14" spans="2:15" ht="21.75" customHeight="1" x14ac:dyDescent="0.25">
      <c r="B14" s="96">
        <v>2013</v>
      </c>
      <c r="C14" s="96" t="s">
        <v>2</v>
      </c>
      <c r="D14" s="99" t="s">
        <v>85</v>
      </c>
      <c r="E14" s="2"/>
      <c r="F14" s="2"/>
      <c r="G14" s="2"/>
      <c r="H14" s="2"/>
      <c r="I14" s="2"/>
      <c r="J14" s="2"/>
      <c r="K14" s="3"/>
    </row>
    <row r="15" spans="2:15" ht="21.75" customHeight="1" x14ac:dyDescent="0.25">
      <c r="B15" s="96">
        <v>2014</v>
      </c>
      <c r="C15" s="96" t="s">
        <v>2</v>
      </c>
      <c r="D15" s="99">
        <v>0.38319999999999999</v>
      </c>
      <c r="E15" s="2"/>
      <c r="F15" s="2"/>
      <c r="G15" s="64"/>
      <c r="H15" s="64"/>
      <c r="I15" s="64"/>
      <c r="J15" s="64"/>
      <c r="K15" s="3"/>
    </row>
    <row r="16" spans="2:15" ht="21.75" customHeight="1" x14ac:dyDescent="0.25">
      <c r="B16" s="96">
        <v>2015</v>
      </c>
      <c r="C16" s="96" t="s">
        <v>2</v>
      </c>
      <c r="D16" s="99">
        <v>0.39400000000000002</v>
      </c>
      <c r="E16" s="2"/>
      <c r="F16" s="2"/>
      <c r="G16" s="64"/>
      <c r="H16" s="64"/>
      <c r="I16" s="64"/>
      <c r="J16" s="64"/>
      <c r="K16" s="3"/>
    </row>
    <row r="17" spans="2:19" ht="21.75" customHeight="1" x14ac:dyDescent="0.25">
      <c r="B17" s="96">
        <v>2016</v>
      </c>
      <c r="C17" s="96" t="s">
        <v>2</v>
      </c>
      <c r="D17" s="99">
        <v>0.41459981826711018</v>
      </c>
      <c r="E17" s="53"/>
      <c r="F17" s="53"/>
      <c r="G17" s="64"/>
      <c r="H17" s="64"/>
      <c r="I17" s="64"/>
      <c r="J17" s="64"/>
      <c r="K17" s="3"/>
    </row>
    <row r="18" spans="2:19" ht="21.75" customHeight="1" x14ac:dyDescent="0.25">
      <c r="B18" s="98">
        <v>2017</v>
      </c>
      <c r="C18" s="96" t="s">
        <v>2</v>
      </c>
      <c r="D18" s="99">
        <v>0.47474747363714764</v>
      </c>
      <c r="E18" s="53"/>
      <c r="F18" s="53"/>
      <c r="G18" s="64"/>
      <c r="H18" s="64"/>
      <c r="I18" s="64"/>
      <c r="J18" s="64"/>
      <c r="K18" s="3"/>
    </row>
    <row r="19" spans="2:19" ht="21.75" customHeight="1" x14ac:dyDescent="0.25">
      <c r="B19" s="96">
        <v>2018</v>
      </c>
      <c r="C19" s="96" t="s">
        <v>2</v>
      </c>
      <c r="D19" s="99">
        <v>0.52300000000000002</v>
      </c>
      <c r="E19" s="67"/>
      <c r="F19" s="64"/>
      <c r="G19" s="64"/>
      <c r="H19" s="64"/>
      <c r="I19" s="64"/>
      <c r="J19" s="64"/>
      <c r="K19" s="3"/>
    </row>
    <row r="20" spans="2:19" ht="21.75" customHeight="1" x14ac:dyDescent="0.25">
      <c r="B20" s="193">
        <v>2019</v>
      </c>
      <c r="C20" s="146" t="s">
        <v>2</v>
      </c>
      <c r="D20" s="147">
        <v>0.61526111905310077</v>
      </c>
      <c r="E20" s="67"/>
      <c r="F20" s="64"/>
      <c r="G20" s="64"/>
      <c r="H20" s="64"/>
      <c r="I20" s="64"/>
      <c r="J20" s="64"/>
      <c r="K20" s="3"/>
    </row>
    <row r="21" spans="2:19" s="68" customFormat="1" ht="21.75" customHeight="1" x14ac:dyDescent="0.25">
      <c r="B21" s="193"/>
      <c r="C21" s="96" t="s">
        <v>126</v>
      </c>
      <c r="D21" s="99">
        <v>0.56892955923630129</v>
      </c>
      <c r="E21" s="92"/>
      <c r="F21" s="92"/>
      <c r="G21" s="92"/>
      <c r="H21" s="92"/>
      <c r="I21" s="92"/>
      <c r="J21" s="92"/>
      <c r="K21" s="70"/>
      <c r="N21" s="165"/>
      <c r="O21" s="165"/>
    </row>
    <row r="22" spans="2:19" ht="21.75" customHeight="1" x14ac:dyDescent="0.25">
      <c r="B22" s="194"/>
      <c r="C22" s="96" t="s">
        <v>6</v>
      </c>
      <c r="D22" s="99">
        <v>0.72012270822033608</v>
      </c>
      <c r="E22" s="67"/>
      <c r="F22" s="56"/>
      <c r="G22" s="64"/>
      <c r="H22" s="64"/>
      <c r="I22" s="64"/>
      <c r="J22" s="64"/>
      <c r="K22" s="3"/>
    </row>
    <row r="23" spans="2:19" ht="28.15" customHeight="1" x14ac:dyDescent="0.25">
      <c r="B23" s="197" t="s">
        <v>187</v>
      </c>
      <c r="C23" s="197"/>
      <c r="D23" s="197"/>
      <c r="E23" s="2"/>
      <c r="F23" s="197"/>
      <c r="G23" s="197"/>
      <c r="H23" s="197"/>
      <c r="I23" s="197"/>
      <c r="J23" s="197"/>
      <c r="K23" s="197"/>
      <c r="L23" s="197"/>
    </row>
    <row r="24" spans="2:19" s="9" customFormat="1" ht="40.9" customHeight="1" x14ac:dyDescent="0.25">
      <c r="B24" s="199" t="s">
        <v>303</v>
      </c>
      <c r="C24" s="199"/>
      <c r="D24" s="199"/>
      <c r="E24" s="7"/>
      <c r="F24" s="7"/>
      <c r="G24" s="7"/>
      <c r="H24" s="7"/>
      <c r="I24" s="7"/>
      <c r="J24" s="7"/>
      <c r="K24" s="8"/>
    </row>
    <row r="25" spans="2:19" s="68" customFormat="1" ht="15.75" x14ac:dyDescent="0.25">
      <c r="B25" s="101"/>
      <c r="C25" s="92"/>
      <c r="D25" s="92"/>
      <c r="E25" s="92"/>
      <c r="F25" s="92"/>
      <c r="G25" s="92"/>
      <c r="H25" s="92"/>
      <c r="I25" s="92"/>
      <c r="J25" s="92"/>
      <c r="K25" s="70"/>
      <c r="N25" s="165"/>
      <c r="O25" s="165"/>
    </row>
    <row r="26" spans="2:19" s="68" customFormat="1" ht="15.75" x14ac:dyDescent="0.25">
      <c r="B26" s="101"/>
      <c r="C26" s="92"/>
      <c r="D26" s="92"/>
      <c r="E26" s="92"/>
      <c r="F26" s="92"/>
      <c r="G26" s="92"/>
      <c r="H26" s="92"/>
      <c r="I26" s="92"/>
      <c r="J26" s="92"/>
      <c r="K26" s="70"/>
      <c r="N26" s="165"/>
      <c r="O26" s="165"/>
    </row>
    <row r="27" spans="2:19" s="68" customFormat="1" ht="17.25" x14ac:dyDescent="0.2">
      <c r="B27" s="95" t="s">
        <v>186</v>
      </c>
      <c r="N27" s="165"/>
      <c r="O27" s="165"/>
    </row>
    <row r="28" spans="2:19" s="68" customFormat="1" ht="17.25" x14ac:dyDescent="0.2">
      <c r="B28" s="95" t="s">
        <v>302</v>
      </c>
      <c r="N28" s="165"/>
      <c r="O28" s="165"/>
    </row>
    <row r="29" spans="2:19" s="68" customFormat="1" ht="17.25" x14ac:dyDescent="0.2">
      <c r="B29" s="95" t="s">
        <v>183</v>
      </c>
      <c r="N29" s="165"/>
      <c r="O29" s="165"/>
    </row>
    <row r="30" spans="2:19" s="68" customFormat="1" ht="17.25" x14ac:dyDescent="0.2">
      <c r="B30" s="95" t="s">
        <v>184</v>
      </c>
      <c r="N30" s="165"/>
      <c r="O30" s="165"/>
    </row>
    <row r="31" spans="2:19" ht="15.75" x14ac:dyDescent="0.25">
      <c r="B31" s="6"/>
      <c r="C31" s="2"/>
      <c r="D31" s="2"/>
      <c r="E31" s="2"/>
      <c r="F31" s="2"/>
      <c r="G31" s="2"/>
      <c r="H31" s="2"/>
      <c r="I31" s="2"/>
      <c r="J31" s="2"/>
      <c r="K31" s="3"/>
    </row>
    <row r="32" spans="2:19" s="9" customFormat="1" ht="33" customHeight="1" x14ac:dyDescent="0.2">
      <c r="B32" s="190" t="s">
        <v>25</v>
      </c>
      <c r="C32" s="190" t="s">
        <v>59</v>
      </c>
      <c r="D32" s="97" t="s">
        <v>20</v>
      </c>
      <c r="E32" s="97" t="s">
        <v>22</v>
      </c>
      <c r="F32" s="97" t="s">
        <v>21</v>
      </c>
      <c r="G32" s="97" t="s">
        <v>23</v>
      </c>
      <c r="H32" s="97" t="s">
        <v>88</v>
      </c>
      <c r="I32" s="97" t="s">
        <v>89</v>
      </c>
      <c r="K32" s="198"/>
      <c r="L32" s="198"/>
      <c r="M32" s="28"/>
      <c r="N32" s="28"/>
      <c r="O32" s="28"/>
      <c r="P32" s="28"/>
      <c r="Q32" s="28"/>
      <c r="R32" s="28"/>
      <c r="S32" s="28"/>
    </row>
    <row r="33" spans="1:19" s="9" customFormat="1" x14ac:dyDescent="0.2">
      <c r="B33" s="191"/>
      <c r="C33" s="191"/>
      <c r="D33" s="97" t="s">
        <v>185</v>
      </c>
      <c r="E33" s="97" t="s">
        <v>185</v>
      </c>
      <c r="F33" s="97" t="s">
        <v>185</v>
      </c>
      <c r="G33" s="97" t="s">
        <v>185</v>
      </c>
      <c r="H33" s="97" t="s">
        <v>185</v>
      </c>
      <c r="I33" s="97" t="s">
        <v>185</v>
      </c>
      <c r="K33" s="196"/>
      <c r="L33" s="29"/>
      <c r="M33" s="30"/>
      <c r="N33" s="30"/>
      <c r="O33" s="30"/>
      <c r="P33" s="31"/>
      <c r="Q33" s="30"/>
      <c r="R33" s="31"/>
      <c r="S33" s="30"/>
    </row>
    <row r="34" spans="1:19" ht="21.75" customHeight="1" x14ac:dyDescent="0.2">
      <c r="B34" s="96">
        <v>2010</v>
      </c>
      <c r="C34" s="96" t="s">
        <v>2</v>
      </c>
      <c r="D34" s="99">
        <v>0.15210000000000001</v>
      </c>
      <c r="E34" s="99">
        <v>0.19650000000000001</v>
      </c>
      <c r="F34" s="99">
        <v>0.17460000000000001</v>
      </c>
      <c r="G34" s="99" t="s">
        <v>24</v>
      </c>
      <c r="H34" s="99" t="s">
        <v>24</v>
      </c>
      <c r="I34" s="99" t="s">
        <v>24</v>
      </c>
      <c r="K34" s="196"/>
      <c r="L34" s="29"/>
      <c r="M34" s="30"/>
      <c r="N34" s="30"/>
      <c r="O34" s="30"/>
      <c r="P34" s="31"/>
      <c r="Q34" s="30"/>
      <c r="R34" s="31"/>
      <c r="S34" s="30"/>
    </row>
    <row r="35" spans="1:19" ht="21.75" customHeight="1" x14ac:dyDescent="0.2">
      <c r="B35" s="96">
        <v>2011</v>
      </c>
      <c r="C35" s="96" t="s">
        <v>2</v>
      </c>
      <c r="D35" s="99">
        <v>0.1424</v>
      </c>
      <c r="E35" s="99">
        <v>0.2233</v>
      </c>
      <c r="F35" s="99">
        <v>0.23230000000000001</v>
      </c>
      <c r="G35" s="99" t="s">
        <v>24</v>
      </c>
      <c r="H35" s="99" t="s">
        <v>24</v>
      </c>
      <c r="I35" s="99" t="s">
        <v>24</v>
      </c>
      <c r="K35" s="196"/>
      <c r="L35" s="29"/>
      <c r="M35" s="30"/>
      <c r="N35" s="30"/>
      <c r="O35" s="30"/>
      <c r="P35" s="31"/>
      <c r="Q35" s="30"/>
      <c r="R35" s="31"/>
      <c r="S35" s="30"/>
    </row>
    <row r="36" spans="1:19" ht="21.75" customHeight="1" x14ac:dyDescent="0.2">
      <c r="B36" s="96">
        <v>2012</v>
      </c>
      <c r="C36" s="96" t="s">
        <v>2</v>
      </c>
      <c r="D36" s="99">
        <v>0.2036</v>
      </c>
      <c r="E36" s="99">
        <v>0.20680000000000001</v>
      </c>
      <c r="F36" s="99">
        <v>0.25369999999999998</v>
      </c>
      <c r="G36" s="99" t="s">
        <v>24</v>
      </c>
      <c r="H36" s="99" t="s">
        <v>24</v>
      </c>
      <c r="I36" s="99" t="s">
        <v>24</v>
      </c>
      <c r="K36" s="196"/>
      <c r="L36" s="29"/>
      <c r="M36" s="30"/>
      <c r="N36" s="30"/>
      <c r="O36" s="30"/>
      <c r="P36" s="31"/>
      <c r="Q36" s="30"/>
      <c r="R36" s="31"/>
      <c r="S36" s="30"/>
    </row>
    <row r="37" spans="1:19" ht="21.75" customHeight="1" x14ac:dyDescent="0.2">
      <c r="B37" s="96">
        <v>2013</v>
      </c>
      <c r="C37" s="96" t="s">
        <v>2</v>
      </c>
      <c r="D37" s="99">
        <v>0.14729999999999999</v>
      </c>
      <c r="E37" s="99">
        <v>0.15329999999999999</v>
      </c>
      <c r="F37" s="99">
        <v>0.19739999999999999</v>
      </c>
      <c r="G37" s="99">
        <v>0.11360000000000001</v>
      </c>
      <c r="H37" s="99" t="s">
        <v>24</v>
      </c>
      <c r="I37" s="99" t="s">
        <v>24</v>
      </c>
      <c r="K37" s="196"/>
      <c r="L37" s="29"/>
      <c r="M37" s="30"/>
      <c r="N37" s="30"/>
      <c r="O37" s="30"/>
      <c r="P37" s="31"/>
      <c r="Q37" s="30"/>
      <c r="R37" s="31"/>
      <c r="S37" s="30"/>
    </row>
    <row r="38" spans="1:19" s="9" customFormat="1" ht="21.75" customHeight="1" x14ac:dyDescent="0.2">
      <c r="B38" s="96">
        <v>2014</v>
      </c>
      <c r="C38" s="96" t="s">
        <v>2</v>
      </c>
      <c r="D38" s="99">
        <v>0.22770000000000001</v>
      </c>
      <c r="E38" s="99">
        <v>0.20860000000000001</v>
      </c>
      <c r="F38" s="99">
        <v>0.31480000000000002</v>
      </c>
      <c r="G38" s="99">
        <v>0.1268</v>
      </c>
      <c r="H38" s="99" t="s">
        <v>24</v>
      </c>
      <c r="I38" s="99" t="s">
        <v>24</v>
      </c>
      <c r="K38" s="196"/>
      <c r="L38" s="29"/>
      <c r="M38" s="30"/>
      <c r="N38" s="30"/>
      <c r="O38" s="30"/>
      <c r="P38" s="31"/>
      <c r="Q38" s="30"/>
      <c r="R38" s="31"/>
      <c r="S38" s="30"/>
    </row>
    <row r="39" spans="1:19" s="9" customFormat="1" ht="21.75" customHeight="1" x14ac:dyDescent="0.2">
      <c r="B39" s="96">
        <v>2015</v>
      </c>
      <c r="C39" s="96" t="s">
        <v>2</v>
      </c>
      <c r="D39" s="99">
        <v>0.2281</v>
      </c>
      <c r="E39" s="99">
        <v>0.21668530897679383</v>
      </c>
      <c r="F39" s="99">
        <v>0.32719999999999999</v>
      </c>
      <c r="G39" s="99">
        <v>0.12342568944233082</v>
      </c>
      <c r="H39" s="99" t="s">
        <v>24</v>
      </c>
      <c r="I39" s="99" t="s">
        <v>24</v>
      </c>
      <c r="J39" s="1"/>
      <c r="K39" s="1"/>
      <c r="L39" s="1"/>
      <c r="M39" s="1"/>
      <c r="N39" s="165"/>
      <c r="O39" s="165"/>
      <c r="P39" s="1"/>
      <c r="Q39" s="30"/>
      <c r="R39" s="31"/>
      <c r="S39" s="30"/>
    </row>
    <row r="40" spans="1:19" s="9" customFormat="1" ht="21.75" customHeight="1" x14ac:dyDescent="0.2">
      <c r="B40" s="96">
        <v>2016</v>
      </c>
      <c r="C40" s="96" t="s">
        <v>2</v>
      </c>
      <c r="D40" s="99">
        <v>0.25059999999999999</v>
      </c>
      <c r="E40" s="99">
        <v>0.24529999999999999</v>
      </c>
      <c r="F40" s="99">
        <v>0.34079999999999999</v>
      </c>
      <c r="G40" s="99">
        <v>0.151</v>
      </c>
      <c r="H40" s="99" t="s">
        <v>24</v>
      </c>
      <c r="I40" s="99" t="s">
        <v>24</v>
      </c>
      <c r="J40" s="1"/>
      <c r="K40" s="1"/>
      <c r="L40" s="1"/>
      <c r="M40" s="1"/>
      <c r="N40" s="165"/>
      <c r="O40" s="165"/>
      <c r="P40" s="1"/>
      <c r="Q40" s="30"/>
      <c r="R40" s="31"/>
      <c r="S40" s="30"/>
    </row>
    <row r="41" spans="1:19" s="10" customFormat="1" ht="21.75" customHeight="1" x14ac:dyDescent="0.2">
      <c r="A41" s="74"/>
      <c r="B41" s="98">
        <v>2017</v>
      </c>
      <c r="C41" s="96" t="s">
        <v>2</v>
      </c>
      <c r="D41" s="99">
        <v>0.27008211255006392</v>
      </c>
      <c r="E41" s="99">
        <v>0.21369826074891621</v>
      </c>
      <c r="F41" s="99">
        <v>0.32977613650142962</v>
      </c>
      <c r="G41" s="99">
        <v>0.1269152960171902</v>
      </c>
      <c r="H41" s="99" t="s">
        <v>24</v>
      </c>
      <c r="I41" s="99" t="s">
        <v>24</v>
      </c>
      <c r="J41" s="1"/>
      <c r="K41" s="1"/>
      <c r="L41" s="1"/>
      <c r="M41" s="1"/>
      <c r="N41" s="165"/>
      <c r="O41" s="165"/>
      <c r="P41" s="1"/>
      <c r="Q41" s="30"/>
      <c r="R41" s="31"/>
      <c r="S41" s="30"/>
    </row>
    <row r="42" spans="1:19" s="74" customFormat="1" ht="21.75" customHeight="1" x14ac:dyDescent="0.2">
      <c r="B42" s="148">
        <v>2018</v>
      </c>
      <c r="C42" s="96" t="s">
        <v>2</v>
      </c>
      <c r="D42" s="99">
        <v>0.33200000000000002</v>
      </c>
      <c r="E42" s="99">
        <v>0.32</v>
      </c>
      <c r="F42" s="99">
        <v>0.374</v>
      </c>
      <c r="G42" s="99">
        <v>0.17599999999999999</v>
      </c>
      <c r="H42" s="99">
        <v>0.155</v>
      </c>
      <c r="I42" s="99">
        <v>9.9000000000000005E-2</v>
      </c>
      <c r="J42" s="68"/>
      <c r="K42" s="68"/>
      <c r="L42" s="68"/>
      <c r="M42" s="68"/>
      <c r="N42" s="165"/>
      <c r="O42" s="165"/>
      <c r="P42" s="68"/>
      <c r="Q42" s="30"/>
      <c r="R42" s="31"/>
      <c r="S42" s="30"/>
    </row>
    <row r="43" spans="1:19" s="10" customFormat="1" ht="21.75" customHeight="1" x14ac:dyDescent="0.2">
      <c r="A43" s="74"/>
      <c r="B43" s="192">
        <v>2019</v>
      </c>
      <c r="C43" s="146" t="s">
        <v>2</v>
      </c>
      <c r="D43" s="147">
        <v>0.40092689198000508</v>
      </c>
      <c r="E43" s="147">
        <v>0.37701643495922726</v>
      </c>
      <c r="F43" s="147">
        <v>0.46043699300678953</v>
      </c>
      <c r="G43" s="147">
        <v>0.20115302162091203</v>
      </c>
      <c r="H43" s="147">
        <v>0.20204806012610682</v>
      </c>
      <c r="I43" s="147">
        <v>0.11003782514606247</v>
      </c>
      <c r="J43" s="1"/>
      <c r="K43" s="1"/>
      <c r="L43" s="1"/>
      <c r="M43" s="1"/>
      <c r="N43" s="165"/>
      <c r="O43" s="165"/>
      <c r="P43" s="1"/>
      <c r="Q43" s="30"/>
      <c r="R43" s="31"/>
      <c r="S43" s="30"/>
    </row>
    <row r="44" spans="1:19" s="10" customFormat="1" ht="21.75" customHeight="1" x14ac:dyDescent="0.2">
      <c r="A44" s="74"/>
      <c r="B44" s="193"/>
      <c r="C44" s="96" t="s">
        <v>126</v>
      </c>
      <c r="D44" s="99">
        <v>0.29318251081676744</v>
      </c>
      <c r="E44" s="99">
        <v>0.38217811271544372</v>
      </c>
      <c r="F44" s="99">
        <v>0.48346110922515634</v>
      </c>
      <c r="G44" s="99">
        <v>0.18937078231239377</v>
      </c>
      <c r="H44" s="99">
        <v>0.18044571730617473</v>
      </c>
      <c r="I44" s="99">
        <v>0.10785372425608243</v>
      </c>
      <c r="J44" s="1"/>
      <c r="K44" s="1"/>
      <c r="L44" s="1"/>
      <c r="M44" s="1"/>
      <c r="N44" s="165"/>
      <c r="O44" s="165"/>
      <c r="P44" s="1"/>
      <c r="Q44" s="30"/>
      <c r="R44" s="31"/>
      <c r="S44" s="30"/>
    </row>
    <row r="45" spans="1:19" s="10" customFormat="1" ht="21.75" customHeight="1" x14ac:dyDescent="0.2">
      <c r="A45" s="74"/>
      <c r="B45" s="194"/>
      <c r="C45" s="96" t="s">
        <v>6</v>
      </c>
      <c r="D45" s="99">
        <v>0.64478328441087396</v>
      </c>
      <c r="E45" s="99">
        <v>0.36533407989872074</v>
      </c>
      <c r="F45" s="99">
        <v>0.40832682392599229</v>
      </c>
      <c r="G45" s="99">
        <v>0.22781960359495582</v>
      </c>
      <c r="H45" s="99">
        <v>0.25094034881206939</v>
      </c>
      <c r="I45" s="99">
        <v>0.11498107098389779</v>
      </c>
      <c r="J45" s="1"/>
      <c r="K45" s="1"/>
      <c r="L45" s="1"/>
      <c r="M45" s="1"/>
      <c r="N45" s="165"/>
      <c r="O45" s="165"/>
      <c r="P45" s="1"/>
      <c r="Q45" s="30"/>
      <c r="R45" s="31"/>
      <c r="S45" s="30"/>
    </row>
    <row r="46" spans="1:19" s="9" customFormat="1" ht="15.6" customHeight="1" x14ac:dyDescent="0.25">
      <c r="B46" s="104" t="s">
        <v>303</v>
      </c>
      <c r="C46" s="105"/>
      <c r="D46" s="105"/>
      <c r="E46" s="105"/>
      <c r="F46" s="105"/>
      <c r="G46" s="105"/>
      <c r="H46" s="105"/>
      <c r="I46" s="105"/>
      <c r="J46" s="7"/>
      <c r="K46" s="8"/>
    </row>
    <row r="47" spans="1:19" ht="15.75" x14ac:dyDescent="0.25">
      <c r="B47" s="49"/>
      <c r="C47" s="56"/>
      <c r="D47" s="56"/>
      <c r="E47" s="56"/>
      <c r="F47" s="56"/>
      <c r="G47" s="56"/>
      <c r="H47" s="56"/>
      <c r="I47" s="56"/>
      <c r="J47" s="56"/>
      <c r="K47" s="3"/>
    </row>
    <row r="48" spans="1:19" s="9" customFormat="1" ht="15.75" x14ac:dyDescent="0.25">
      <c r="B48" s="4"/>
      <c r="C48" s="7"/>
      <c r="D48" s="7"/>
      <c r="E48" s="7"/>
      <c r="F48" s="7"/>
      <c r="G48" s="7"/>
      <c r="H48" s="7"/>
      <c r="I48" s="7"/>
      <c r="J48" s="7"/>
      <c r="K48" s="8"/>
    </row>
    <row r="49" spans="1:23" s="68" customFormat="1" ht="17.25" x14ac:dyDescent="0.2">
      <c r="B49" s="95" t="s">
        <v>188</v>
      </c>
      <c r="N49" s="165"/>
      <c r="O49" s="165"/>
    </row>
    <row r="50" spans="1:23" s="68" customFormat="1" ht="17.25" x14ac:dyDescent="0.2">
      <c r="B50" s="95" t="s">
        <v>304</v>
      </c>
      <c r="N50" s="165"/>
      <c r="O50" s="165"/>
    </row>
    <row r="51" spans="1:23" s="68" customFormat="1" ht="17.25" x14ac:dyDescent="0.2">
      <c r="B51" s="95" t="s">
        <v>183</v>
      </c>
      <c r="N51" s="165"/>
      <c r="O51" s="165"/>
    </row>
    <row r="52" spans="1:23" s="68" customFormat="1" ht="17.25" x14ac:dyDescent="0.2">
      <c r="B52" s="95" t="s">
        <v>189</v>
      </c>
      <c r="N52" s="165"/>
      <c r="O52" s="165"/>
    </row>
    <row r="54" spans="1:23" ht="77.25" customHeight="1" x14ac:dyDescent="0.2">
      <c r="B54" s="190" t="s">
        <v>25</v>
      </c>
      <c r="C54" s="190" t="s">
        <v>59</v>
      </c>
      <c r="D54" s="188" t="s">
        <v>70</v>
      </c>
      <c r="E54" s="189"/>
      <c r="F54" s="188" t="s">
        <v>71</v>
      </c>
      <c r="G54" s="189"/>
      <c r="H54" s="188" t="s">
        <v>72</v>
      </c>
      <c r="I54" s="189"/>
      <c r="J54" s="188" t="s">
        <v>152</v>
      </c>
      <c r="K54" s="189"/>
      <c r="L54" s="188" t="s">
        <v>153</v>
      </c>
      <c r="M54" s="189"/>
      <c r="N54" s="188" t="s">
        <v>396</v>
      </c>
      <c r="O54" s="189"/>
      <c r="P54" s="188" t="s">
        <v>154</v>
      </c>
      <c r="Q54" s="189"/>
      <c r="R54" s="188" t="s">
        <v>155</v>
      </c>
      <c r="S54" s="189"/>
      <c r="T54" s="188" t="s">
        <v>156</v>
      </c>
      <c r="U54" s="189"/>
      <c r="V54" s="188" t="s">
        <v>1</v>
      </c>
      <c r="W54" s="189"/>
    </row>
    <row r="55" spans="1:23" ht="27.75" customHeight="1" x14ac:dyDescent="0.2">
      <c r="B55" s="191"/>
      <c r="C55" s="191"/>
      <c r="D55" s="97" t="s">
        <v>190</v>
      </c>
      <c r="E55" s="97" t="s">
        <v>185</v>
      </c>
      <c r="F55" s="97" t="s">
        <v>190</v>
      </c>
      <c r="G55" s="97" t="s">
        <v>185</v>
      </c>
      <c r="H55" s="97" t="s">
        <v>190</v>
      </c>
      <c r="I55" s="97" t="s">
        <v>185</v>
      </c>
      <c r="J55" s="97" t="s">
        <v>190</v>
      </c>
      <c r="K55" s="97" t="s">
        <v>185</v>
      </c>
      <c r="L55" s="149" t="s">
        <v>190</v>
      </c>
      <c r="M55" s="149" t="s">
        <v>185</v>
      </c>
      <c r="N55" s="175" t="s">
        <v>190</v>
      </c>
      <c r="O55" s="175" t="s">
        <v>185</v>
      </c>
      <c r="P55" s="97" t="s">
        <v>190</v>
      </c>
      <c r="Q55" s="97" t="s">
        <v>185</v>
      </c>
      <c r="R55" s="97" t="s">
        <v>190</v>
      </c>
      <c r="S55" s="97" t="s">
        <v>185</v>
      </c>
      <c r="T55" s="97" t="s">
        <v>190</v>
      </c>
      <c r="U55" s="97" t="s">
        <v>185</v>
      </c>
      <c r="V55" s="97" t="s">
        <v>190</v>
      </c>
      <c r="W55" s="97" t="s">
        <v>185</v>
      </c>
    </row>
    <row r="56" spans="1:23" x14ac:dyDescent="0.2">
      <c r="B56" s="96">
        <v>2015</v>
      </c>
      <c r="C56" s="96" t="s">
        <v>2</v>
      </c>
      <c r="D56" s="103">
        <v>116321</v>
      </c>
      <c r="E56" s="102">
        <v>6.7071560449799977E-2</v>
      </c>
      <c r="F56" s="103">
        <v>75267</v>
      </c>
      <c r="G56" s="102">
        <v>4.339951634163302E-2</v>
      </c>
      <c r="H56" s="103">
        <v>869067</v>
      </c>
      <c r="I56" s="102">
        <v>0.50111054603576577</v>
      </c>
      <c r="J56" s="96" t="s">
        <v>24</v>
      </c>
      <c r="K56" s="96" t="s">
        <v>24</v>
      </c>
      <c r="L56" s="96" t="s">
        <v>24</v>
      </c>
      <c r="M56" s="96" t="s">
        <v>24</v>
      </c>
      <c r="N56" s="96"/>
      <c r="O56" s="96"/>
      <c r="P56" s="103">
        <v>626128</v>
      </c>
      <c r="Q56" s="102">
        <v>0.36103009775803474</v>
      </c>
      <c r="R56" s="96" t="s">
        <v>24</v>
      </c>
      <c r="S56" s="96" t="s">
        <v>24</v>
      </c>
      <c r="T56" s="103">
        <v>14237</v>
      </c>
      <c r="U56" s="102">
        <v>8.2091609092408268E-3</v>
      </c>
      <c r="V56" s="103">
        <v>1734282</v>
      </c>
      <c r="W56" s="102">
        <v>1</v>
      </c>
    </row>
    <row r="57" spans="1:23" ht="45.75" customHeight="1" x14ac:dyDescent="0.2">
      <c r="B57" s="96">
        <v>2016</v>
      </c>
      <c r="C57" s="96" t="s">
        <v>2</v>
      </c>
      <c r="D57" s="103">
        <v>108436.77514306975</v>
      </c>
      <c r="E57" s="102">
        <v>5.915786698459647E-2</v>
      </c>
      <c r="F57" s="103">
        <v>78157.141860597811</v>
      </c>
      <c r="G57" s="102">
        <v>4.2638761582361379E-2</v>
      </c>
      <c r="H57" s="103">
        <v>873576.68157204089</v>
      </c>
      <c r="I57" s="102">
        <v>0.47658124341211383</v>
      </c>
      <c r="J57" s="96" t="s">
        <v>24</v>
      </c>
      <c r="K57" s="96" t="s">
        <v>24</v>
      </c>
      <c r="L57" s="96" t="s">
        <v>24</v>
      </c>
      <c r="M57" s="96" t="s">
        <v>24</v>
      </c>
      <c r="N57" s="96"/>
      <c r="O57" s="96"/>
      <c r="P57" s="103">
        <v>742439.34941291809</v>
      </c>
      <c r="Q57" s="102">
        <v>0.40503904896425508</v>
      </c>
      <c r="R57" s="96" t="s">
        <v>24</v>
      </c>
      <c r="S57" s="96" t="s">
        <v>24</v>
      </c>
      <c r="T57" s="103">
        <v>2826.7600268815504</v>
      </c>
      <c r="U57" s="102">
        <v>1.5421437371869367E-3</v>
      </c>
      <c r="V57" s="103">
        <v>1833006.8454176164</v>
      </c>
      <c r="W57" s="102">
        <v>1</v>
      </c>
    </row>
    <row r="58" spans="1:23" x14ac:dyDescent="0.2">
      <c r="B58" s="96">
        <v>2017</v>
      </c>
      <c r="C58" s="96" t="s">
        <v>2</v>
      </c>
      <c r="D58" s="103">
        <v>114860.54525858941</v>
      </c>
      <c r="E58" s="102">
        <v>5.3316190455611777E-2</v>
      </c>
      <c r="F58" s="103">
        <v>77112.477922251113</v>
      </c>
      <c r="G58" s="102">
        <v>3.5794219417563208E-2</v>
      </c>
      <c r="H58" s="103">
        <v>988672.48338748992</v>
      </c>
      <c r="I58" s="102">
        <v>0.45892390902234725</v>
      </c>
      <c r="J58" s="96" t="s">
        <v>24</v>
      </c>
      <c r="K58" s="96" t="s">
        <v>24</v>
      </c>
      <c r="L58" s="96" t="s">
        <v>24</v>
      </c>
      <c r="M58" s="96" t="s">
        <v>24</v>
      </c>
      <c r="N58" s="96"/>
      <c r="O58" s="96"/>
      <c r="P58" s="103">
        <v>933538.15447660442</v>
      </c>
      <c r="Q58" s="102">
        <v>0.43333154939844676</v>
      </c>
      <c r="R58" s="96" t="s">
        <v>24</v>
      </c>
      <c r="S58" s="96" t="s">
        <v>24</v>
      </c>
      <c r="T58" s="103">
        <v>1990.2680228101508</v>
      </c>
      <c r="U58" s="102">
        <v>9.2384646723522835E-4</v>
      </c>
      <c r="V58" s="103">
        <v>2154327.6869005896</v>
      </c>
      <c r="W58" s="102">
        <v>1</v>
      </c>
    </row>
    <row r="59" spans="1:23" s="16" customFormat="1" x14ac:dyDescent="0.2">
      <c r="A59" s="75"/>
      <c r="B59" s="96">
        <v>2018</v>
      </c>
      <c r="C59" s="96" t="s">
        <v>2</v>
      </c>
      <c r="D59" s="103">
        <v>188367</v>
      </c>
      <c r="E59" s="102">
        <v>3.9E-2</v>
      </c>
      <c r="F59" s="103">
        <v>63268</v>
      </c>
      <c r="G59" s="102">
        <v>1.2999999999999999E-2</v>
      </c>
      <c r="H59" s="103">
        <v>3067335</v>
      </c>
      <c r="I59" s="102">
        <v>0.63900000000000001</v>
      </c>
      <c r="J59" s="178">
        <v>180236</v>
      </c>
      <c r="K59" s="179">
        <v>3.7999999999999999E-2</v>
      </c>
      <c r="L59" s="178">
        <v>23986</v>
      </c>
      <c r="M59" s="179">
        <v>5.0000000000000001E-3</v>
      </c>
      <c r="N59" s="179"/>
      <c r="O59" s="179"/>
      <c r="P59" s="103">
        <v>1179418</v>
      </c>
      <c r="Q59" s="102">
        <v>0.246</v>
      </c>
      <c r="R59" s="103">
        <v>6305</v>
      </c>
      <c r="S59" s="102">
        <v>1E-3</v>
      </c>
      <c r="T59" s="103">
        <v>87670</v>
      </c>
      <c r="U59" s="102">
        <v>1.7999999999999999E-2</v>
      </c>
      <c r="V59" s="103">
        <v>4796584</v>
      </c>
      <c r="W59" s="102">
        <v>1</v>
      </c>
    </row>
    <row r="60" spans="1:23" s="16" customFormat="1" x14ac:dyDescent="0.2">
      <c r="A60" s="75"/>
      <c r="B60" s="192">
        <v>2019</v>
      </c>
      <c r="C60" s="146" t="s">
        <v>2</v>
      </c>
      <c r="D60" s="117">
        <v>91059</v>
      </c>
      <c r="E60" s="118">
        <v>0.02</v>
      </c>
      <c r="F60" s="117">
        <v>73982</v>
      </c>
      <c r="G60" s="118">
        <v>1.6E-2</v>
      </c>
      <c r="H60" s="117">
        <v>2878447.2161550079</v>
      </c>
      <c r="I60" s="118">
        <v>0.62248244418319909</v>
      </c>
      <c r="J60" s="180" t="s">
        <v>24</v>
      </c>
      <c r="K60" s="181" t="s">
        <v>24</v>
      </c>
      <c r="L60" s="180" t="s">
        <v>24</v>
      </c>
      <c r="M60" s="181" t="s">
        <v>24</v>
      </c>
      <c r="N60" s="180">
        <v>220385.77595600011</v>
      </c>
      <c r="O60" s="181">
        <v>4.7659820096876214E-2</v>
      </c>
      <c r="P60" s="117">
        <v>1288664.9166250038</v>
      </c>
      <c r="Q60" s="118">
        <v>0.27868195134229373</v>
      </c>
      <c r="R60" s="117">
        <v>12808.05328</v>
      </c>
      <c r="S60" s="118">
        <v>2.7698226551511984E-3</v>
      </c>
      <c r="T60" s="117">
        <v>58795.048580000097</v>
      </c>
      <c r="U60" s="118">
        <v>1.2714801696046628E-2</v>
      </c>
      <c r="V60" s="117">
        <v>4624142.0028030053</v>
      </c>
      <c r="W60" s="118">
        <v>1</v>
      </c>
    </row>
    <row r="61" spans="1:23" s="75" customFormat="1" x14ac:dyDescent="0.2">
      <c r="B61" s="193"/>
      <c r="C61" s="96" t="s">
        <v>66</v>
      </c>
      <c r="D61" s="103">
        <v>76655</v>
      </c>
      <c r="E61" s="102">
        <v>2.4E-2</v>
      </c>
      <c r="F61" s="103">
        <v>62424</v>
      </c>
      <c r="G61" s="102">
        <v>1.9E-2</v>
      </c>
      <c r="H61" s="103">
        <v>491135.53713499999</v>
      </c>
      <c r="I61" s="102">
        <v>0.15313902386093736</v>
      </c>
      <c r="J61" s="178" t="s">
        <v>24</v>
      </c>
      <c r="K61" s="179" t="s">
        <v>24</v>
      </c>
      <c r="L61" s="178" t="s">
        <v>24</v>
      </c>
      <c r="M61" s="179" t="s">
        <v>24</v>
      </c>
      <c r="N61" s="178">
        <v>37975.976320000009</v>
      </c>
      <c r="O61" s="179">
        <v>1.184113855359711E-2</v>
      </c>
      <c r="P61" s="103">
        <v>491135.53713499999</v>
      </c>
      <c r="Q61" s="102">
        <v>0.15313902386093736</v>
      </c>
      <c r="R61" s="103">
        <v>6382.2502099999992</v>
      </c>
      <c r="S61" s="102">
        <v>1.9900241242918025E-3</v>
      </c>
      <c r="T61" s="103">
        <v>44710.57467000006</v>
      </c>
      <c r="U61" s="102">
        <v>1.3941026953916641E-2</v>
      </c>
      <c r="V61" s="103">
        <v>3207122.0303780362</v>
      </c>
      <c r="W61" s="102">
        <v>1</v>
      </c>
    </row>
    <row r="62" spans="1:23" s="16" customFormat="1" x14ac:dyDescent="0.2">
      <c r="A62" s="75"/>
      <c r="B62" s="194"/>
      <c r="C62" s="96" t="s">
        <v>127</v>
      </c>
      <c r="D62" s="103">
        <v>14404</v>
      </c>
      <c r="E62" s="102">
        <v>0.01</v>
      </c>
      <c r="F62" s="103">
        <v>11558</v>
      </c>
      <c r="G62" s="102">
        <v>8.0000000000000002E-3</v>
      </c>
      <c r="H62" s="103">
        <v>797529.37948999892</v>
      </c>
      <c r="I62" s="102">
        <v>0.56282155157287928</v>
      </c>
      <c r="J62" s="178" t="s">
        <v>24</v>
      </c>
      <c r="K62" s="179" t="s">
        <v>24</v>
      </c>
      <c r="L62" s="178" t="s">
        <v>24</v>
      </c>
      <c r="M62" s="179" t="s">
        <v>24</v>
      </c>
      <c r="N62" s="178">
        <v>182409.7996360003</v>
      </c>
      <c r="O62" s="179">
        <v>0.12872775485573085</v>
      </c>
      <c r="P62" s="103">
        <v>797529.37948999892</v>
      </c>
      <c r="Q62" s="102">
        <v>0.56282155157287928</v>
      </c>
      <c r="R62" s="103">
        <v>6425.8030699999999</v>
      </c>
      <c r="S62" s="102">
        <v>4.5347300638277277E-3</v>
      </c>
      <c r="T62" s="103">
        <v>14084.473909999999</v>
      </c>
      <c r="U62" s="102">
        <v>9.939502748078189E-3</v>
      </c>
      <c r="V62" s="103">
        <v>1417019.9724250033</v>
      </c>
      <c r="W62" s="102">
        <v>1</v>
      </c>
    </row>
    <row r="63" spans="1:23" s="75" customFormat="1" ht="34.5" customHeight="1" x14ac:dyDescent="0.2">
      <c r="B63" s="200" t="s">
        <v>397</v>
      </c>
      <c r="C63" s="200"/>
      <c r="D63" s="200"/>
      <c r="E63" s="200"/>
      <c r="F63" s="200"/>
      <c r="G63" s="200"/>
      <c r="H63" s="106"/>
      <c r="I63" s="107"/>
      <c r="J63" s="106"/>
      <c r="K63" s="107"/>
      <c r="L63" s="106"/>
      <c r="M63" s="107"/>
      <c r="N63" s="107"/>
      <c r="O63" s="107"/>
      <c r="P63" s="106"/>
      <c r="Q63" s="107"/>
      <c r="R63" s="106"/>
      <c r="S63" s="107"/>
      <c r="T63" s="106"/>
      <c r="U63" s="107"/>
      <c r="V63" s="106"/>
      <c r="W63" s="107"/>
    </row>
    <row r="64" spans="1:23" s="9" customFormat="1" ht="27" customHeight="1" x14ac:dyDescent="0.25">
      <c r="B64" s="195" t="s">
        <v>305</v>
      </c>
      <c r="C64" s="195"/>
      <c r="D64" s="195"/>
      <c r="E64" s="195"/>
      <c r="F64" s="195"/>
      <c r="G64" s="105"/>
      <c r="H64" s="105"/>
      <c r="I64" s="105"/>
      <c r="J64" s="7"/>
      <c r="K64" s="8"/>
    </row>
    <row r="65" spans="2:21" ht="15.75" x14ac:dyDescent="0.25">
      <c r="B65" s="49"/>
      <c r="C65" s="56"/>
      <c r="D65" s="56"/>
      <c r="E65" s="56"/>
      <c r="F65" s="56"/>
      <c r="G65" s="56"/>
      <c r="H65" s="56"/>
      <c r="I65" s="56"/>
      <c r="J65" s="56"/>
      <c r="K65" s="3"/>
    </row>
    <row r="66" spans="2:21" s="68" customFormat="1" ht="15.75" x14ac:dyDescent="0.25">
      <c r="B66" s="71"/>
      <c r="C66" s="92"/>
      <c r="D66" s="92"/>
      <c r="E66" s="92"/>
      <c r="F66" s="92"/>
      <c r="G66" s="92"/>
      <c r="H66" s="92"/>
      <c r="I66" s="92"/>
      <c r="J66" s="92"/>
      <c r="K66" s="70"/>
      <c r="N66" s="165"/>
      <c r="O66" s="165"/>
    </row>
    <row r="68" spans="2:21" s="68" customFormat="1" ht="17.25" x14ac:dyDescent="0.2">
      <c r="B68" s="95" t="s">
        <v>191</v>
      </c>
      <c r="N68" s="165"/>
      <c r="O68" s="165"/>
    </row>
    <row r="69" spans="2:21" s="68" customFormat="1" ht="17.25" x14ac:dyDescent="0.2">
      <c r="B69" s="95" t="s">
        <v>306</v>
      </c>
      <c r="N69" s="165"/>
      <c r="O69" s="165"/>
    </row>
    <row r="70" spans="2:21" s="68" customFormat="1" ht="17.25" x14ac:dyDescent="0.2">
      <c r="B70" s="95" t="s">
        <v>183</v>
      </c>
      <c r="N70" s="165"/>
      <c r="O70" s="165"/>
    </row>
    <row r="71" spans="2:21" s="68" customFormat="1" ht="17.25" x14ac:dyDescent="0.2">
      <c r="B71" s="95" t="s">
        <v>189</v>
      </c>
      <c r="N71" s="165"/>
      <c r="O71" s="165"/>
    </row>
    <row r="73" spans="2:21" ht="59.25" customHeight="1" x14ac:dyDescent="0.2">
      <c r="B73" s="190" t="s">
        <v>25</v>
      </c>
      <c r="C73" s="190" t="s">
        <v>59</v>
      </c>
      <c r="D73" s="188" t="s">
        <v>70</v>
      </c>
      <c r="E73" s="189"/>
      <c r="F73" s="188" t="s">
        <v>71</v>
      </c>
      <c r="G73" s="189"/>
      <c r="H73" s="188" t="s">
        <v>72</v>
      </c>
      <c r="I73" s="189"/>
      <c r="J73" s="188" t="s">
        <v>152</v>
      </c>
      <c r="K73" s="189"/>
      <c r="L73" s="188" t="s">
        <v>153</v>
      </c>
      <c r="M73" s="189"/>
      <c r="N73" s="188" t="s">
        <v>396</v>
      </c>
      <c r="O73" s="189"/>
      <c r="P73" s="188" t="s">
        <v>155</v>
      </c>
      <c r="Q73" s="189"/>
      <c r="R73" s="188" t="s">
        <v>156</v>
      </c>
      <c r="S73" s="189"/>
      <c r="T73" s="188" t="s">
        <v>1</v>
      </c>
      <c r="U73" s="189"/>
    </row>
    <row r="74" spans="2:21" ht="36.75" customHeight="1" x14ac:dyDescent="0.2">
      <c r="B74" s="191"/>
      <c r="C74" s="191"/>
      <c r="D74" s="97" t="s">
        <v>190</v>
      </c>
      <c r="E74" s="97" t="s">
        <v>185</v>
      </c>
      <c r="F74" s="97" t="s">
        <v>190</v>
      </c>
      <c r="G74" s="97" t="s">
        <v>185</v>
      </c>
      <c r="H74" s="97" t="s">
        <v>190</v>
      </c>
      <c r="I74" s="97" t="s">
        <v>185</v>
      </c>
      <c r="J74" s="97" t="s">
        <v>190</v>
      </c>
      <c r="K74" s="97" t="s">
        <v>185</v>
      </c>
      <c r="L74" s="97" t="s">
        <v>190</v>
      </c>
      <c r="M74" s="97" t="s">
        <v>185</v>
      </c>
      <c r="N74" s="175" t="s">
        <v>190</v>
      </c>
      <c r="O74" s="175" t="s">
        <v>185</v>
      </c>
      <c r="P74" s="97" t="s">
        <v>190</v>
      </c>
      <c r="Q74" s="97" t="s">
        <v>185</v>
      </c>
      <c r="R74" s="97" t="s">
        <v>190</v>
      </c>
      <c r="S74" s="97" t="s">
        <v>185</v>
      </c>
      <c r="T74" s="97" t="s">
        <v>190</v>
      </c>
      <c r="U74" s="97" t="s">
        <v>185</v>
      </c>
    </row>
    <row r="75" spans="2:21" x14ac:dyDescent="0.2">
      <c r="B75" s="96">
        <v>2015</v>
      </c>
      <c r="C75" s="96" t="s">
        <v>2</v>
      </c>
      <c r="D75" s="103">
        <v>203004</v>
      </c>
      <c r="E75" s="102">
        <v>0.11705639527608908</v>
      </c>
      <c r="F75" s="103">
        <v>548481</v>
      </c>
      <c r="G75" s="102">
        <v>0.31626573238667521</v>
      </c>
      <c r="H75" s="103">
        <v>795058</v>
      </c>
      <c r="I75" s="102">
        <v>0.45844724003180642</v>
      </c>
      <c r="J75" s="103" t="s">
        <v>24</v>
      </c>
      <c r="K75" s="102" t="s">
        <v>24</v>
      </c>
      <c r="L75" s="103" t="s">
        <v>24</v>
      </c>
      <c r="M75" s="102" t="s">
        <v>24</v>
      </c>
      <c r="N75" s="168"/>
      <c r="O75" s="168"/>
      <c r="P75" s="103" t="s">
        <v>24</v>
      </c>
      <c r="Q75" s="102" t="s">
        <v>24</v>
      </c>
      <c r="R75" s="103">
        <v>33401</v>
      </c>
      <c r="S75" s="102">
        <v>1.9259722264667944E-2</v>
      </c>
      <c r="T75" s="103">
        <v>1734241</v>
      </c>
      <c r="U75" s="102">
        <v>1</v>
      </c>
    </row>
    <row r="76" spans="2:21" ht="29.25" customHeight="1" x14ac:dyDescent="0.2">
      <c r="B76" s="96">
        <v>2016</v>
      </c>
      <c r="C76" s="96" t="s">
        <v>2</v>
      </c>
      <c r="D76" s="103">
        <v>224957.99289249946</v>
      </c>
      <c r="E76" s="102">
        <v>0.12272621537386991</v>
      </c>
      <c r="F76" s="103">
        <v>655253.27106432116</v>
      </c>
      <c r="G76" s="102">
        <v>0.35747453573477317</v>
      </c>
      <c r="H76" s="103">
        <v>746128.51904589916</v>
      </c>
      <c r="I76" s="102">
        <v>0.40705168172784995</v>
      </c>
      <c r="J76" s="103" t="s">
        <v>24</v>
      </c>
      <c r="K76" s="102" t="s">
        <v>24</v>
      </c>
      <c r="L76" s="103" t="s">
        <v>24</v>
      </c>
      <c r="M76" s="102" t="s">
        <v>24</v>
      </c>
      <c r="N76" s="168"/>
      <c r="O76" s="168"/>
      <c r="P76" s="103" t="s">
        <v>24</v>
      </c>
      <c r="Q76" s="102" t="s">
        <v>24</v>
      </c>
      <c r="R76" s="103">
        <v>34682.826481695214</v>
      </c>
      <c r="S76" s="102">
        <v>1.8921274935988306E-2</v>
      </c>
      <c r="T76" s="103">
        <v>1833006.8454176227</v>
      </c>
      <c r="U76" s="102">
        <v>1.0000000000000071</v>
      </c>
    </row>
    <row r="77" spans="2:21" x14ac:dyDescent="0.2">
      <c r="B77" s="96">
        <v>2017</v>
      </c>
      <c r="C77" s="96" t="s">
        <v>2</v>
      </c>
      <c r="D77" s="103">
        <v>252390.23110096561</v>
      </c>
      <c r="E77" s="102">
        <v>0.11715498651186022</v>
      </c>
      <c r="F77" s="103">
        <v>596470.68276328128</v>
      </c>
      <c r="G77" s="102">
        <v>0.27687091726580271</v>
      </c>
      <c r="H77" s="103">
        <v>990048.85096537753</v>
      </c>
      <c r="I77" s="102">
        <v>0.45956279399154509</v>
      </c>
      <c r="J77" s="103" t="s">
        <v>24</v>
      </c>
      <c r="K77" s="102" t="s">
        <v>24</v>
      </c>
      <c r="L77" s="103" t="s">
        <v>24</v>
      </c>
      <c r="M77" s="102" t="s">
        <v>24</v>
      </c>
      <c r="N77" s="168"/>
      <c r="O77" s="168"/>
      <c r="P77" s="103" t="s">
        <v>24</v>
      </c>
      <c r="Q77" s="102" t="s">
        <v>24</v>
      </c>
      <c r="R77" s="103">
        <v>15585.931914768578</v>
      </c>
      <c r="S77" s="102">
        <v>7.2347080759992957E-3</v>
      </c>
      <c r="T77" s="103">
        <v>2154327.6869005896</v>
      </c>
      <c r="U77" s="102">
        <v>1</v>
      </c>
    </row>
    <row r="78" spans="2:21" x14ac:dyDescent="0.2">
      <c r="B78" s="96">
        <v>2018</v>
      </c>
      <c r="C78" s="96" t="s">
        <v>2</v>
      </c>
      <c r="D78" s="103">
        <v>448971</v>
      </c>
      <c r="E78" s="102">
        <v>9.4E-2</v>
      </c>
      <c r="F78" s="103">
        <v>670390</v>
      </c>
      <c r="G78" s="102">
        <v>0.14000000000000001</v>
      </c>
      <c r="H78" s="103">
        <v>3014718</v>
      </c>
      <c r="I78" s="102">
        <v>0.629</v>
      </c>
      <c r="J78" s="103">
        <v>495684</v>
      </c>
      <c r="K78" s="102">
        <v>0.10299999999999999</v>
      </c>
      <c r="L78" s="103">
        <v>15561</v>
      </c>
      <c r="M78" s="102">
        <v>3.0000000000000001E-3</v>
      </c>
      <c r="N78" s="168"/>
      <c r="O78" s="168"/>
      <c r="P78" s="103">
        <v>100142</v>
      </c>
      <c r="Q78" s="102">
        <v>2.1000000000000001E-2</v>
      </c>
      <c r="R78" s="103">
        <v>51118</v>
      </c>
      <c r="S78" s="102">
        <v>1.0999999999999999E-2</v>
      </c>
      <c r="T78" s="103">
        <v>4796584</v>
      </c>
      <c r="U78" s="102">
        <v>1</v>
      </c>
    </row>
    <row r="79" spans="2:21" x14ac:dyDescent="0.2">
      <c r="B79" s="193">
        <v>2019</v>
      </c>
      <c r="C79" s="146" t="s">
        <v>2</v>
      </c>
      <c r="D79" s="117">
        <v>224074.5565580001</v>
      </c>
      <c r="E79" s="118">
        <v>4.8457542268851898E-2</v>
      </c>
      <c r="F79" s="117">
        <v>916267.08433400095</v>
      </c>
      <c r="G79" s="118">
        <v>0.19814856113384699</v>
      </c>
      <c r="H79" s="117">
        <v>2770391.7236800012</v>
      </c>
      <c r="I79" s="118">
        <v>0.59911475945173809</v>
      </c>
      <c r="J79" s="180" t="s">
        <v>24</v>
      </c>
      <c r="K79" s="181" t="s">
        <v>24</v>
      </c>
      <c r="L79" s="180" t="s">
        <v>24</v>
      </c>
      <c r="M79" s="181" t="s">
        <v>24</v>
      </c>
      <c r="N79" s="180">
        <v>546273.14655699872</v>
      </c>
      <c r="O79" s="181">
        <v>0.11813502834166113</v>
      </c>
      <c r="P79" s="117">
        <v>81001.519884000008</v>
      </c>
      <c r="Q79" s="118">
        <v>1.7517091783708093E-2</v>
      </c>
      <c r="R79" s="117">
        <v>85322.486359999995</v>
      </c>
      <c r="S79" s="118">
        <v>1.8451528155554106E-2</v>
      </c>
      <c r="T79" s="117">
        <v>4624142.0028030053</v>
      </c>
      <c r="U79" s="118">
        <v>1</v>
      </c>
    </row>
    <row r="80" spans="2:21" s="68" customFormat="1" x14ac:dyDescent="0.2">
      <c r="B80" s="193"/>
      <c r="C80" s="96" t="s">
        <v>66</v>
      </c>
      <c r="D80" s="103">
        <v>171241.30941500008</v>
      </c>
      <c r="E80" s="102">
        <v>5.3394073500475807E-2</v>
      </c>
      <c r="F80" s="103">
        <v>753582.28660400189</v>
      </c>
      <c r="G80" s="102">
        <v>0.23497150387981158</v>
      </c>
      <c r="H80" s="103">
        <v>2144859.2214840017</v>
      </c>
      <c r="I80" s="102">
        <v>0.66878004677333047</v>
      </c>
      <c r="J80" s="178" t="s">
        <v>24</v>
      </c>
      <c r="K80" s="179" t="s">
        <v>24</v>
      </c>
      <c r="L80" s="178" t="s">
        <v>24</v>
      </c>
      <c r="M80" s="179" t="s">
        <v>24</v>
      </c>
      <c r="N80" s="178">
        <v>44675.022041000004</v>
      </c>
      <c r="O80" s="179">
        <v>1.3929941429679238E-2</v>
      </c>
      <c r="P80" s="103">
        <v>43649.207874</v>
      </c>
      <c r="Q80" s="102">
        <v>1.3610086382916615E-2</v>
      </c>
      <c r="R80" s="103">
        <v>48670.345159999997</v>
      </c>
      <c r="S80" s="102">
        <v>1.5175707284908966E-2</v>
      </c>
      <c r="T80" s="103">
        <v>3207122.0303780362</v>
      </c>
      <c r="U80" s="102">
        <v>1</v>
      </c>
    </row>
    <row r="81" spans="2:23" x14ac:dyDescent="0.2">
      <c r="B81" s="194"/>
      <c r="C81" s="96" t="s">
        <v>6</v>
      </c>
      <c r="D81" s="103">
        <v>52833.247143000008</v>
      </c>
      <c r="E81" s="102">
        <v>3.7284758275202251E-2</v>
      </c>
      <c r="F81" s="103">
        <v>162684.79772999987</v>
      </c>
      <c r="G81" s="102">
        <v>0.11480769565413451</v>
      </c>
      <c r="H81" s="103">
        <v>625532.50219599903</v>
      </c>
      <c r="I81" s="102">
        <v>0.4414422621902076</v>
      </c>
      <c r="J81" s="178" t="s">
        <v>24</v>
      </c>
      <c r="K81" s="179" t="s">
        <v>24</v>
      </c>
      <c r="L81" s="178" t="s">
        <v>24</v>
      </c>
      <c r="M81" s="179" t="s">
        <v>24</v>
      </c>
      <c r="N81" s="178">
        <v>501598.12451599928</v>
      </c>
      <c r="O81" s="179">
        <v>0.35398098423241997</v>
      </c>
      <c r="P81" s="103">
        <v>37352.312009999994</v>
      </c>
      <c r="Q81" s="102">
        <v>2.6359763967248449E-2</v>
      </c>
      <c r="R81" s="103">
        <v>36652.141200000005</v>
      </c>
      <c r="S81" s="102">
        <v>2.5865648976898838E-2</v>
      </c>
      <c r="T81" s="103">
        <v>1417019.9724250033</v>
      </c>
      <c r="U81" s="102">
        <v>1</v>
      </c>
    </row>
    <row r="82" spans="2:23" s="75" customFormat="1" ht="36" customHeight="1" x14ac:dyDescent="0.2">
      <c r="B82" s="200" t="s">
        <v>397</v>
      </c>
      <c r="C82" s="200"/>
      <c r="D82" s="200"/>
      <c r="E82" s="200"/>
      <c r="F82" s="200"/>
      <c r="G82" s="200"/>
      <c r="H82" s="106"/>
      <c r="I82" s="107"/>
      <c r="J82" s="106"/>
      <c r="K82" s="107"/>
      <c r="L82" s="106"/>
      <c r="M82" s="107"/>
      <c r="N82" s="107"/>
      <c r="O82" s="107"/>
      <c r="P82" s="106"/>
      <c r="Q82" s="107"/>
      <c r="R82" s="106"/>
      <c r="S82" s="107"/>
      <c r="T82" s="106"/>
      <c r="U82" s="107"/>
      <c r="V82" s="106"/>
      <c r="W82" s="107"/>
    </row>
    <row r="83" spans="2:23" s="9" customFormat="1" ht="27.75" customHeight="1" x14ac:dyDescent="0.25">
      <c r="B83" s="195" t="s">
        <v>305</v>
      </c>
      <c r="C83" s="195"/>
      <c r="D83" s="195"/>
      <c r="E83" s="195"/>
      <c r="F83" s="195"/>
      <c r="G83" s="105"/>
      <c r="H83" s="105"/>
      <c r="I83" s="105"/>
      <c r="J83" s="7"/>
      <c r="K83" s="8"/>
    </row>
    <row r="85" spans="2:23" s="68" customFormat="1" x14ac:dyDescent="0.2">
      <c r="N85" s="165"/>
      <c r="O85" s="165"/>
    </row>
    <row r="86" spans="2:23" s="68" customFormat="1" x14ac:dyDescent="0.2">
      <c r="N86" s="165"/>
      <c r="O86" s="165"/>
    </row>
    <row r="87" spans="2:23" s="68" customFormat="1" ht="17.25" x14ac:dyDescent="0.2">
      <c r="B87" s="95" t="s">
        <v>192</v>
      </c>
      <c r="N87" s="165"/>
      <c r="O87" s="165"/>
    </row>
    <row r="88" spans="2:23" s="68" customFormat="1" ht="17.25" x14ac:dyDescent="0.2">
      <c r="B88" s="95" t="s">
        <v>307</v>
      </c>
      <c r="N88" s="165"/>
      <c r="O88" s="165"/>
    </row>
    <row r="89" spans="2:23" s="68" customFormat="1" ht="17.25" x14ac:dyDescent="0.2">
      <c r="B89" s="95" t="s">
        <v>183</v>
      </c>
      <c r="N89" s="165"/>
      <c r="O89" s="165"/>
    </row>
    <row r="90" spans="2:23" s="68" customFormat="1" ht="17.25" x14ac:dyDescent="0.2">
      <c r="B90" s="95" t="s">
        <v>189</v>
      </c>
      <c r="N90" s="165"/>
      <c r="O90" s="165"/>
    </row>
    <row r="91" spans="2:23" s="68" customFormat="1" x14ac:dyDescent="0.2">
      <c r="N91" s="165"/>
      <c r="O91" s="165"/>
    </row>
    <row r="92" spans="2:23" ht="51" customHeight="1" x14ac:dyDescent="0.2">
      <c r="B92" s="190" t="s">
        <v>25</v>
      </c>
      <c r="C92" s="190" t="s">
        <v>59</v>
      </c>
      <c r="D92" s="188" t="s">
        <v>70</v>
      </c>
      <c r="E92" s="189"/>
      <c r="F92" s="188" t="s">
        <v>71</v>
      </c>
      <c r="G92" s="189"/>
      <c r="H92" s="188" t="s">
        <v>72</v>
      </c>
      <c r="I92" s="189"/>
      <c r="J92" s="188" t="s">
        <v>152</v>
      </c>
      <c r="K92" s="189"/>
      <c r="L92" s="188" t="s">
        <v>153</v>
      </c>
      <c r="M92" s="189"/>
      <c r="N92" s="188" t="s">
        <v>396</v>
      </c>
      <c r="O92" s="189"/>
      <c r="P92" s="188" t="s">
        <v>155</v>
      </c>
      <c r="Q92" s="189"/>
      <c r="R92" s="188" t="s">
        <v>156</v>
      </c>
      <c r="S92" s="189"/>
      <c r="T92" s="188" t="s">
        <v>1</v>
      </c>
      <c r="U92" s="189"/>
    </row>
    <row r="93" spans="2:23" ht="20.25" customHeight="1" x14ac:dyDescent="0.2">
      <c r="B93" s="191"/>
      <c r="C93" s="191"/>
      <c r="D93" s="97" t="s">
        <v>190</v>
      </c>
      <c r="E93" s="97" t="s">
        <v>185</v>
      </c>
      <c r="F93" s="97" t="s">
        <v>190</v>
      </c>
      <c r="G93" s="97" t="s">
        <v>185</v>
      </c>
      <c r="H93" s="97" t="s">
        <v>190</v>
      </c>
      <c r="I93" s="97" t="s">
        <v>185</v>
      </c>
      <c r="J93" s="97" t="s">
        <v>190</v>
      </c>
      <c r="K93" s="97" t="s">
        <v>185</v>
      </c>
      <c r="L93" s="97" t="s">
        <v>190</v>
      </c>
      <c r="M93" s="97" t="s">
        <v>185</v>
      </c>
      <c r="N93" s="175" t="s">
        <v>190</v>
      </c>
      <c r="O93" s="175" t="s">
        <v>185</v>
      </c>
      <c r="P93" s="97" t="s">
        <v>190</v>
      </c>
      <c r="Q93" s="97" t="s">
        <v>185</v>
      </c>
      <c r="R93" s="97" t="s">
        <v>190</v>
      </c>
      <c r="S93" s="97" t="s">
        <v>185</v>
      </c>
      <c r="T93" s="97" t="s">
        <v>190</v>
      </c>
      <c r="U93" s="97" t="s">
        <v>185</v>
      </c>
    </row>
    <row r="94" spans="2:23" ht="20.25" customHeight="1" x14ac:dyDescent="0.2">
      <c r="B94" s="96">
        <v>2015</v>
      </c>
      <c r="C94" s="96" t="s">
        <v>2</v>
      </c>
      <c r="D94" s="103">
        <v>223541</v>
      </c>
      <c r="E94" s="102">
        <v>0.129</v>
      </c>
      <c r="F94" s="103">
        <v>1047538</v>
      </c>
      <c r="G94" s="102">
        <v>0.60399999999999998</v>
      </c>
      <c r="H94" s="103">
        <v>332326</v>
      </c>
      <c r="I94" s="102">
        <v>0.192</v>
      </c>
      <c r="J94" s="103" t="s">
        <v>24</v>
      </c>
      <c r="K94" s="102" t="s">
        <v>24</v>
      </c>
      <c r="L94" s="103" t="s">
        <v>24</v>
      </c>
      <c r="M94" s="102" t="s">
        <v>24</v>
      </c>
      <c r="N94" s="168"/>
      <c r="O94" s="168"/>
      <c r="P94" s="103" t="s">
        <v>24</v>
      </c>
      <c r="Q94" s="102" t="s">
        <v>24</v>
      </c>
      <c r="R94" s="103">
        <v>11055</v>
      </c>
      <c r="S94" s="102">
        <v>6.0000000000000001E-3</v>
      </c>
      <c r="T94" s="103">
        <v>1733450</v>
      </c>
      <c r="U94" s="102">
        <v>1</v>
      </c>
    </row>
    <row r="95" spans="2:23" ht="30" customHeight="1" x14ac:dyDescent="0.2">
      <c r="B95" s="96">
        <v>2016</v>
      </c>
      <c r="C95" s="96" t="s">
        <v>2</v>
      </c>
      <c r="D95" s="103">
        <v>271852.98112142534</v>
      </c>
      <c r="E95" s="102">
        <v>0.14830985590754284</v>
      </c>
      <c r="F95" s="103">
        <v>1056015.3185925069</v>
      </c>
      <c r="G95" s="102">
        <v>0.5761109519216866</v>
      </c>
      <c r="H95" s="103">
        <v>352669.82750944403</v>
      </c>
      <c r="I95" s="102">
        <v>0.19239962381542339</v>
      </c>
      <c r="J95" s="103" t="s">
        <v>24</v>
      </c>
      <c r="K95" s="102" t="s">
        <v>24</v>
      </c>
      <c r="L95" s="103" t="s">
        <v>24</v>
      </c>
      <c r="M95" s="102" t="s">
        <v>24</v>
      </c>
      <c r="N95" s="168"/>
      <c r="O95" s="168"/>
      <c r="P95" s="103" t="s">
        <v>24</v>
      </c>
      <c r="Q95" s="102" t="s">
        <v>24</v>
      </c>
      <c r="R95" s="103">
        <v>7805.5093421689662</v>
      </c>
      <c r="S95" s="102">
        <v>4.2583088883067725E-3</v>
      </c>
      <c r="T95" s="103">
        <v>1833006.8454176181</v>
      </c>
      <c r="U95" s="102">
        <v>1</v>
      </c>
    </row>
    <row r="96" spans="2:23" ht="20.25" customHeight="1" x14ac:dyDescent="0.2">
      <c r="B96" s="96">
        <v>2017</v>
      </c>
      <c r="C96" s="96" t="s">
        <v>2</v>
      </c>
      <c r="D96" s="103">
        <v>277715.43627124245</v>
      </c>
      <c r="E96" s="102">
        <v>0.12891048931872987</v>
      </c>
      <c r="F96" s="103">
        <v>1127838.2780846092</v>
      </c>
      <c r="G96" s="102">
        <v>0.52352215725696738</v>
      </c>
      <c r="H96" s="103">
        <v>466855.33345602849</v>
      </c>
      <c r="I96" s="102">
        <v>0.21670581327750038</v>
      </c>
      <c r="J96" s="103" t="s">
        <v>24</v>
      </c>
      <c r="K96" s="102" t="s">
        <v>24</v>
      </c>
      <c r="L96" s="103" t="s">
        <v>24</v>
      </c>
      <c r="M96" s="102" t="s">
        <v>24</v>
      </c>
      <c r="N96" s="168"/>
      <c r="O96" s="168"/>
      <c r="P96" s="103" t="s">
        <v>24</v>
      </c>
      <c r="Q96" s="102" t="s">
        <v>24</v>
      </c>
      <c r="R96" s="103">
        <v>5936.2310366160173</v>
      </c>
      <c r="S96" s="102">
        <v>2.7554912248082442E-3</v>
      </c>
      <c r="T96" s="103">
        <v>2154327.6869005896</v>
      </c>
      <c r="U96" s="102">
        <v>1</v>
      </c>
    </row>
    <row r="97" spans="2:23" x14ac:dyDescent="0.2">
      <c r="B97" s="96">
        <v>2018</v>
      </c>
      <c r="C97" s="96" t="s">
        <v>2</v>
      </c>
      <c r="D97" s="103">
        <v>500840</v>
      </c>
      <c r="E97" s="102">
        <v>0.104</v>
      </c>
      <c r="F97" s="103">
        <v>840869</v>
      </c>
      <c r="G97" s="102">
        <v>0.17499999999999999</v>
      </c>
      <c r="H97" s="103">
        <v>2782284</v>
      </c>
      <c r="I97" s="102">
        <v>0.57999999999999996</v>
      </c>
      <c r="J97" s="103">
        <v>453860</v>
      </c>
      <c r="K97" s="102">
        <v>9.5000000000000001E-2</v>
      </c>
      <c r="L97" s="103">
        <v>15154</v>
      </c>
      <c r="M97" s="102">
        <v>3.0000000000000001E-3</v>
      </c>
      <c r="N97" s="168"/>
      <c r="O97" s="168"/>
      <c r="P97" s="103">
        <v>145073</v>
      </c>
      <c r="Q97" s="102">
        <v>0.03</v>
      </c>
      <c r="R97" s="103">
        <v>58503</v>
      </c>
      <c r="S97" s="102">
        <v>1.2E-2</v>
      </c>
      <c r="T97" s="103">
        <v>4796584</v>
      </c>
      <c r="U97" s="102">
        <v>1</v>
      </c>
    </row>
    <row r="98" spans="2:23" s="68" customFormat="1" x14ac:dyDescent="0.2">
      <c r="B98" s="193">
        <v>2019</v>
      </c>
      <c r="C98" s="146" t="s">
        <v>2</v>
      </c>
      <c r="D98" s="117">
        <v>274622.02558800031</v>
      </c>
      <c r="E98" s="118">
        <v>5.9388752642443358E-2</v>
      </c>
      <c r="F98" s="117">
        <v>1266801.4055490019</v>
      </c>
      <c r="G98" s="118">
        <v>0.27395382857643813</v>
      </c>
      <c r="H98" s="117">
        <v>2437775.3213520008</v>
      </c>
      <c r="I98" s="118">
        <v>0.52718435547055009</v>
      </c>
      <c r="J98" s="169" t="s">
        <v>24</v>
      </c>
      <c r="K98" s="168" t="s">
        <v>24</v>
      </c>
      <c r="L98" s="169" t="s">
        <v>24</v>
      </c>
      <c r="M98" s="168" t="s">
        <v>24</v>
      </c>
      <c r="N98" s="171">
        <v>489026.54026699899</v>
      </c>
      <c r="O98" s="172">
        <v>0.10575508709952397</v>
      </c>
      <c r="P98" s="117">
        <v>93440.674223999988</v>
      </c>
      <c r="Q98" s="118">
        <v>2.0207137706272704E-2</v>
      </c>
      <c r="R98" s="117">
        <v>62167.14025300002</v>
      </c>
      <c r="S98" s="118">
        <v>1.3444037881041782E-2</v>
      </c>
      <c r="T98" s="117">
        <v>4624142.0028030053</v>
      </c>
      <c r="U98" s="118">
        <v>1</v>
      </c>
    </row>
    <row r="99" spans="2:23" x14ac:dyDescent="0.2">
      <c r="B99" s="193"/>
      <c r="C99" s="96" t="s">
        <v>66</v>
      </c>
      <c r="D99" s="103">
        <v>206175.28945500022</v>
      </c>
      <c r="E99" s="102">
        <v>6.4286699259366045E-2</v>
      </c>
      <c r="F99" s="103">
        <v>1052556.8809430005</v>
      </c>
      <c r="G99" s="102">
        <v>0.32819358632852874</v>
      </c>
      <c r="H99" s="103">
        <v>1822661.7872549961</v>
      </c>
      <c r="I99" s="102">
        <v>0.56831694272642064</v>
      </c>
      <c r="J99" s="169" t="s">
        <v>24</v>
      </c>
      <c r="K99" s="168" t="s">
        <v>24</v>
      </c>
      <c r="L99" s="169" t="s">
        <v>24</v>
      </c>
      <c r="M99" s="168" t="s">
        <v>24</v>
      </c>
      <c r="N99" s="169">
        <v>32405.643861000019</v>
      </c>
      <c r="O99" s="168">
        <v>1.0104275282964594E-2</v>
      </c>
      <c r="P99" s="103">
        <v>57002.184653999982</v>
      </c>
      <c r="Q99" s="102">
        <v>1.7773625111259302E-2</v>
      </c>
      <c r="R99" s="103">
        <v>36320.244209999983</v>
      </c>
      <c r="S99" s="102">
        <v>1.1324871291448418E-2</v>
      </c>
      <c r="T99" s="103">
        <v>3207122.0303780362</v>
      </c>
      <c r="U99" s="102">
        <v>1</v>
      </c>
    </row>
    <row r="100" spans="2:23" x14ac:dyDescent="0.2">
      <c r="B100" s="194"/>
      <c r="C100" s="96" t="s">
        <v>127</v>
      </c>
      <c r="D100" s="103">
        <v>68446.736133000057</v>
      </c>
      <c r="E100" s="102">
        <v>4.8303296682448593E-2</v>
      </c>
      <c r="F100" s="103">
        <v>214244.52460599973</v>
      </c>
      <c r="G100" s="102">
        <v>0.15119372258342587</v>
      </c>
      <c r="H100" s="103">
        <v>615113.53409699944</v>
      </c>
      <c r="I100" s="102">
        <v>0.43408953018801205</v>
      </c>
      <c r="J100" s="169" t="s">
        <v>24</v>
      </c>
      <c r="K100" s="168" t="s">
        <v>24</v>
      </c>
      <c r="L100" s="169" t="s">
        <v>24</v>
      </c>
      <c r="M100" s="168" t="s">
        <v>24</v>
      </c>
      <c r="N100" s="169">
        <v>456620.89640599949</v>
      </c>
      <c r="O100" s="168">
        <v>0.32224026851545767</v>
      </c>
      <c r="P100" s="103">
        <v>36438.489569999991</v>
      </c>
      <c r="Q100" s="102">
        <v>2.5714873663806825E-2</v>
      </c>
      <c r="R100" s="103">
        <v>25846.896043000004</v>
      </c>
      <c r="S100" s="102">
        <v>1.8240318800000519E-2</v>
      </c>
      <c r="T100" s="103">
        <v>1417019.9724250033</v>
      </c>
      <c r="U100" s="102">
        <v>1</v>
      </c>
    </row>
    <row r="101" spans="2:23" s="75" customFormat="1" x14ac:dyDescent="0.2">
      <c r="B101" s="200" t="s">
        <v>397</v>
      </c>
      <c r="C101" s="200"/>
      <c r="D101" s="200"/>
      <c r="E101" s="200"/>
      <c r="F101" s="200"/>
      <c r="G101" s="200"/>
      <c r="H101" s="106"/>
      <c r="I101" s="107"/>
      <c r="J101" s="106"/>
      <c r="K101" s="107"/>
      <c r="L101" s="106"/>
      <c r="M101" s="107"/>
      <c r="N101" s="107"/>
      <c r="O101" s="107"/>
      <c r="P101" s="106"/>
      <c r="Q101" s="107"/>
      <c r="R101" s="106"/>
      <c r="S101" s="107"/>
      <c r="T101" s="106"/>
      <c r="U101" s="107"/>
      <c r="V101" s="106"/>
      <c r="W101" s="107"/>
    </row>
    <row r="102" spans="2:23" s="9" customFormat="1" ht="38.25" customHeight="1" x14ac:dyDescent="0.25">
      <c r="B102" s="195" t="s">
        <v>305</v>
      </c>
      <c r="C102" s="195"/>
      <c r="D102" s="195"/>
      <c r="E102" s="195"/>
      <c r="F102" s="195"/>
      <c r="G102" s="105"/>
      <c r="H102" s="105"/>
      <c r="I102" s="105"/>
      <c r="J102" s="7"/>
      <c r="K102" s="8"/>
    </row>
    <row r="103" spans="2:23" ht="15" customHeight="1" x14ac:dyDescent="0.2">
      <c r="B103" s="49"/>
    </row>
    <row r="104" spans="2:23" s="68" customFormat="1" ht="15" customHeight="1" x14ac:dyDescent="0.2">
      <c r="B104" s="71"/>
      <c r="N104" s="165"/>
      <c r="O104" s="165"/>
    </row>
    <row r="105" spans="2:23" ht="15" customHeight="1" x14ac:dyDescent="0.2">
      <c r="B105" s="4"/>
    </row>
    <row r="106" spans="2:23" s="68" customFormat="1" ht="17.25" x14ac:dyDescent="0.2">
      <c r="B106" s="95" t="s">
        <v>193</v>
      </c>
      <c r="N106" s="165"/>
      <c r="O106" s="165"/>
    </row>
    <row r="107" spans="2:23" s="68" customFormat="1" ht="17.25" x14ac:dyDescent="0.2">
      <c r="B107" s="95" t="s">
        <v>308</v>
      </c>
      <c r="N107" s="165"/>
      <c r="O107" s="165"/>
    </row>
    <row r="108" spans="2:23" s="68" customFormat="1" ht="17.25" x14ac:dyDescent="0.2">
      <c r="B108" s="95" t="s">
        <v>183</v>
      </c>
      <c r="N108" s="165"/>
      <c r="O108" s="165"/>
    </row>
    <row r="109" spans="2:23" s="68" customFormat="1" ht="17.25" x14ac:dyDescent="0.2">
      <c r="B109" s="95" t="s">
        <v>189</v>
      </c>
      <c r="N109" s="165"/>
      <c r="O109" s="165"/>
    </row>
    <row r="111" spans="2:23" ht="48.75" customHeight="1" x14ac:dyDescent="0.2">
      <c r="B111" s="190" t="s">
        <v>25</v>
      </c>
      <c r="C111" s="190" t="s">
        <v>59</v>
      </c>
      <c r="D111" s="188" t="s">
        <v>70</v>
      </c>
      <c r="E111" s="189"/>
      <c r="F111" s="188" t="s">
        <v>71</v>
      </c>
      <c r="G111" s="189"/>
      <c r="H111" s="188" t="s">
        <v>72</v>
      </c>
      <c r="I111" s="189"/>
      <c r="J111" s="188" t="s">
        <v>152</v>
      </c>
      <c r="K111" s="189"/>
      <c r="L111" s="188" t="s">
        <v>153</v>
      </c>
      <c r="M111" s="189"/>
      <c r="N111" s="188" t="s">
        <v>396</v>
      </c>
      <c r="O111" s="189"/>
      <c r="P111" s="188" t="s">
        <v>155</v>
      </c>
      <c r="Q111" s="189"/>
      <c r="R111" s="188" t="s">
        <v>156</v>
      </c>
      <c r="S111" s="189"/>
      <c r="T111" s="188" t="s">
        <v>1</v>
      </c>
      <c r="U111" s="189"/>
    </row>
    <row r="112" spans="2:23" ht="22.5" customHeight="1" x14ac:dyDescent="0.2">
      <c r="B112" s="191"/>
      <c r="C112" s="191"/>
      <c r="D112" s="97" t="s">
        <v>190</v>
      </c>
      <c r="E112" s="97" t="s">
        <v>185</v>
      </c>
      <c r="F112" s="97" t="s">
        <v>190</v>
      </c>
      <c r="G112" s="97" t="s">
        <v>185</v>
      </c>
      <c r="H112" s="97" t="s">
        <v>190</v>
      </c>
      <c r="I112" s="97" t="s">
        <v>185</v>
      </c>
      <c r="J112" s="97" t="s">
        <v>190</v>
      </c>
      <c r="K112" s="97" t="s">
        <v>185</v>
      </c>
      <c r="L112" s="97" t="s">
        <v>190</v>
      </c>
      <c r="M112" s="97" t="s">
        <v>185</v>
      </c>
      <c r="N112" s="175" t="s">
        <v>190</v>
      </c>
      <c r="O112" s="175" t="s">
        <v>185</v>
      </c>
      <c r="P112" s="97" t="s">
        <v>190</v>
      </c>
      <c r="Q112" s="97" t="s">
        <v>185</v>
      </c>
      <c r="R112" s="97" t="s">
        <v>190</v>
      </c>
      <c r="S112" s="97" t="s">
        <v>185</v>
      </c>
      <c r="T112" s="97" t="s">
        <v>190</v>
      </c>
      <c r="U112" s="97" t="s">
        <v>185</v>
      </c>
    </row>
    <row r="113" spans="2:23" ht="21" customHeight="1" x14ac:dyDescent="0.2">
      <c r="B113" s="96">
        <v>2015</v>
      </c>
      <c r="C113" s="96" t="s">
        <v>2</v>
      </c>
      <c r="D113" s="103">
        <v>162189</v>
      </c>
      <c r="E113" s="102">
        <v>9.4E-2</v>
      </c>
      <c r="F113" s="103">
        <v>208410</v>
      </c>
      <c r="G113" s="102">
        <v>0.12</v>
      </c>
      <c r="H113" s="103">
        <v>1019651</v>
      </c>
      <c r="I113" s="102">
        <v>0.58799999999999997</v>
      </c>
      <c r="J113" s="178" t="s">
        <v>24</v>
      </c>
      <c r="K113" s="179" t="s">
        <v>24</v>
      </c>
      <c r="L113" s="178" t="s">
        <v>24</v>
      </c>
      <c r="M113" s="179" t="s">
        <v>24</v>
      </c>
      <c r="N113" s="179"/>
      <c r="O113" s="179"/>
      <c r="P113" s="103" t="s">
        <v>24</v>
      </c>
      <c r="Q113" s="102" t="s">
        <v>24</v>
      </c>
      <c r="R113" s="103">
        <v>248813</v>
      </c>
      <c r="S113" s="102">
        <v>0.14299999999999999</v>
      </c>
      <c r="T113" s="103">
        <v>1734222</v>
      </c>
      <c r="U113" s="102">
        <v>1</v>
      </c>
    </row>
    <row r="114" spans="2:23" ht="30" customHeight="1" x14ac:dyDescent="0.2">
      <c r="B114" s="96">
        <v>2016</v>
      </c>
      <c r="C114" s="96" t="s">
        <v>2</v>
      </c>
      <c r="D114" s="103">
        <v>205330.40400553923</v>
      </c>
      <c r="E114" s="102">
        <v>0.11201835089642519</v>
      </c>
      <c r="F114" s="103">
        <v>275306.36183895904</v>
      </c>
      <c r="G114" s="102">
        <v>0.15019385362755511</v>
      </c>
      <c r="H114" s="103">
        <v>998813.82914331718</v>
      </c>
      <c r="I114" s="102">
        <v>0.54490458212978443</v>
      </c>
      <c r="J114" s="178" t="s">
        <v>24</v>
      </c>
      <c r="K114" s="179" t="s">
        <v>24</v>
      </c>
      <c r="L114" s="178" t="s">
        <v>24</v>
      </c>
      <c r="M114" s="179" t="s">
        <v>24</v>
      </c>
      <c r="N114" s="179"/>
      <c r="O114" s="179"/>
      <c r="P114" s="103" t="s">
        <v>24</v>
      </c>
      <c r="Q114" s="102" t="s">
        <v>24</v>
      </c>
      <c r="R114" s="103">
        <v>234440.00353665053</v>
      </c>
      <c r="S114" s="102">
        <v>0.12789914239694974</v>
      </c>
      <c r="T114" s="103">
        <v>1833006.8454176243</v>
      </c>
      <c r="U114" s="102">
        <v>1.000000000000008</v>
      </c>
    </row>
    <row r="115" spans="2:23" ht="23.25" customHeight="1" x14ac:dyDescent="0.2">
      <c r="B115" s="96">
        <v>2017</v>
      </c>
      <c r="C115" s="96" t="s">
        <v>2</v>
      </c>
      <c r="D115" s="103">
        <v>211256.12739793089</v>
      </c>
      <c r="E115" s="102">
        <v>9.8061278552225739E-2</v>
      </c>
      <c r="F115" s="103">
        <v>250423.53868014639</v>
      </c>
      <c r="G115" s="102">
        <v>0.116242083413238</v>
      </c>
      <c r="H115" s="103">
        <v>1308233.4451127877</v>
      </c>
      <c r="I115" s="102">
        <v>0.6072583354275739</v>
      </c>
      <c r="J115" s="178" t="s">
        <v>24</v>
      </c>
      <c r="K115" s="179" t="s">
        <v>24</v>
      </c>
      <c r="L115" s="178" t="s">
        <v>24</v>
      </c>
      <c r="M115" s="179" t="s">
        <v>24</v>
      </c>
      <c r="N115" s="179"/>
      <c r="O115" s="179"/>
      <c r="P115" s="103" t="s">
        <v>24</v>
      </c>
      <c r="Q115" s="102" t="s">
        <v>24</v>
      </c>
      <c r="R115" s="103">
        <v>168897.23840417166</v>
      </c>
      <c r="S115" s="102">
        <v>7.8399047383159462E-2</v>
      </c>
      <c r="T115" s="103">
        <v>2154327.6869005896</v>
      </c>
      <c r="U115" s="102">
        <v>1</v>
      </c>
    </row>
    <row r="116" spans="2:23" x14ac:dyDescent="0.2">
      <c r="B116" s="96">
        <v>2018</v>
      </c>
      <c r="C116" s="96" t="s">
        <v>2</v>
      </c>
      <c r="D116" s="103">
        <v>282204</v>
      </c>
      <c r="E116" s="102">
        <v>5.8999999999999997E-2</v>
      </c>
      <c r="F116" s="103">
        <v>226637</v>
      </c>
      <c r="G116" s="102">
        <v>4.7E-2</v>
      </c>
      <c r="H116" s="103">
        <v>3077523</v>
      </c>
      <c r="I116" s="102">
        <v>0.64200000000000002</v>
      </c>
      <c r="J116" s="178">
        <v>114655</v>
      </c>
      <c r="K116" s="179">
        <v>2.4E-2</v>
      </c>
      <c r="L116" s="178">
        <v>45199</v>
      </c>
      <c r="M116" s="179">
        <v>8.9999999999999993E-3</v>
      </c>
      <c r="N116" s="179"/>
      <c r="O116" s="179"/>
      <c r="P116" s="103">
        <v>108933</v>
      </c>
      <c r="Q116" s="102">
        <v>2.3E-2</v>
      </c>
      <c r="R116" s="103">
        <v>941433</v>
      </c>
      <c r="S116" s="102">
        <v>0.19600000000000001</v>
      </c>
      <c r="T116" s="103">
        <v>4796584</v>
      </c>
      <c r="U116" s="102">
        <v>1</v>
      </c>
    </row>
    <row r="117" spans="2:23" s="68" customFormat="1" x14ac:dyDescent="0.2">
      <c r="B117" s="193">
        <v>2019</v>
      </c>
      <c r="C117" s="146" t="s">
        <v>2</v>
      </c>
      <c r="D117" s="117">
        <v>171285.62376800002</v>
      </c>
      <c r="E117" s="118">
        <v>3.7041601158479182E-2</v>
      </c>
      <c r="F117" s="117">
        <v>260536.98722499958</v>
      </c>
      <c r="G117" s="118">
        <v>5.6342773873957697E-2</v>
      </c>
      <c r="H117" s="117">
        <v>3057257.7948690187</v>
      </c>
      <c r="I117" s="118">
        <v>0.66115136451601364</v>
      </c>
      <c r="J117" s="180" t="s">
        <v>24</v>
      </c>
      <c r="K117" s="181" t="s">
        <v>24</v>
      </c>
      <c r="L117" s="180" t="s">
        <v>24</v>
      </c>
      <c r="M117" s="181" t="s">
        <v>24</v>
      </c>
      <c r="N117" s="180">
        <v>325876.27201499994</v>
      </c>
      <c r="O117" s="181">
        <v>7.0472808105258078E-2</v>
      </c>
      <c r="P117" s="117">
        <v>76487.609473999983</v>
      </c>
      <c r="Q117" s="118">
        <v>1.6540930063920111E-2</v>
      </c>
      <c r="R117" s="117">
        <v>731518.51428200107</v>
      </c>
      <c r="S117" s="118">
        <v>0.15819551255964417</v>
      </c>
      <c r="T117" s="117">
        <v>4624142.0028030053</v>
      </c>
      <c r="U117" s="118">
        <v>1</v>
      </c>
    </row>
    <row r="118" spans="2:23" x14ac:dyDescent="0.2">
      <c r="B118" s="193"/>
      <c r="C118" s="96" t="s">
        <v>66</v>
      </c>
      <c r="D118" s="103">
        <v>123275.16082499998</v>
      </c>
      <c r="E118" s="102">
        <v>3.8437938955029116E-2</v>
      </c>
      <c r="F118" s="103">
        <v>207839.98825000002</v>
      </c>
      <c r="G118" s="102">
        <v>6.4805762388000274E-2</v>
      </c>
      <c r="H118" s="103">
        <v>2382445.6263289945</v>
      </c>
      <c r="I118" s="102">
        <v>0.74286092133767867</v>
      </c>
      <c r="J118" s="178" t="s">
        <v>24</v>
      </c>
      <c r="K118" s="179" t="s">
        <v>24</v>
      </c>
      <c r="L118" s="178" t="s">
        <v>24</v>
      </c>
      <c r="M118" s="179" t="s">
        <v>24</v>
      </c>
      <c r="N118" s="178">
        <v>32338.834345000003</v>
      </c>
      <c r="O118" s="179">
        <v>1.0083443672764798E-2</v>
      </c>
      <c r="P118" s="103">
        <v>29782.074454000009</v>
      </c>
      <c r="Q118" s="102">
        <v>9.2862305119364216E-3</v>
      </c>
      <c r="R118" s="103">
        <v>431108.09840500081</v>
      </c>
      <c r="S118" s="102">
        <v>0.13442210627519663</v>
      </c>
      <c r="T118" s="103">
        <v>3207122.0303780362</v>
      </c>
      <c r="U118" s="102">
        <v>1</v>
      </c>
    </row>
    <row r="119" spans="2:23" x14ac:dyDescent="0.2">
      <c r="B119" s="194"/>
      <c r="C119" s="96" t="s">
        <v>127</v>
      </c>
      <c r="D119" s="103">
        <v>48010.462942999991</v>
      </c>
      <c r="E119" s="102">
        <v>3.3881288815455261E-2</v>
      </c>
      <c r="F119" s="103">
        <v>52696.998975000017</v>
      </c>
      <c r="G119" s="102">
        <v>3.7188607077158917E-2</v>
      </c>
      <c r="H119" s="103">
        <v>674812.1685399994</v>
      </c>
      <c r="I119" s="102">
        <v>0.47621923591180315</v>
      </c>
      <c r="J119" s="178" t="s">
        <v>24</v>
      </c>
      <c r="K119" s="179" t="s">
        <v>24</v>
      </c>
      <c r="L119" s="178" t="s">
        <v>24</v>
      </c>
      <c r="M119" s="179" t="s">
        <v>24</v>
      </c>
      <c r="N119" s="178">
        <v>293537.43767000019</v>
      </c>
      <c r="O119" s="179">
        <v>0.20715123525581489</v>
      </c>
      <c r="P119" s="103">
        <v>46705.53502000001</v>
      </c>
      <c r="Q119" s="102">
        <v>3.2960392887103035E-2</v>
      </c>
      <c r="R119" s="103">
        <v>300410.41587699979</v>
      </c>
      <c r="S119" s="102">
        <v>0.21200153965571519</v>
      </c>
      <c r="T119" s="103">
        <v>1417019.9724250033</v>
      </c>
      <c r="U119" s="102">
        <v>1</v>
      </c>
    </row>
    <row r="120" spans="2:23" s="75" customFormat="1" ht="28.5" customHeight="1" x14ac:dyDescent="0.2">
      <c r="B120" s="200" t="s">
        <v>397</v>
      </c>
      <c r="C120" s="200"/>
      <c r="D120" s="200"/>
      <c r="E120" s="200"/>
      <c r="F120" s="200"/>
      <c r="G120" s="200"/>
      <c r="H120" s="106"/>
      <c r="I120" s="107"/>
      <c r="J120" s="106"/>
      <c r="K120" s="107"/>
      <c r="L120" s="106"/>
      <c r="M120" s="107"/>
      <c r="N120" s="107"/>
      <c r="O120" s="107"/>
      <c r="P120" s="106"/>
      <c r="Q120" s="107"/>
      <c r="R120" s="106"/>
      <c r="S120" s="107"/>
      <c r="T120" s="106"/>
      <c r="U120" s="107"/>
      <c r="V120" s="106"/>
      <c r="W120" s="107"/>
    </row>
    <row r="121" spans="2:23" s="9" customFormat="1" ht="33" customHeight="1" x14ac:dyDescent="0.25">
      <c r="B121" s="195" t="s">
        <v>305</v>
      </c>
      <c r="C121" s="195"/>
      <c r="D121" s="195"/>
      <c r="E121" s="195"/>
      <c r="F121" s="195"/>
      <c r="G121" s="105"/>
      <c r="H121" s="105"/>
      <c r="I121" s="105"/>
      <c r="J121" s="7"/>
      <c r="K121" s="8"/>
    </row>
    <row r="122" spans="2:23" x14ac:dyDescent="0.2">
      <c r="B122" s="4"/>
    </row>
    <row r="123" spans="2:23" s="68" customFormat="1" x14ac:dyDescent="0.2">
      <c r="B123" s="71"/>
      <c r="N123" s="165"/>
      <c r="O123" s="165"/>
    </row>
    <row r="124" spans="2:23" x14ac:dyDescent="0.2">
      <c r="B124" s="4"/>
    </row>
    <row r="125" spans="2:23" s="68" customFormat="1" ht="17.25" x14ac:dyDescent="0.2">
      <c r="B125" s="95" t="s">
        <v>194</v>
      </c>
      <c r="N125" s="165"/>
      <c r="O125" s="165"/>
    </row>
    <row r="126" spans="2:23" s="68" customFormat="1" ht="17.25" x14ac:dyDescent="0.2">
      <c r="B126" s="95" t="s">
        <v>309</v>
      </c>
      <c r="N126" s="165"/>
      <c r="O126" s="165"/>
    </row>
    <row r="127" spans="2:23" s="68" customFormat="1" ht="17.25" x14ac:dyDescent="0.2">
      <c r="B127" s="95" t="s">
        <v>197</v>
      </c>
      <c r="N127" s="165"/>
      <c r="O127" s="165"/>
    </row>
    <row r="128" spans="2:23" s="68" customFormat="1" ht="17.25" x14ac:dyDescent="0.2">
      <c r="B128" s="95" t="s">
        <v>189</v>
      </c>
      <c r="N128" s="165"/>
      <c r="O128" s="165"/>
    </row>
    <row r="129" spans="2:23" s="68" customFormat="1" x14ac:dyDescent="0.2">
      <c r="B129" s="71"/>
      <c r="N129" s="165"/>
      <c r="O129" s="165"/>
    </row>
    <row r="130" spans="2:23" ht="48.75" customHeight="1" x14ac:dyDescent="0.2">
      <c r="B130" s="190" t="s">
        <v>25</v>
      </c>
      <c r="C130" s="190" t="s">
        <v>59</v>
      </c>
      <c r="D130" s="188" t="s">
        <v>70</v>
      </c>
      <c r="E130" s="189"/>
      <c r="F130" s="188" t="s">
        <v>71</v>
      </c>
      <c r="G130" s="189"/>
      <c r="H130" s="188" t="s">
        <v>72</v>
      </c>
      <c r="I130" s="189"/>
      <c r="J130" s="188" t="s">
        <v>152</v>
      </c>
      <c r="K130" s="189"/>
      <c r="L130" s="188" t="s">
        <v>153</v>
      </c>
      <c r="M130" s="189"/>
      <c r="N130" s="188" t="s">
        <v>396</v>
      </c>
      <c r="O130" s="189"/>
      <c r="P130" s="188" t="s">
        <v>155</v>
      </c>
      <c r="Q130" s="189"/>
      <c r="R130" s="188" t="s">
        <v>156</v>
      </c>
      <c r="S130" s="189"/>
      <c r="T130" s="188" t="s">
        <v>1</v>
      </c>
      <c r="U130" s="189"/>
    </row>
    <row r="131" spans="2:23" ht="22.5" customHeight="1" x14ac:dyDescent="0.2">
      <c r="B131" s="191"/>
      <c r="C131" s="191"/>
      <c r="D131" s="97" t="s">
        <v>190</v>
      </c>
      <c r="E131" s="97" t="s">
        <v>185</v>
      </c>
      <c r="F131" s="97" t="s">
        <v>190</v>
      </c>
      <c r="G131" s="97" t="s">
        <v>185</v>
      </c>
      <c r="H131" s="97" t="s">
        <v>190</v>
      </c>
      <c r="I131" s="97" t="s">
        <v>185</v>
      </c>
      <c r="J131" s="97" t="s">
        <v>190</v>
      </c>
      <c r="K131" s="97" t="s">
        <v>185</v>
      </c>
      <c r="L131" s="97" t="s">
        <v>190</v>
      </c>
      <c r="M131" s="97" t="s">
        <v>185</v>
      </c>
      <c r="N131" s="175" t="s">
        <v>190</v>
      </c>
      <c r="O131" s="175" t="s">
        <v>185</v>
      </c>
      <c r="P131" s="97" t="s">
        <v>190</v>
      </c>
      <c r="Q131" s="97" t="s">
        <v>185</v>
      </c>
      <c r="R131" s="97" t="s">
        <v>190</v>
      </c>
      <c r="S131" s="97" t="s">
        <v>185</v>
      </c>
      <c r="T131" s="97" t="s">
        <v>190</v>
      </c>
      <c r="U131" s="97" t="s">
        <v>185</v>
      </c>
    </row>
    <row r="132" spans="2:23" s="68" customFormat="1" x14ac:dyDescent="0.2">
      <c r="B132" s="96">
        <v>2018</v>
      </c>
      <c r="C132" s="96" t="s">
        <v>2</v>
      </c>
      <c r="D132" s="103">
        <v>239403</v>
      </c>
      <c r="E132" s="102">
        <v>0.05</v>
      </c>
      <c r="F132" s="103">
        <v>246442</v>
      </c>
      <c r="G132" s="102">
        <v>5.0999999999999997E-2</v>
      </c>
      <c r="H132" s="103">
        <v>2627572</v>
      </c>
      <c r="I132" s="102">
        <v>0.54800000000000004</v>
      </c>
      <c r="J132" s="178">
        <v>82285</v>
      </c>
      <c r="K132" s="179">
        <v>1.7000000000000001E-2</v>
      </c>
      <c r="L132" s="178">
        <v>26119</v>
      </c>
      <c r="M132" s="179">
        <v>5.0000000000000001E-3</v>
      </c>
      <c r="N132" s="179"/>
      <c r="O132" s="179"/>
      <c r="P132" s="103">
        <v>119313</v>
      </c>
      <c r="Q132" s="102">
        <v>2.5000000000000001E-2</v>
      </c>
      <c r="R132" s="103">
        <v>1455450</v>
      </c>
      <c r="S132" s="102">
        <v>0.30299999999999999</v>
      </c>
      <c r="T132" s="103">
        <v>4796584</v>
      </c>
      <c r="U132" s="102">
        <v>1</v>
      </c>
    </row>
    <row r="133" spans="2:23" s="68" customFormat="1" x14ac:dyDescent="0.2">
      <c r="B133" s="192">
        <v>2019</v>
      </c>
      <c r="C133" s="146" t="s">
        <v>2</v>
      </c>
      <c r="D133" s="117">
        <v>160273.95958799994</v>
      </c>
      <c r="E133" s="118">
        <v>3.4660259025533179E-2</v>
      </c>
      <c r="F133" s="117">
        <v>376571.5265349999</v>
      </c>
      <c r="G133" s="118">
        <v>8.1435978027217679E-2</v>
      </c>
      <c r="H133" s="117">
        <v>2731065.6389410123</v>
      </c>
      <c r="I133" s="118">
        <v>0.59061024451358302</v>
      </c>
      <c r="J133" s="180" t="s">
        <v>24</v>
      </c>
      <c r="K133" s="181" t="s">
        <v>24</v>
      </c>
      <c r="L133" s="180" t="s">
        <v>24</v>
      </c>
      <c r="M133" s="181" t="s">
        <v>24</v>
      </c>
      <c r="N133" s="180">
        <v>232684.03524000014</v>
      </c>
      <c r="O133" s="181">
        <v>5.0319396571072997E-2</v>
      </c>
      <c r="P133" s="117">
        <v>71583.763089999964</v>
      </c>
      <c r="Q133" s="118">
        <v>1.5480442219682745E-2</v>
      </c>
      <c r="R133" s="117">
        <v>44362.23624999998</v>
      </c>
      <c r="S133" s="118">
        <v>3.1306712052957944E-2</v>
      </c>
      <c r="T133" s="117">
        <v>4624142.0028030053</v>
      </c>
      <c r="U133" s="118">
        <v>1</v>
      </c>
    </row>
    <row r="134" spans="2:23" x14ac:dyDescent="0.2">
      <c r="B134" s="193"/>
      <c r="C134" s="96" t="s">
        <v>66</v>
      </c>
      <c r="D134" s="103">
        <v>105449.13315500005</v>
      </c>
      <c r="E134" s="102">
        <v>3.287967596997559E-2</v>
      </c>
      <c r="F134" s="103">
        <v>256552.43138999952</v>
      </c>
      <c r="G134" s="102">
        <v>7.999459607708119E-2</v>
      </c>
      <c r="H134" s="103">
        <v>2148803.2008920051</v>
      </c>
      <c r="I134" s="102">
        <v>0.67000980334967708</v>
      </c>
      <c r="J134" s="178" t="s">
        <v>24</v>
      </c>
      <c r="K134" s="179" t="s">
        <v>24</v>
      </c>
      <c r="L134" s="178" t="s">
        <v>24</v>
      </c>
      <c r="M134" s="179" t="s">
        <v>24</v>
      </c>
      <c r="N134" s="178">
        <v>13739.179284999997</v>
      </c>
      <c r="O134" s="179">
        <v>4.2839589996457057E-3</v>
      </c>
      <c r="P134" s="103">
        <v>27221.526840000006</v>
      </c>
      <c r="Q134" s="102">
        <v>8.4878363162225225E-3</v>
      </c>
      <c r="R134" s="103">
        <v>654871.14756600233</v>
      </c>
      <c r="S134" s="102">
        <v>0.2041927751307954</v>
      </c>
      <c r="T134" s="103">
        <v>3207122.0303780362</v>
      </c>
      <c r="U134" s="102">
        <v>1</v>
      </c>
    </row>
    <row r="135" spans="2:23" x14ac:dyDescent="0.2">
      <c r="B135" s="194"/>
      <c r="C135" s="96" t="s">
        <v>127</v>
      </c>
      <c r="D135" s="103">
        <v>54824.826433000009</v>
      </c>
      <c r="E135" s="102">
        <v>3.8690228437060117E-2</v>
      </c>
      <c r="F135" s="103">
        <v>120019.09514499997</v>
      </c>
      <c r="G135" s="102">
        <v>8.469823819039507E-2</v>
      </c>
      <c r="H135" s="103">
        <v>582262.43804899859</v>
      </c>
      <c r="I135" s="102">
        <v>0.41090630293131963</v>
      </c>
      <c r="J135" s="178" t="s">
        <v>24</v>
      </c>
      <c r="K135" s="179" t="s">
        <v>24</v>
      </c>
      <c r="L135" s="178" t="s">
        <v>24</v>
      </c>
      <c r="M135" s="179" t="s">
        <v>24</v>
      </c>
      <c r="N135" s="178">
        <v>218944.85595500004</v>
      </c>
      <c r="O135" s="179">
        <v>0.15451077628800877</v>
      </c>
      <c r="P135" s="103">
        <v>44362.23624999998</v>
      </c>
      <c r="Q135" s="102">
        <v>3.1306712052957944E-2</v>
      </c>
      <c r="R135" s="103">
        <v>395888.22878300049</v>
      </c>
      <c r="S135" s="102">
        <v>0.27938083900504312</v>
      </c>
      <c r="T135" s="103">
        <v>1417019.9724250033</v>
      </c>
      <c r="U135" s="102">
        <v>1</v>
      </c>
    </row>
    <row r="136" spans="2:23" s="75" customFormat="1" ht="32.25" customHeight="1" x14ac:dyDescent="0.2">
      <c r="B136" s="200" t="s">
        <v>397</v>
      </c>
      <c r="C136" s="200"/>
      <c r="D136" s="200"/>
      <c r="E136" s="200"/>
      <c r="F136" s="200"/>
      <c r="G136" s="200"/>
      <c r="H136" s="106"/>
      <c r="I136" s="107"/>
      <c r="J136" s="106"/>
      <c r="K136" s="107"/>
      <c r="L136" s="106"/>
      <c r="M136" s="107"/>
      <c r="N136" s="107"/>
      <c r="O136" s="107"/>
      <c r="P136" s="106"/>
      <c r="Q136" s="107"/>
      <c r="R136" s="106"/>
      <c r="S136" s="107"/>
      <c r="T136" s="106"/>
      <c r="U136" s="107"/>
      <c r="V136" s="106"/>
      <c r="W136" s="107"/>
    </row>
    <row r="137" spans="2:23" ht="15.75" x14ac:dyDescent="0.25">
      <c r="B137" s="108" t="s">
        <v>310</v>
      </c>
      <c r="C137" s="56"/>
      <c r="D137" s="56"/>
      <c r="E137" s="56"/>
      <c r="F137" s="56"/>
      <c r="G137" s="56"/>
      <c r="H137" s="56"/>
      <c r="I137" s="56"/>
      <c r="J137" s="56"/>
      <c r="K137" s="3"/>
    </row>
    <row r="138" spans="2:23" s="68" customFormat="1" ht="15.75" x14ac:dyDescent="0.25">
      <c r="B138" s="108"/>
      <c r="C138" s="92"/>
      <c r="D138" s="92"/>
      <c r="E138" s="92"/>
      <c r="F138" s="92"/>
      <c r="G138" s="92"/>
      <c r="H138" s="92"/>
      <c r="I138" s="92"/>
      <c r="J138" s="92"/>
      <c r="K138" s="70"/>
      <c r="N138" s="165"/>
      <c r="O138" s="165"/>
    </row>
    <row r="139" spans="2:23" s="68" customFormat="1" ht="15.75" x14ac:dyDescent="0.25">
      <c r="B139" s="108"/>
      <c r="C139" s="92"/>
      <c r="D139" s="92"/>
      <c r="E139" s="92"/>
      <c r="F139" s="92"/>
      <c r="G139" s="92"/>
      <c r="H139" s="92"/>
      <c r="I139" s="92"/>
      <c r="J139" s="92"/>
      <c r="K139" s="70"/>
      <c r="N139" s="165"/>
      <c r="O139" s="165"/>
    </row>
    <row r="140" spans="2:23" s="48" customFormat="1" ht="21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65"/>
      <c r="O140" s="165"/>
      <c r="P140" s="1"/>
    </row>
    <row r="141" spans="2:23" s="68" customFormat="1" ht="17.25" x14ac:dyDescent="0.2">
      <c r="B141" s="95" t="s">
        <v>195</v>
      </c>
      <c r="N141" s="165"/>
      <c r="O141" s="165"/>
    </row>
    <row r="142" spans="2:23" s="68" customFormat="1" ht="17.25" x14ac:dyDescent="0.2">
      <c r="B142" s="95" t="s">
        <v>311</v>
      </c>
      <c r="N142" s="165"/>
      <c r="O142" s="165"/>
    </row>
    <row r="143" spans="2:23" s="68" customFormat="1" ht="17.25" x14ac:dyDescent="0.2">
      <c r="B143" s="95" t="s">
        <v>197</v>
      </c>
      <c r="N143" s="165"/>
      <c r="O143" s="165"/>
    </row>
    <row r="144" spans="2:23" s="68" customFormat="1" ht="17.25" x14ac:dyDescent="0.2">
      <c r="B144" s="95" t="s">
        <v>189</v>
      </c>
      <c r="N144" s="165"/>
      <c r="O144" s="165"/>
    </row>
    <row r="146" spans="2:23" ht="48.75" customHeight="1" x14ac:dyDescent="0.2">
      <c r="B146" s="190" t="s">
        <v>25</v>
      </c>
      <c r="C146" s="190" t="s">
        <v>59</v>
      </c>
      <c r="D146" s="188" t="s">
        <v>70</v>
      </c>
      <c r="E146" s="189"/>
      <c r="F146" s="188" t="s">
        <v>71</v>
      </c>
      <c r="G146" s="189"/>
      <c r="H146" s="188" t="s">
        <v>72</v>
      </c>
      <c r="I146" s="189"/>
      <c r="J146" s="188" t="s">
        <v>152</v>
      </c>
      <c r="K146" s="189"/>
      <c r="L146" s="188" t="s">
        <v>153</v>
      </c>
      <c r="M146" s="189"/>
      <c r="N146" s="188" t="s">
        <v>396</v>
      </c>
      <c r="O146" s="189"/>
      <c r="P146" s="188" t="s">
        <v>155</v>
      </c>
      <c r="Q146" s="189"/>
      <c r="R146" s="188" t="s">
        <v>156</v>
      </c>
      <c r="S146" s="189"/>
      <c r="T146" s="188" t="s">
        <v>1</v>
      </c>
      <c r="U146" s="189"/>
    </row>
    <row r="147" spans="2:23" ht="22.5" customHeight="1" x14ac:dyDescent="0.2">
      <c r="B147" s="191"/>
      <c r="C147" s="191"/>
      <c r="D147" s="97" t="s">
        <v>190</v>
      </c>
      <c r="E147" s="97" t="s">
        <v>185</v>
      </c>
      <c r="F147" s="97" t="s">
        <v>190</v>
      </c>
      <c r="G147" s="97" t="s">
        <v>185</v>
      </c>
      <c r="H147" s="97" t="s">
        <v>190</v>
      </c>
      <c r="I147" s="97" t="s">
        <v>185</v>
      </c>
      <c r="J147" s="97" t="s">
        <v>190</v>
      </c>
      <c r="K147" s="97" t="s">
        <v>185</v>
      </c>
      <c r="L147" s="97" t="s">
        <v>190</v>
      </c>
      <c r="M147" s="97" t="s">
        <v>185</v>
      </c>
      <c r="N147" s="175" t="s">
        <v>190</v>
      </c>
      <c r="O147" s="175" t="s">
        <v>185</v>
      </c>
      <c r="P147" s="97" t="s">
        <v>190</v>
      </c>
      <c r="Q147" s="97" t="s">
        <v>185</v>
      </c>
      <c r="R147" s="97" t="s">
        <v>190</v>
      </c>
      <c r="S147" s="97" t="s">
        <v>185</v>
      </c>
      <c r="T147" s="97" t="s">
        <v>190</v>
      </c>
      <c r="U147" s="97" t="s">
        <v>185</v>
      </c>
    </row>
    <row r="148" spans="2:23" x14ac:dyDescent="0.2">
      <c r="B148" s="96">
        <v>2018</v>
      </c>
      <c r="C148" s="96" t="s">
        <v>2</v>
      </c>
      <c r="D148" s="103">
        <v>164731</v>
      </c>
      <c r="E148" s="102">
        <v>3.4000000000000002E-2</v>
      </c>
      <c r="F148" s="103">
        <v>116758</v>
      </c>
      <c r="G148" s="102">
        <v>2.4E-2</v>
      </c>
      <c r="H148" s="103">
        <v>2575613</v>
      </c>
      <c r="I148" s="102">
        <v>0.53700000000000003</v>
      </c>
      <c r="J148" s="178">
        <v>130040</v>
      </c>
      <c r="K148" s="179">
        <v>2.7E-2</v>
      </c>
      <c r="L148" s="178">
        <v>16460</v>
      </c>
      <c r="M148" s="179">
        <v>3.0000000000000001E-3</v>
      </c>
      <c r="N148" s="179"/>
      <c r="O148" s="179"/>
      <c r="P148" s="103">
        <v>36767</v>
      </c>
      <c r="Q148" s="102">
        <v>8.0000000000000002E-3</v>
      </c>
      <c r="R148" s="103">
        <v>1755827</v>
      </c>
      <c r="S148" s="102">
        <v>0.36599999999999999</v>
      </c>
      <c r="T148" s="103">
        <v>4796195</v>
      </c>
      <c r="U148" s="102">
        <v>1</v>
      </c>
    </row>
    <row r="149" spans="2:23" s="68" customFormat="1" x14ac:dyDescent="0.2">
      <c r="B149" s="192">
        <v>2019</v>
      </c>
      <c r="C149" s="146" t="s">
        <v>2</v>
      </c>
      <c r="D149" s="117">
        <v>88491.743425000052</v>
      </c>
      <c r="E149" s="118">
        <v>1.9136900071701782E-2</v>
      </c>
      <c r="F149" s="117">
        <v>114911.50158500003</v>
      </c>
      <c r="G149" s="118">
        <v>2.4850340131281522E-2</v>
      </c>
      <c r="H149" s="117">
        <v>2477782.8325070036</v>
      </c>
      <c r="I149" s="118">
        <v>0.53583623318770313</v>
      </c>
      <c r="J149" s="180" t="s">
        <v>24</v>
      </c>
      <c r="K149" s="181" t="s">
        <v>24</v>
      </c>
      <c r="L149" s="180" t="s">
        <v>24</v>
      </c>
      <c r="M149" s="181" t="s">
        <v>24</v>
      </c>
      <c r="N149" s="180">
        <v>203366.14696000013</v>
      </c>
      <c r="O149" s="181">
        <v>4.3979217514671085E-2</v>
      </c>
      <c r="P149" s="117">
        <v>26839.987979999994</v>
      </c>
      <c r="Q149" s="118">
        <v>5.8043174201247412E-3</v>
      </c>
      <c r="R149" s="117">
        <v>1712466.2410460059</v>
      </c>
      <c r="S149" s="118">
        <v>0.37033167234223435</v>
      </c>
      <c r="T149" s="117">
        <v>4624142.0028030053</v>
      </c>
      <c r="U149" s="118">
        <v>1</v>
      </c>
    </row>
    <row r="150" spans="2:23" x14ac:dyDescent="0.2">
      <c r="B150" s="193"/>
      <c r="C150" s="96" t="s">
        <v>66</v>
      </c>
      <c r="D150" s="103">
        <v>69169.521184999947</v>
      </c>
      <c r="E150" s="102">
        <v>2.1567474056123356E-2</v>
      </c>
      <c r="F150" s="103">
        <v>96798.659275000071</v>
      </c>
      <c r="G150" s="102">
        <v>3.0182406019514649E-2</v>
      </c>
      <c r="H150" s="103">
        <v>2042573.5344179966</v>
      </c>
      <c r="I150" s="102">
        <v>0.63688675238130255</v>
      </c>
      <c r="J150" s="178" t="s">
        <v>24</v>
      </c>
      <c r="K150" s="179" t="s">
        <v>24</v>
      </c>
      <c r="L150" s="178" t="s">
        <v>24</v>
      </c>
      <c r="M150" s="179" t="s">
        <v>24</v>
      </c>
      <c r="N150" s="178">
        <v>15324.363319999997</v>
      </c>
      <c r="O150" s="179">
        <v>4.7782289463409204E-3</v>
      </c>
      <c r="P150" s="103">
        <v>8110.2503900000002</v>
      </c>
      <c r="Q150" s="102">
        <v>2.5288250067129541E-3</v>
      </c>
      <c r="R150" s="103">
        <v>975145.70179000089</v>
      </c>
      <c r="S150" s="102">
        <v>0.30405631358999352</v>
      </c>
      <c r="T150" s="103">
        <v>3207122.0303780362</v>
      </c>
      <c r="U150" s="102">
        <v>1</v>
      </c>
    </row>
    <row r="151" spans="2:23" x14ac:dyDescent="0.2">
      <c r="B151" s="194"/>
      <c r="C151" s="96" t="s">
        <v>127</v>
      </c>
      <c r="D151" s="103">
        <v>19322.22224000001</v>
      </c>
      <c r="E151" s="102">
        <v>1.3635815031550411E-2</v>
      </c>
      <c r="F151" s="103">
        <v>18112.842310000004</v>
      </c>
      <c r="G151" s="102">
        <v>1.278234792908583E-2</v>
      </c>
      <c r="H151" s="103">
        <v>435209.2980890008</v>
      </c>
      <c r="I151" s="102">
        <v>0.3071299675079453</v>
      </c>
      <c r="J151" s="178" t="s">
        <v>24</v>
      </c>
      <c r="K151" s="179" t="s">
        <v>24</v>
      </c>
      <c r="L151" s="178" t="s">
        <v>24</v>
      </c>
      <c r="M151" s="179" t="s">
        <v>24</v>
      </c>
      <c r="N151" s="178">
        <v>188041.78364000015</v>
      </c>
      <c r="O151" s="179">
        <v>0.13270228175979529</v>
      </c>
      <c r="P151" s="103">
        <v>18729.737590000012</v>
      </c>
      <c r="Q151" s="102">
        <v>1.3217694848680968E-2</v>
      </c>
      <c r="R151" s="103">
        <v>737320.53925600043</v>
      </c>
      <c r="S151" s="102">
        <v>0.52033179037991539</v>
      </c>
      <c r="T151" s="103">
        <v>1417019.9724250033</v>
      </c>
      <c r="U151" s="102">
        <v>1</v>
      </c>
    </row>
    <row r="152" spans="2:23" s="75" customFormat="1" ht="27" customHeight="1" x14ac:dyDescent="0.2">
      <c r="B152" s="200" t="s">
        <v>397</v>
      </c>
      <c r="C152" s="200"/>
      <c r="D152" s="200"/>
      <c r="E152" s="200"/>
      <c r="F152" s="200"/>
      <c r="G152" s="200"/>
      <c r="H152" s="106"/>
      <c r="I152" s="107"/>
      <c r="J152" s="106"/>
      <c r="K152" s="107"/>
      <c r="L152" s="106"/>
      <c r="M152" s="107"/>
      <c r="N152" s="107"/>
      <c r="O152" s="107"/>
      <c r="P152" s="106"/>
      <c r="Q152" s="107"/>
      <c r="R152" s="106"/>
      <c r="S152" s="107"/>
      <c r="T152" s="106"/>
      <c r="U152" s="107"/>
      <c r="V152" s="106"/>
      <c r="W152" s="107"/>
    </row>
    <row r="153" spans="2:23" s="68" customFormat="1" ht="15.75" x14ac:dyDescent="0.25">
      <c r="B153" s="108" t="s">
        <v>310</v>
      </c>
      <c r="C153" s="92"/>
      <c r="D153" s="92"/>
      <c r="E153" s="92"/>
      <c r="F153" s="92"/>
      <c r="G153" s="92"/>
      <c r="H153" s="92"/>
      <c r="I153" s="92"/>
      <c r="J153" s="92"/>
      <c r="K153" s="70"/>
      <c r="N153" s="165"/>
      <c r="O153" s="165"/>
    </row>
    <row r="154" spans="2:23" s="48" customFormat="1" ht="21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65"/>
      <c r="O154" s="165"/>
      <c r="P154" s="1"/>
      <c r="Q154" s="1"/>
      <c r="R154" s="1"/>
    </row>
    <row r="155" spans="2:23" s="48" customFormat="1" ht="21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65"/>
      <c r="O155" s="165"/>
      <c r="P155" s="1"/>
      <c r="Q155" s="1"/>
      <c r="R155" s="1"/>
    </row>
  </sheetData>
  <mergeCells count="97">
    <mergeCell ref="B152:G152"/>
    <mergeCell ref="N92:O92"/>
    <mergeCell ref="N111:O111"/>
    <mergeCell ref="N130:O130"/>
    <mergeCell ref="N146:O146"/>
    <mergeCell ref="J130:K130"/>
    <mergeCell ref="L130:M130"/>
    <mergeCell ref="J92:K92"/>
    <mergeCell ref="D130:E130"/>
    <mergeCell ref="F130:G130"/>
    <mergeCell ref="L92:M92"/>
    <mergeCell ref="H130:I130"/>
    <mergeCell ref="L111:M111"/>
    <mergeCell ref="D92:E92"/>
    <mergeCell ref="D111:E111"/>
    <mergeCell ref="F111:G111"/>
    <mergeCell ref="B92:B93"/>
    <mergeCell ref="B98:B100"/>
    <mergeCell ref="B102:F102"/>
    <mergeCell ref="C92:C93"/>
    <mergeCell ref="C111:C112"/>
    <mergeCell ref="B101:G101"/>
    <mergeCell ref="B120:G120"/>
    <mergeCell ref="B136:G136"/>
    <mergeCell ref="B117:B119"/>
    <mergeCell ref="B121:F121"/>
    <mergeCell ref="B111:B112"/>
    <mergeCell ref="C130:C131"/>
    <mergeCell ref="B130:B131"/>
    <mergeCell ref="K33:K34"/>
    <mergeCell ref="K35:K36"/>
    <mergeCell ref="F23:L23"/>
    <mergeCell ref="K37:K38"/>
    <mergeCell ref="B64:F64"/>
    <mergeCell ref="B54:B55"/>
    <mergeCell ref="K32:L32"/>
    <mergeCell ref="B43:B45"/>
    <mergeCell ref="B24:D24"/>
    <mergeCell ref="B23:D23"/>
    <mergeCell ref="B60:B62"/>
    <mergeCell ref="J54:K54"/>
    <mergeCell ref="L54:M54"/>
    <mergeCell ref="H54:I54"/>
    <mergeCell ref="B63:G63"/>
    <mergeCell ref="B9:B10"/>
    <mergeCell ref="C9:C10"/>
    <mergeCell ref="D9:D10"/>
    <mergeCell ref="B79:B81"/>
    <mergeCell ref="B83:F83"/>
    <mergeCell ref="B32:B33"/>
    <mergeCell ref="C32:C33"/>
    <mergeCell ref="B20:B22"/>
    <mergeCell ref="D73:E73"/>
    <mergeCell ref="F73:G73"/>
    <mergeCell ref="F54:G54"/>
    <mergeCell ref="D54:E54"/>
    <mergeCell ref="C54:C55"/>
    <mergeCell ref="C73:C74"/>
    <mergeCell ref="B82:G82"/>
    <mergeCell ref="B73:B74"/>
    <mergeCell ref="F92:G92"/>
    <mergeCell ref="H92:I92"/>
    <mergeCell ref="R73:S73"/>
    <mergeCell ref="L73:M73"/>
    <mergeCell ref="H73:I73"/>
    <mergeCell ref="J73:K73"/>
    <mergeCell ref="V54:W54"/>
    <mergeCell ref="R54:S54"/>
    <mergeCell ref="P54:Q54"/>
    <mergeCell ref="P73:Q73"/>
    <mergeCell ref="H111:I111"/>
    <mergeCell ref="J111:K111"/>
    <mergeCell ref="P111:Q111"/>
    <mergeCell ref="R111:S111"/>
    <mergeCell ref="N54:O54"/>
    <mergeCell ref="N73:O73"/>
    <mergeCell ref="P92:Q92"/>
    <mergeCell ref="R92:S92"/>
    <mergeCell ref="T92:U92"/>
    <mergeCell ref="T73:U73"/>
    <mergeCell ref="T54:U54"/>
    <mergeCell ref="T111:U111"/>
    <mergeCell ref="P130:Q130"/>
    <mergeCell ref="R130:S130"/>
    <mergeCell ref="T130:U130"/>
    <mergeCell ref="P146:Q146"/>
    <mergeCell ref="R146:S146"/>
    <mergeCell ref="T146:U146"/>
    <mergeCell ref="L146:M146"/>
    <mergeCell ref="B146:B147"/>
    <mergeCell ref="D146:E146"/>
    <mergeCell ref="B133:B135"/>
    <mergeCell ref="B149:B151"/>
    <mergeCell ref="F146:G146"/>
    <mergeCell ref="H146:I146"/>
    <mergeCell ref="J146:K146"/>
    <mergeCell ref="C146:C14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2"/>
  <sheetViews>
    <sheetView showGridLines="0" zoomScale="90" zoomScaleNormal="90" workbookViewId="0">
      <selection activeCell="M108" sqref="M108"/>
    </sheetView>
  </sheetViews>
  <sheetFormatPr baseColWidth="10" defaultColWidth="11.42578125" defaultRowHeight="15" x14ac:dyDescent="0.2"/>
  <cols>
    <col min="1" max="1" width="7.28515625" style="1" customWidth="1"/>
    <col min="2" max="2" width="26.28515625" style="1" customWidth="1"/>
    <col min="3" max="3" width="21" style="1" customWidth="1"/>
    <col min="4" max="4" width="19" style="1" customWidth="1"/>
    <col min="5" max="5" width="15.140625" style="1" customWidth="1"/>
    <col min="6" max="6" width="14.85546875" style="1" customWidth="1"/>
    <col min="7" max="7" width="17.28515625" style="1" customWidth="1"/>
    <col min="8" max="8" width="14.5703125" style="1" customWidth="1"/>
    <col min="9" max="9" width="14.7109375" style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4" style="1" customWidth="1"/>
    <col min="14" max="14" width="15.7109375" style="1" bestFit="1" customWidth="1"/>
    <col min="15" max="16" width="13.5703125" style="1" bestFit="1" customWidth="1"/>
    <col min="17" max="16384" width="11.42578125" style="1"/>
  </cols>
  <sheetData>
    <row r="1" spans="2:9" ht="88.5" customHeight="1" x14ac:dyDescent="0.2"/>
    <row r="2" spans="2:9" s="68" customFormat="1" x14ac:dyDescent="0.2"/>
    <row r="3" spans="2:9" s="68" customFormat="1" ht="17.25" x14ac:dyDescent="0.2">
      <c r="B3" s="95" t="s">
        <v>199</v>
      </c>
    </row>
    <row r="4" spans="2:9" s="68" customFormat="1" ht="17.25" x14ac:dyDescent="0.2">
      <c r="B4" s="95" t="s">
        <v>312</v>
      </c>
    </row>
    <row r="5" spans="2:9" s="68" customFormat="1" ht="17.25" x14ac:dyDescent="0.2">
      <c r="B5" s="95" t="s">
        <v>183</v>
      </c>
    </row>
    <row r="6" spans="2:9" s="68" customFormat="1" ht="17.25" x14ac:dyDescent="0.2">
      <c r="B6" s="95" t="s">
        <v>189</v>
      </c>
    </row>
    <row r="8" spans="2:9" ht="21" customHeight="1" x14ac:dyDescent="0.2">
      <c r="B8" s="190" t="s">
        <v>25</v>
      </c>
      <c r="C8" s="190" t="s">
        <v>59</v>
      </c>
      <c r="D8" s="203" t="s">
        <v>3</v>
      </c>
      <c r="E8" s="204"/>
      <c r="F8" s="203" t="s">
        <v>4</v>
      </c>
      <c r="G8" s="204"/>
      <c r="H8" s="203" t="s">
        <v>1</v>
      </c>
      <c r="I8" s="204"/>
    </row>
    <row r="9" spans="2:9" ht="21" customHeight="1" x14ac:dyDescent="0.2">
      <c r="B9" s="191"/>
      <c r="C9" s="191"/>
      <c r="D9" s="97" t="s">
        <v>190</v>
      </c>
      <c r="E9" s="97" t="s">
        <v>185</v>
      </c>
      <c r="F9" s="97" t="s">
        <v>190</v>
      </c>
      <c r="G9" s="97" t="s">
        <v>185</v>
      </c>
      <c r="H9" s="97" t="s">
        <v>190</v>
      </c>
      <c r="I9" s="97" t="s">
        <v>185</v>
      </c>
    </row>
    <row r="10" spans="2:9" ht="21" customHeight="1" x14ac:dyDescent="0.2">
      <c r="B10" s="96">
        <v>2014</v>
      </c>
      <c r="C10" s="96" t="s">
        <v>2</v>
      </c>
      <c r="D10" s="103">
        <v>3519335.7822354622</v>
      </c>
      <c r="E10" s="102">
        <v>0.84361963359816083</v>
      </c>
      <c r="F10" s="103">
        <v>652373.41237513931</v>
      </c>
      <c r="G10" s="102">
        <v>0.15638036640184258</v>
      </c>
      <c r="H10" s="103">
        <v>4171709.1946105873</v>
      </c>
      <c r="I10" s="102">
        <v>1</v>
      </c>
    </row>
    <row r="11" spans="2:9" ht="21" customHeight="1" x14ac:dyDescent="0.2">
      <c r="B11" s="96">
        <v>2015</v>
      </c>
      <c r="C11" s="96" t="s">
        <v>2</v>
      </c>
      <c r="D11" s="103">
        <v>3684074</v>
      </c>
      <c r="E11" s="102">
        <v>0.83699999999999997</v>
      </c>
      <c r="F11" s="103">
        <v>717221</v>
      </c>
      <c r="G11" s="102">
        <v>0.16300000000000001</v>
      </c>
      <c r="H11" s="103">
        <v>4401297</v>
      </c>
      <c r="I11" s="102">
        <v>1</v>
      </c>
    </row>
    <row r="12" spans="2:9" ht="21" customHeight="1" x14ac:dyDescent="0.2">
      <c r="B12" s="96">
        <v>2016</v>
      </c>
      <c r="C12" s="96" t="s">
        <v>2</v>
      </c>
      <c r="D12" s="103">
        <v>3761774</v>
      </c>
      <c r="E12" s="102">
        <v>0.85089999999999999</v>
      </c>
      <c r="F12" s="103">
        <v>659373</v>
      </c>
      <c r="G12" s="102">
        <v>0.14910000000000001</v>
      </c>
      <c r="H12" s="103">
        <v>4421147</v>
      </c>
      <c r="I12" s="102">
        <v>1</v>
      </c>
    </row>
    <row r="13" spans="2:9" ht="21" customHeight="1" x14ac:dyDescent="0.2">
      <c r="B13" s="96">
        <v>2017</v>
      </c>
      <c r="C13" s="96" t="s">
        <v>2</v>
      </c>
      <c r="D13" s="103">
        <v>3652642.4737005946</v>
      </c>
      <c r="E13" s="102">
        <v>0.80492990784698382</v>
      </c>
      <c r="F13" s="103">
        <v>885196.70719235204</v>
      </c>
      <c r="G13" s="102">
        <v>0.19507009215301546</v>
      </c>
      <c r="H13" s="103">
        <v>4537839.1808929499</v>
      </c>
      <c r="I13" s="102">
        <v>1</v>
      </c>
    </row>
    <row r="14" spans="2:9" ht="21" customHeight="1" x14ac:dyDescent="0.2">
      <c r="B14" s="96">
        <v>2018</v>
      </c>
      <c r="C14" s="96" t="s">
        <v>2</v>
      </c>
      <c r="D14" s="103">
        <v>3870582</v>
      </c>
      <c r="E14" s="102">
        <v>0.80700000000000005</v>
      </c>
      <c r="F14" s="103">
        <v>924823</v>
      </c>
      <c r="G14" s="102">
        <v>0.193</v>
      </c>
      <c r="H14" s="103">
        <v>4795404</v>
      </c>
      <c r="I14" s="102">
        <v>1</v>
      </c>
    </row>
    <row r="15" spans="2:9" s="68" customFormat="1" ht="21" customHeight="1" x14ac:dyDescent="0.2">
      <c r="B15" s="192">
        <v>2019</v>
      </c>
      <c r="C15" s="146" t="s">
        <v>2</v>
      </c>
      <c r="D15" s="117">
        <v>3839935.3950650189</v>
      </c>
      <c r="E15" s="118">
        <v>0.83041035347473635</v>
      </c>
      <c r="F15" s="117">
        <v>784206.60773800185</v>
      </c>
      <c r="G15" s="118">
        <v>0.16958964652526698</v>
      </c>
      <c r="H15" s="117">
        <v>4624142.0028030053</v>
      </c>
      <c r="I15" s="118">
        <v>1</v>
      </c>
    </row>
    <row r="16" spans="2:9" ht="21" customHeight="1" x14ac:dyDescent="0.2">
      <c r="B16" s="193"/>
      <c r="C16" s="96" t="s">
        <v>66</v>
      </c>
      <c r="D16" s="103">
        <v>2869696.1655580113</v>
      </c>
      <c r="E16" s="102">
        <v>0.89478857941047807</v>
      </c>
      <c r="F16" s="103">
        <v>337425.86482000008</v>
      </c>
      <c r="G16" s="102">
        <v>0.10521142058951413</v>
      </c>
      <c r="H16" s="103">
        <v>3207122.0303780362</v>
      </c>
      <c r="I16" s="102">
        <v>1</v>
      </c>
    </row>
    <row r="17" spans="2:11" ht="21" customHeight="1" x14ac:dyDescent="0.2">
      <c r="B17" s="194"/>
      <c r="C17" s="96" t="s">
        <v>6</v>
      </c>
      <c r="D17" s="103">
        <v>970239.2295069989</v>
      </c>
      <c r="E17" s="102">
        <v>0.68470399033726348</v>
      </c>
      <c r="F17" s="103">
        <v>446780.74291800027</v>
      </c>
      <c r="G17" s="102">
        <v>0.31529600966273352</v>
      </c>
      <c r="H17" s="103">
        <v>1417019.9724250033</v>
      </c>
      <c r="I17" s="102">
        <v>1</v>
      </c>
    </row>
    <row r="18" spans="2:11" s="9" customFormat="1" ht="31.9" customHeight="1" x14ac:dyDescent="0.25">
      <c r="B18" s="205" t="s">
        <v>313</v>
      </c>
      <c r="C18" s="205"/>
      <c r="D18" s="205"/>
      <c r="E18" s="205"/>
      <c r="F18" s="205"/>
      <c r="G18" s="205"/>
      <c r="H18" s="205"/>
      <c r="I18" s="205"/>
      <c r="J18" s="7"/>
      <c r="K18" s="8"/>
    </row>
    <row r="20" spans="2:11" s="68" customFormat="1" x14ac:dyDescent="0.2"/>
    <row r="21" spans="2:11" s="68" customFormat="1" x14ac:dyDescent="0.2"/>
    <row r="22" spans="2:11" s="68" customFormat="1" ht="17.25" x14ac:dyDescent="0.2">
      <c r="B22" s="95" t="s">
        <v>200</v>
      </c>
    </row>
    <row r="23" spans="2:11" s="68" customFormat="1" ht="17.25" x14ac:dyDescent="0.2">
      <c r="B23" s="95" t="s">
        <v>314</v>
      </c>
    </row>
    <row r="24" spans="2:11" s="68" customFormat="1" ht="17.25" x14ac:dyDescent="0.2">
      <c r="B24" s="95" t="s">
        <v>183</v>
      </c>
    </row>
    <row r="25" spans="2:11" s="68" customFormat="1" ht="17.25" x14ac:dyDescent="0.2">
      <c r="B25" s="95" t="s">
        <v>189</v>
      </c>
    </row>
    <row r="27" spans="2:11" ht="21.75" customHeight="1" x14ac:dyDescent="0.2">
      <c r="B27" s="190" t="s">
        <v>25</v>
      </c>
      <c r="C27" s="190" t="s">
        <v>59</v>
      </c>
      <c r="D27" s="203" t="s">
        <v>3</v>
      </c>
      <c r="E27" s="204"/>
      <c r="F27" s="203" t="s">
        <v>4</v>
      </c>
      <c r="G27" s="204"/>
      <c r="H27" s="203" t="s">
        <v>1</v>
      </c>
      <c r="I27" s="204"/>
    </row>
    <row r="28" spans="2:11" ht="21.75" customHeight="1" x14ac:dyDescent="0.2">
      <c r="B28" s="191"/>
      <c r="C28" s="191"/>
      <c r="D28" s="97" t="s">
        <v>190</v>
      </c>
      <c r="E28" s="97" t="s">
        <v>185</v>
      </c>
      <c r="F28" s="97" t="s">
        <v>190</v>
      </c>
      <c r="G28" s="97" t="s">
        <v>185</v>
      </c>
      <c r="H28" s="97" t="s">
        <v>190</v>
      </c>
      <c r="I28" s="97" t="s">
        <v>185</v>
      </c>
    </row>
    <row r="29" spans="2:11" ht="20.25" customHeight="1" x14ac:dyDescent="0.2">
      <c r="B29" s="96">
        <v>2014</v>
      </c>
      <c r="C29" s="96" t="s">
        <v>2</v>
      </c>
      <c r="D29" s="103">
        <v>461203</v>
      </c>
      <c r="E29" s="102">
        <v>0.13100000000000001</v>
      </c>
      <c r="F29" s="103">
        <v>3058133</v>
      </c>
      <c r="G29" s="102">
        <v>0.86899999999999999</v>
      </c>
      <c r="H29" s="103">
        <v>3519336</v>
      </c>
      <c r="I29" s="102">
        <v>1</v>
      </c>
    </row>
    <row r="30" spans="2:11" ht="20.25" customHeight="1" x14ac:dyDescent="0.2">
      <c r="B30" s="96">
        <v>2015</v>
      </c>
      <c r="C30" s="96" t="s">
        <v>2</v>
      </c>
      <c r="D30" s="103">
        <v>448515</v>
      </c>
      <c r="E30" s="102">
        <v>0.1217</v>
      </c>
      <c r="F30" s="103">
        <v>3235560</v>
      </c>
      <c r="G30" s="102">
        <v>0.87829999999999997</v>
      </c>
      <c r="H30" s="103">
        <v>3684075</v>
      </c>
      <c r="I30" s="102">
        <v>1</v>
      </c>
    </row>
    <row r="31" spans="2:11" ht="20.25" customHeight="1" x14ac:dyDescent="0.2">
      <c r="B31" s="96">
        <v>2016</v>
      </c>
      <c r="C31" s="96" t="s">
        <v>2</v>
      </c>
      <c r="D31" s="103">
        <v>376263.08045121707</v>
      </c>
      <c r="E31" s="102">
        <v>0.10002276872585064</v>
      </c>
      <c r="F31" s="103">
        <v>3385511.2159842798</v>
      </c>
      <c r="G31" s="102">
        <v>0.89997723127414975</v>
      </c>
      <c r="H31" s="103">
        <v>3761774.2964354954</v>
      </c>
      <c r="I31" s="102">
        <v>1</v>
      </c>
    </row>
    <row r="32" spans="2:11" ht="20.25" customHeight="1" x14ac:dyDescent="0.2">
      <c r="B32" s="96">
        <v>2017</v>
      </c>
      <c r="C32" s="96" t="s">
        <v>2</v>
      </c>
      <c r="D32" s="103">
        <v>344316.45409570559</v>
      </c>
      <c r="E32" s="102">
        <v>9.4265030474463302E-2</v>
      </c>
      <c r="F32" s="103">
        <v>3308326.0196048836</v>
      </c>
      <c r="G32" s="102">
        <v>0.90573496952553523</v>
      </c>
      <c r="H32" s="103">
        <v>3652642.4737005946</v>
      </c>
      <c r="I32" s="102">
        <v>1</v>
      </c>
    </row>
    <row r="33" spans="2:25" ht="21" customHeight="1" x14ac:dyDescent="0.2">
      <c r="B33" s="96">
        <v>2018</v>
      </c>
      <c r="C33" s="96" t="s">
        <v>2</v>
      </c>
      <c r="D33" s="103">
        <v>479461</v>
      </c>
      <c r="E33" s="102">
        <v>0.12379999999999999</v>
      </c>
      <c r="F33" s="103">
        <v>3392301</v>
      </c>
      <c r="G33" s="102">
        <v>0.87619999999999998</v>
      </c>
      <c r="H33" s="103">
        <v>3871761</v>
      </c>
      <c r="I33" s="102">
        <v>1</v>
      </c>
    </row>
    <row r="34" spans="2:25" s="68" customFormat="1" ht="21" customHeight="1" x14ac:dyDescent="0.2">
      <c r="B34" s="192">
        <v>2019</v>
      </c>
      <c r="C34" s="146" t="s">
        <v>2</v>
      </c>
      <c r="D34" s="117">
        <v>408854.33203100006</v>
      </c>
      <c r="E34" s="118">
        <v>0.10647427364440781</v>
      </c>
      <c r="F34" s="117">
        <v>3431081.0630340176</v>
      </c>
      <c r="G34" s="118">
        <v>0.8935257263555918</v>
      </c>
      <c r="H34" s="117">
        <v>3839935.3950650189</v>
      </c>
      <c r="I34" s="118">
        <v>1</v>
      </c>
    </row>
    <row r="35" spans="2:25" ht="21" customHeight="1" x14ac:dyDescent="0.2">
      <c r="B35" s="193"/>
      <c r="C35" s="96" t="s">
        <v>66</v>
      </c>
      <c r="D35" s="103">
        <v>345628.76558900002</v>
      </c>
      <c r="E35" s="102">
        <v>0.12044089187462557</v>
      </c>
      <c r="F35" s="103">
        <v>2524067.399969005</v>
      </c>
      <c r="G35" s="102">
        <v>0.8795591081253723</v>
      </c>
      <c r="H35" s="103">
        <v>2869696.1655580113</v>
      </c>
      <c r="I35" s="102">
        <v>1</v>
      </c>
    </row>
    <row r="36" spans="2:25" ht="21" customHeight="1" x14ac:dyDescent="0.2">
      <c r="B36" s="194"/>
      <c r="C36" s="96" t="s">
        <v>6</v>
      </c>
      <c r="D36" s="103">
        <v>63225.56644200001</v>
      </c>
      <c r="E36" s="102">
        <v>6.5164924813570349E-2</v>
      </c>
      <c r="F36" s="103">
        <v>907013.66306499951</v>
      </c>
      <c r="G36" s="102">
        <v>0.93483507518643028</v>
      </c>
      <c r="H36" s="103">
        <v>970239.2295069989</v>
      </c>
      <c r="I36" s="102">
        <v>1</v>
      </c>
    </row>
    <row r="37" spans="2:25" s="9" customFormat="1" ht="31.9" customHeight="1" x14ac:dyDescent="0.25">
      <c r="B37" s="205" t="s">
        <v>313</v>
      </c>
      <c r="C37" s="205"/>
      <c r="D37" s="205"/>
      <c r="E37" s="205"/>
      <c r="F37" s="205"/>
      <c r="G37" s="205"/>
      <c r="H37" s="205"/>
      <c r="I37" s="205"/>
      <c r="J37" s="7"/>
      <c r="K37" s="8"/>
    </row>
    <row r="38" spans="2:25" s="9" customFormat="1" ht="31.9" customHeight="1" x14ac:dyDescent="0.25">
      <c r="B38" s="112"/>
      <c r="C38" s="112"/>
      <c r="D38" s="112"/>
      <c r="E38" s="112"/>
      <c r="F38" s="112"/>
      <c r="G38" s="112"/>
      <c r="H38" s="112"/>
      <c r="I38" s="112"/>
      <c r="J38" s="7"/>
      <c r="K38" s="8"/>
    </row>
    <row r="39" spans="2:25" s="9" customFormat="1" ht="31.9" customHeight="1" x14ac:dyDescent="0.25">
      <c r="B39" s="126"/>
      <c r="C39" s="126"/>
      <c r="D39" s="126"/>
      <c r="E39" s="126"/>
      <c r="F39" s="126"/>
      <c r="G39" s="126"/>
      <c r="H39" s="126"/>
      <c r="I39" s="126"/>
      <c r="J39" s="7"/>
      <c r="K39" s="8"/>
    </row>
    <row r="40" spans="2:25" x14ac:dyDescent="0.2">
      <c r="B40" s="6"/>
      <c r="C40" s="9"/>
      <c r="D40" s="9"/>
      <c r="E40" s="9"/>
      <c r="F40" s="9"/>
      <c r="G40" s="9"/>
      <c r="H40" s="9"/>
      <c r="I40" s="9"/>
      <c r="J40" s="9"/>
    </row>
    <row r="41" spans="2:25" s="68" customFormat="1" ht="17.25" x14ac:dyDescent="0.2">
      <c r="B41" s="95" t="s">
        <v>201</v>
      </c>
    </row>
    <row r="42" spans="2:25" s="68" customFormat="1" ht="17.25" x14ac:dyDescent="0.2">
      <c r="B42" s="95" t="s">
        <v>315</v>
      </c>
    </row>
    <row r="43" spans="2:25" s="68" customFormat="1" ht="17.25" x14ac:dyDescent="0.2">
      <c r="B43" s="95" t="s">
        <v>182</v>
      </c>
    </row>
    <row r="44" spans="2:25" s="68" customFormat="1" ht="17.25" x14ac:dyDescent="0.2">
      <c r="B44" s="95" t="s">
        <v>189</v>
      </c>
    </row>
    <row r="45" spans="2:25" x14ac:dyDescent="0.2">
      <c r="B45" s="6"/>
      <c r="C45" s="9"/>
      <c r="D45" s="9"/>
      <c r="E45" s="9"/>
      <c r="F45" s="9"/>
      <c r="G45" s="9"/>
      <c r="H45" s="9"/>
      <c r="I45" s="9"/>
      <c r="J45" s="9"/>
    </row>
    <row r="46" spans="2:25" ht="20.25" customHeight="1" x14ac:dyDescent="0.2">
      <c r="B46" s="190" t="s">
        <v>58</v>
      </c>
      <c r="C46" s="203" t="s">
        <v>38</v>
      </c>
      <c r="D46" s="204"/>
      <c r="E46" s="203" t="s">
        <v>35</v>
      </c>
      <c r="F46" s="204"/>
      <c r="G46" s="203" t="s">
        <v>57</v>
      </c>
      <c r="H46" s="204"/>
      <c r="I46" s="203" t="s">
        <v>86</v>
      </c>
      <c r="J46" s="204"/>
      <c r="K46" s="203" t="s">
        <v>90</v>
      </c>
      <c r="L46" s="204"/>
      <c r="M46" s="203" t="s">
        <v>316</v>
      </c>
      <c r="N46" s="204"/>
      <c r="O46" s="61"/>
      <c r="P46" s="209"/>
      <c r="Q46" s="209"/>
      <c r="R46" s="209"/>
      <c r="S46" s="209"/>
      <c r="T46" s="209"/>
      <c r="U46" s="209"/>
      <c r="V46" s="209"/>
      <c r="W46" s="209"/>
      <c r="X46" s="33"/>
      <c r="Y46" s="9"/>
    </row>
    <row r="47" spans="2:25" ht="20.25" customHeight="1" x14ac:dyDescent="0.2">
      <c r="B47" s="191"/>
      <c r="C47" s="97" t="s">
        <v>190</v>
      </c>
      <c r="D47" s="97" t="s">
        <v>185</v>
      </c>
      <c r="E47" s="97" t="s">
        <v>190</v>
      </c>
      <c r="F47" s="97" t="s">
        <v>185</v>
      </c>
      <c r="G47" s="97" t="s">
        <v>190</v>
      </c>
      <c r="H47" s="97" t="s">
        <v>185</v>
      </c>
      <c r="I47" s="97" t="s">
        <v>190</v>
      </c>
      <c r="J47" s="97" t="s">
        <v>185</v>
      </c>
      <c r="K47" s="97" t="s">
        <v>190</v>
      </c>
      <c r="L47" s="97" t="s">
        <v>185</v>
      </c>
      <c r="M47" s="150" t="s">
        <v>190</v>
      </c>
      <c r="N47" s="150" t="s">
        <v>185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9"/>
    </row>
    <row r="48" spans="2:25" ht="29.25" customHeight="1" x14ac:dyDescent="0.2">
      <c r="B48" s="111" t="s">
        <v>0</v>
      </c>
      <c r="C48" s="103">
        <v>219573.07652697747</v>
      </c>
      <c r="D48" s="102">
        <v>6.1086165397284641E-2</v>
      </c>
      <c r="E48" s="103">
        <v>210331</v>
      </c>
      <c r="F48" s="102">
        <v>6.0299999999999999E-2</v>
      </c>
      <c r="G48" s="103">
        <v>209021.55557641209</v>
      </c>
      <c r="H48" s="102">
        <v>5.5564619008235672E-2</v>
      </c>
      <c r="I48" s="103">
        <v>194513.69942534968</v>
      </c>
      <c r="J48" s="102">
        <v>5.2376118121480471E-2</v>
      </c>
      <c r="K48" s="103">
        <v>360246</v>
      </c>
      <c r="L48" s="102">
        <v>9.4600000000000004E-2</v>
      </c>
      <c r="M48" s="103">
        <v>276361.54328000016</v>
      </c>
      <c r="N48" s="118">
        <v>8.2087630666917877E-2</v>
      </c>
      <c r="O48" s="35"/>
      <c r="P48" s="34"/>
      <c r="Q48" s="35"/>
      <c r="R48" s="34"/>
      <c r="S48" s="35"/>
      <c r="T48" s="34"/>
      <c r="U48" s="35"/>
      <c r="V48" s="34"/>
      <c r="W48" s="35"/>
      <c r="X48" s="33"/>
      <c r="Y48" s="9"/>
    </row>
    <row r="49" spans="2:25" ht="29.25" customHeight="1" x14ac:dyDescent="0.2">
      <c r="B49" s="111" t="s">
        <v>71</v>
      </c>
      <c r="C49" s="103" t="s">
        <v>24</v>
      </c>
      <c r="D49" s="102" t="s">
        <v>24</v>
      </c>
      <c r="E49" s="103" t="s">
        <v>24</v>
      </c>
      <c r="F49" s="102" t="s">
        <v>24</v>
      </c>
      <c r="G49" s="103" t="s">
        <v>24</v>
      </c>
      <c r="H49" s="102" t="s">
        <v>24</v>
      </c>
      <c r="I49" s="103" t="s">
        <v>24</v>
      </c>
      <c r="J49" s="102" t="s">
        <v>24</v>
      </c>
      <c r="K49" s="103">
        <v>65150</v>
      </c>
      <c r="L49" s="102">
        <v>1.7100000000000001E-2</v>
      </c>
      <c r="M49" s="103">
        <v>54033.012470000009</v>
      </c>
      <c r="N49" s="118">
        <v>1.6049418160053074E-2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2:25" ht="29.25" customHeight="1" x14ac:dyDescent="0.2">
      <c r="B50" s="111" t="s">
        <v>7</v>
      </c>
      <c r="C50" s="103">
        <v>2786535.350680497</v>
      </c>
      <c r="D50" s="102">
        <v>0.77522600680113785</v>
      </c>
      <c r="E50" s="103">
        <v>2813557</v>
      </c>
      <c r="F50" s="102">
        <v>0.80669999999999997</v>
      </c>
      <c r="G50" s="103">
        <v>2991790.4242339572</v>
      </c>
      <c r="H50" s="102">
        <v>0.79531364416755579</v>
      </c>
      <c r="I50" s="103">
        <v>3118351.8747531697</v>
      </c>
      <c r="J50" s="102">
        <v>0.83966921928341431</v>
      </c>
      <c r="K50" s="103">
        <v>3063947</v>
      </c>
      <c r="L50" s="102">
        <v>0.80479999999999996</v>
      </c>
      <c r="M50" s="103">
        <v>2631207.2264010017</v>
      </c>
      <c r="N50" s="118">
        <v>0.78154711558437584</v>
      </c>
      <c r="O50" s="61"/>
      <c r="P50" s="61"/>
      <c r="Q50" s="61"/>
      <c r="R50" s="61"/>
      <c r="S50" s="61"/>
      <c r="T50" s="61"/>
      <c r="U50" s="61"/>
      <c r="V50" s="61"/>
      <c r="W50" s="61"/>
      <c r="X50" s="32"/>
      <c r="Y50" s="9"/>
    </row>
    <row r="51" spans="2:25" ht="29.25" customHeight="1" x14ac:dyDescent="0.2">
      <c r="B51" s="111" t="s">
        <v>152</v>
      </c>
      <c r="C51" s="103" t="s">
        <v>24</v>
      </c>
      <c r="D51" s="102" t="s">
        <v>24</v>
      </c>
      <c r="E51" s="103" t="s">
        <v>24</v>
      </c>
      <c r="F51" s="102" t="s">
        <v>24</v>
      </c>
      <c r="G51" s="103" t="s">
        <v>24</v>
      </c>
      <c r="H51" s="102" t="s">
        <v>24</v>
      </c>
      <c r="I51" s="103" t="s">
        <v>24</v>
      </c>
      <c r="J51" s="102" t="s">
        <v>24</v>
      </c>
      <c r="K51" s="103">
        <v>115585</v>
      </c>
      <c r="L51" s="102">
        <v>3.04E-2</v>
      </c>
      <c r="M51" s="169" t="s">
        <v>24</v>
      </c>
      <c r="N51" s="172" t="s">
        <v>24</v>
      </c>
      <c r="O51" s="61"/>
      <c r="P51" s="61"/>
      <c r="Q51" s="61"/>
      <c r="R51" s="61"/>
      <c r="S51" s="61"/>
      <c r="T51" s="61"/>
      <c r="U51" s="61"/>
      <c r="V51" s="61"/>
      <c r="W51" s="61"/>
      <c r="X51" s="65"/>
      <c r="Y51" s="9"/>
    </row>
    <row r="52" spans="2:25" ht="29.25" customHeight="1" x14ac:dyDescent="0.2">
      <c r="B52" s="111" t="s">
        <v>163</v>
      </c>
      <c r="C52" s="103" t="s">
        <v>24</v>
      </c>
      <c r="D52" s="102" t="s">
        <v>24</v>
      </c>
      <c r="E52" s="103" t="s">
        <v>24</v>
      </c>
      <c r="F52" s="102" t="s">
        <v>24</v>
      </c>
      <c r="G52" s="103" t="s">
        <v>24</v>
      </c>
      <c r="H52" s="102" t="s">
        <v>24</v>
      </c>
      <c r="I52" s="103" t="s">
        <v>24</v>
      </c>
      <c r="J52" s="102" t="s">
        <v>24</v>
      </c>
      <c r="K52" s="103">
        <v>28977.968671798706</v>
      </c>
      <c r="L52" s="102">
        <v>7.6115354795600132E-3</v>
      </c>
      <c r="M52" s="103" t="s">
        <v>24</v>
      </c>
      <c r="N52" s="118" t="s">
        <v>24</v>
      </c>
      <c r="O52" s="61"/>
      <c r="P52" s="61"/>
      <c r="Q52" s="61"/>
      <c r="R52" s="61"/>
      <c r="S52" s="61"/>
      <c r="T52" s="61"/>
      <c r="U52" s="61"/>
      <c r="V52" s="61"/>
      <c r="W52" s="61"/>
      <c r="X52" s="65"/>
      <c r="Y52" s="9"/>
    </row>
    <row r="53" spans="2:25" s="165" customFormat="1" ht="29.25" customHeight="1" x14ac:dyDescent="0.2">
      <c r="B53" s="177" t="s">
        <v>396</v>
      </c>
      <c r="C53" s="169" t="s">
        <v>24</v>
      </c>
      <c r="D53" s="168" t="s">
        <v>24</v>
      </c>
      <c r="E53" s="169" t="s">
        <v>24</v>
      </c>
      <c r="F53" s="168" t="s">
        <v>24</v>
      </c>
      <c r="G53" s="169" t="s">
        <v>24</v>
      </c>
      <c r="H53" s="168" t="s">
        <v>24</v>
      </c>
      <c r="I53" s="169" t="s">
        <v>24</v>
      </c>
      <c r="J53" s="168" t="s">
        <v>24</v>
      </c>
      <c r="K53" s="169" t="s">
        <v>24</v>
      </c>
      <c r="L53" s="168" t="s">
        <v>24</v>
      </c>
      <c r="M53" s="169">
        <v>204582.35129000011</v>
      </c>
      <c r="N53" s="172">
        <v>6.0767067278417929E-2</v>
      </c>
      <c r="O53" s="61"/>
      <c r="P53" s="61"/>
      <c r="Q53" s="61"/>
      <c r="R53" s="61"/>
      <c r="S53" s="61"/>
      <c r="T53" s="61"/>
      <c r="U53" s="61"/>
      <c r="V53" s="61"/>
      <c r="W53" s="61"/>
      <c r="X53" s="176"/>
      <c r="Y53" s="9"/>
    </row>
    <row r="54" spans="2:25" ht="29.25" customHeight="1" x14ac:dyDescent="0.2">
      <c r="B54" s="111" t="s">
        <v>162</v>
      </c>
      <c r="C54" s="103" t="s">
        <v>24</v>
      </c>
      <c r="D54" s="102" t="s">
        <v>24</v>
      </c>
      <c r="E54" s="103" t="s">
        <v>24</v>
      </c>
      <c r="F54" s="102" t="s">
        <v>24</v>
      </c>
      <c r="G54" s="103" t="s">
        <v>24</v>
      </c>
      <c r="H54" s="102" t="s">
        <v>24</v>
      </c>
      <c r="I54" s="103" t="s">
        <v>24</v>
      </c>
      <c r="J54" s="102" t="s">
        <v>24</v>
      </c>
      <c r="K54" s="103">
        <v>173207.5438709259</v>
      </c>
      <c r="L54" s="102">
        <v>4.5495782690387128E-2</v>
      </c>
      <c r="M54" s="103">
        <v>200480.74693999978</v>
      </c>
      <c r="N54" s="118">
        <v>5.9548768310230711E-2</v>
      </c>
      <c r="O54" s="61"/>
      <c r="P54" s="61"/>
      <c r="Q54" s="61"/>
      <c r="R54" s="61"/>
      <c r="S54" s="61"/>
      <c r="T54" s="61"/>
      <c r="U54" s="61"/>
      <c r="V54" s="61"/>
      <c r="W54" s="61"/>
      <c r="X54" s="33"/>
      <c r="Y54" s="9"/>
    </row>
    <row r="55" spans="2:25" s="74" customFormat="1" ht="30.75" customHeight="1" x14ac:dyDescent="0.2">
      <c r="B55" s="200" t="s">
        <v>398</v>
      </c>
      <c r="C55" s="200"/>
      <c r="D55" s="200"/>
      <c r="E55" s="200"/>
      <c r="F55" s="200"/>
      <c r="G55" s="200"/>
      <c r="H55" s="106"/>
      <c r="I55" s="107"/>
      <c r="J55" s="106"/>
      <c r="K55" s="107"/>
      <c r="L55" s="106"/>
      <c r="M55" s="107"/>
      <c r="N55" s="106"/>
      <c r="O55" s="107"/>
      <c r="P55" s="106"/>
      <c r="Q55" s="107"/>
      <c r="R55" s="106"/>
      <c r="S55" s="107"/>
      <c r="T55" s="106"/>
      <c r="U55" s="107"/>
    </row>
    <row r="56" spans="2:25" s="44" customFormat="1" ht="27.75" customHeight="1" x14ac:dyDescent="0.25">
      <c r="B56" s="210" t="s">
        <v>313</v>
      </c>
      <c r="C56" s="210"/>
      <c r="D56" s="210"/>
      <c r="E56" s="210"/>
      <c r="F56" s="210"/>
      <c r="G56" s="210"/>
      <c r="H56" s="210"/>
      <c r="I56" s="104"/>
      <c r="J56" s="7"/>
      <c r="K56" s="8"/>
    </row>
    <row r="57" spans="2:25" s="75" customFormat="1" x14ac:dyDescent="0.2">
      <c r="B57" s="108"/>
      <c r="C57" s="100"/>
      <c r="D57" s="106"/>
      <c r="E57" s="107"/>
      <c r="F57" s="106"/>
      <c r="G57" s="107"/>
      <c r="H57" s="106"/>
      <c r="I57" s="107"/>
      <c r="J57" s="106"/>
      <c r="K57" s="107"/>
      <c r="L57" s="106"/>
      <c r="M57" s="107"/>
      <c r="N57" s="106"/>
      <c r="O57" s="107"/>
      <c r="P57" s="106"/>
      <c r="Q57" s="107"/>
      <c r="R57" s="106"/>
      <c r="S57" s="107"/>
      <c r="T57" s="106"/>
      <c r="U57" s="107"/>
    </row>
    <row r="58" spans="2:25" x14ac:dyDescent="0.2">
      <c r="B58" s="50"/>
      <c r="C58" s="12"/>
      <c r="D58" s="13"/>
      <c r="E58" s="14"/>
      <c r="F58" s="15"/>
      <c r="K58" s="9"/>
      <c r="L58" s="183"/>
      <c r="M58" s="35"/>
      <c r="N58" s="34"/>
      <c r="O58" s="35"/>
      <c r="P58" s="34"/>
      <c r="Q58" s="35"/>
      <c r="R58" s="34"/>
      <c r="S58" s="35"/>
      <c r="T58" s="34"/>
      <c r="U58" s="35"/>
      <c r="V58" s="34"/>
      <c r="W58" s="36"/>
      <c r="X58" s="66"/>
      <c r="Y58" s="9"/>
    </row>
    <row r="59" spans="2:25" s="68" customFormat="1" ht="17.25" x14ac:dyDescent="0.2">
      <c r="B59" s="95" t="s">
        <v>202</v>
      </c>
    </row>
    <row r="60" spans="2:25" s="68" customFormat="1" ht="17.25" x14ac:dyDescent="0.2">
      <c r="B60" s="95" t="s">
        <v>317</v>
      </c>
    </row>
    <row r="61" spans="2:25" s="68" customFormat="1" ht="17.25" x14ac:dyDescent="0.2">
      <c r="B61" s="95" t="s">
        <v>183</v>
      </c>
    </row>
    <row r="62" spans="2:25" s="68" customFormat="1" ht="17.25" x14ac:dyDescent="0.2">
      <c r="B62" s="95" t="s">
        <v>189</v>
      </c>
    </row>
    <row r="63" spans="2:25" x14ac:dyDescent="0.2">
      <c r="B63" s="50"/>
      <c r="C63" s="12"/>
      <c r="D63" s="13"/>
      <c r="E63" s="14"/>
      <c r="F63" s="15"/>
      <c r="K63" s="9"/>
      <c r="L63" s="34"/>
      <c r="M63" s="35"/>
      <c r="N63" s="34"/>
      <c r="O63" s="35"/>
      <c r="P63" s="34"/>
      <c r="Q63" s="35"/>
      <c r="R63" s="34"/>
      <c r="S63" s="35"/>
      <c r="T63" s="34"/>
      <c r="U63" s="35"/>
      <c r="V63" s="34"/>
      <c r="W63" s="36"/>
      <c r="X63" s="66"/>
      <c r="Y63" s="9"/>
    </row>
    <row r="64" spans="2:25" ht="45" customHeight="1" x14ac:dyDescent="0.2">
      <c r="B64" s="190" t="s">
        <v>54</v>
      </c>
      <c r="C64" s="190" t="s">
        <v>59</v>
      </c>
      <c r="D64" s="206" t="s">
        <v>14</v>
      </c>
      <c r="E64" s="203" t="s">
        <v>15</v>
      </c>
      <c r="F64" s="204"/>
      <c r="G64" s="203" t="s">
        <v>34</v>
      </c>
      <c r="H64" s="204"/>
      <c r="P64" s="208"/>
      <c r="Q64" s="208"/>
      <c r="R64" s="208"/>
      <c r="S64" s="208"/>
      <c r="T64" s="208"/>
      <c r="U64" s="208"/>
      <c r="V64" s="208"/>
      <c r="W64" s="208"/>
      <c r="X64" s="9"/>
      <c r="Y64" s="9"/>
    </row>
    <row r="65" spans="2:25" ht="15" customHeight="1" x14ac:dyDescent="0.2">
      <c r="B65" s="191"/>
      <c r="C65" s="191"/>
      <c r="D65" s="207"/>
      <c r="E65" s="97" t="s">
        <v>190</v>
      </c>
      <c r="F65" s="97" t="s">
        <v>185</v>
      </c>
      <c r="G65" s="97" t="s">
        <v>190</v>
      </c>
      <c r="H65" s="97" t="s">
        <v>185</v>
      </c>
      <c r="P65" s="37"/>
      <c r="Q65" s="37"/>
      <c r="R65" s="37"/>
      <c r="S65" s="37"/>
      <c r="T65" s="37"/>
      <c r="U65" s="37"/>
      <c r="V65" s="37"/>
      <c r="W65" s="37"/>
      <c r="X65" s="9"/>
      <c r="Y65" s="9"/>
    </row>
    <row r="66" spans="2:25" ht="20.25" customHeight="1" x14ac:dyDescent="0.2">
      <c r="B66" s="96">
        <v>2015</v>
      </c>
      <c r="C66" s="96" t="s">
        <v>2</v>
      </c>
      <c r="D66" s="113">
        <v>15647216</v>
      </c>
      <c r="E66" s="103">
        <v>1358400</v>
      </c>
      <c r="F66" s="102">
        <v>8.6800000000000002E-2</v>
      </c>
      <c r="G66" s="103">
        <v>14288816</v>
      </c>
      <c r="H66" s="102">
        <v>0.91320000000000001</v>
      </c>
      <c r="P66" s="38"/>
      <c r="Q66" s="39"/>
      <c r="R66" s="38"/>
      <c r="S66" s="39"/>
      <c r="T66" s="38"/>
      <c r="U66" s="40"/>
      <c r="V66" s="38"/>
      <c r="W66" s="40"/>
      <c r="X66" s="9"/>
      <c r="Y66" s="9"/>
    </row>
    <row r="67" spans="2:25" ht="20.25" customHeight="1" x14ac:dyDescent="0.2">
      <c r="B67" s="96">
        <v>2016</v>
      </c>
      <c r="C67" s="96" t="s">
        <v>2</v>
      </c>
      <c r="D67" s="103">
        <v>16777322.734786492</v>
      </c>
      <c r="E67" s="103">
        <v>1218789.8502070541</v>
      </c>
      <c r="F67" s="102">
        <v>7.2645073917543879E-2</v>
      </c>
      <c r="G67" s="103">
        <v>15558532.884579439</v>
      </c>
      <c r="H67" s="102">
        <v>0.92735492608245618</v>
      </c>
      <c r="P67" s="38"/>
      <c r="Q67" s="39"/>
      <c r="R67" s="38"/>
      <c r="S67" s="39"/>
      <c r="T67" s="38"/>
      <c r="U67" s="40"/>
      <c r="V67" s="38"/>
      <c r="W67" s="40"/>
      <c r="X67" s="9"/>
      <c r="Y67" s="9"/>
    </row>
    <row r="68" spans="2:25" ht="20.25" customHeight="1" x14ac:dyDescent="0.2">
      <c r="B68" s="96">
        <v>2017</v>
      </c>
      <c r="C68" s="96" t="s">
        <v>2</v>
      </c>
      <c r="D68" s="103">
        <v>14183772.944992675</v>
      </c>
      <c r="E68" s="103">
        <v>1135898.1609121079</v>
      </c>
      <c r="F68" s="102">
        <f>E68/D68</f>
        <v>8.0084344646331657E-2</v>
      </c>
      <c r="G68" s="103">
        <f>D68-E68</f>
        <v>13047874.784080567</v>
      </c>
      <c r="H68" s="102">
        <f>G68/D68</f>
        <v>0.91991565535366837</v>
      </c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2:25" ht="21" customHeight="1" x14ac:dyDescent="0.2">
      <c r="B69" s="96">
        <v>2018</v>
      </c>
      <c r="C69" s="96" t="s">
        <v>2</v>
      </c>
      <c r="D69" s="103">
        <v>17673583</v>
      </c>
      <c r="E69" s="103">
        <v>1858111</v>
      </c>
      <c r="F69" s="102">
        <f>+E69/D69</f>
        <v>0.10513493500440743</v>
      </c>
      <c r="G69" s="103">
        <f>+D69-E69</f>
        <v>15815472</v>
      </c>
      <c r="H69" s="102">
        <f>+G69/D69</f>
        <v>0.8948650649955926</v>
      </c>
    </row>
    <row r="70" spans="2:25" s="68" customFormat="1" ht="21" customHeight="1" x14ac:dyDescent="0.2">
      <c r="B70" s="192">
        <v>2019</v>
      </c>
      <c r="C70" s="146" t="s">
        <v>2</v>
      </c>
      <c r="D70" s="117">
        <v>16892220.566839196</v>
      </c>
      <c r="E70" s="117">
        <v>1530793.4659260095</v>
      </c>
      <c r="F70" s="118">
        <v>9.0621209915473261E-2</v>
      </c>
      <c r="G70" s="117">
        <v>15361427.100913186</v>
      </c>
      <c r="H70" s="118">
        <v>0.90937879008452671</v>
      </c>
    </row>
    <row r="71" spans="2:25" ht="21" customHeight="1" x14ac:dyDescent="0.2">
      <c r="B71" s="193"/>
      <c r="C71" s="96" t="s">
        <v>66</v>
      </c>
      <c r="D71" s="103">
        <v>13729681.335785067</v>
      </c>
      <c r="E71" s="103">
        <v>1366322.7525320002</v>
      </c>
      <c r="F71" s="102">
        <v>9.9515984320103196E-2</v>
      </c>
      <c r="G71" s="103">
        <v>12363358.583253067</v>
      </c>
      <c r="H71" s="102">
        <v>0.90048401567989689</v>
      </c>
    </row>
    <row r="72" spans="2:25" ht="21" customHeight="1" x14ac:dyDescent="0.2">
      <c r="B72" s="194"/>
      <c r="C72" s="96" t="s">
        <v>6</v>
      </c>
      <c r="D72" s="103">
        <v>3162539.2310539992</v>
      </c>
      <c r="E72" s="103">
        <v>164470.71339399976</v>
      </c>
      <c r="F72" s="102">
        <v>5.2005904552584976E-2</v>
      </c>
      <c r="G72" s="103">
        <v>2998068.5176599994</v>
      </c>
      <c r="H72" s="102">
        <v>0.94799409544741509</v>
      </c>
    </row>
    <row r="73" spans="2:25" s="104" customFormat="1" ht="35.450000000000003" customHeight="1" x14ac:dyDescent="0.25">
      <c r="B73" s="205" t="s">
        <v>305</v>
      </c>
      <c r="C73" s="205"/>
      <c r="D73" s="205"/>
      <c r="E73" s="205"/>
      <c r="F73" s="205"/>
      <c r="G73" s="205"/>
      <c r="H73" s="205"/>
    </row>
    <row r="74" spans="2:25" x14ac:dyDescent="0.2">
      <c r="B74" s="6"/>
      <c r="C74" s="12"/>
      <c r="D74" s="13"/>
      <c r="E74" s="14"/>
      <c r="F74" s="11"/>
    </row>
    <row r="75" spans="2:25" s="68" customFormat="1" x14ac:dyDescent="0.2">
      <c r="B75" s="73"/>
      <c r="C75" s="12"/>
      <c r="D75" s="13"/>
      <c r="E75" s="14"/>
      <c r="F75" s="11"/>
    </row>
    <row r="76" spans="2:25" s="68" customFormat="1" x14ac:dyDescent="0.2">
      <c r="B76" s="73"/>
      <c r="C76" s="12"/>
      <c r="D76" s="13"/>
      <c r="E76" s="14"/>
      <c r="F76" s="11"/>
    </row>
    <row r="77" spans="2:25" s="68" customFormat="1" ht="17.25" x14ac:dyDescent="0.2">
      <c r="B77" s="95" t="s">
        <v>203</v>
      </c>
    </row>
    <row r="78" spans="2:25" s="68" customFormat="1" ht="17.25" x14ac:dyDescent="0.2">
      <c r="B78" s="95" t="s">
        <v>318</v>
      </c>
    </row>
    <row r="79" spans="2:25" s="68" customFormat="1" ht="17.25" x14ac:dyDescent="0.2">
      <c r="B79" s="95" t="s">
        <v>183</v>
      </c>
    </row>
    <row r="80" spans="2:25" s="68" customFormat="1" ht="17.25" x14ac:dyDescent="0.2">
      <c r="B80" s="95" t="s">
        <v>189</v>
      </c>
    </row>
    <row r="81" spans="2:9" x14ac:dyDescent="0.2">
      <c r="B81" s="6"/>
      <c r="C81" s="12"/>
      <c r="D81" s="13"/>
      <c r="E81" s="14"/>
      <c r="F81" s="11"/>
    </row>
    <row r="83" spans="2:9" ht="18.75" customHeight="1" x14ac:dyDescent="0.2">
      <c r="B83" s="190" t="s">
        <v>25</v>
      </c>
      <c r="C83" s="190" t="s">
        <v>59</v>
      </c>
      <c r="D83" s="203" t="s">
        <v>3</v>
      </c>
      <c r="E83" s="204"/>
      <c r="F83" s="203" t="s">
        <v>4</v>
      </c>
      <c r="G83" s="204"/>
      <c r="H83" s="203" t="s">
        <v>1</v>
      </c>
      <c r="I83" s="204"/>
    </row>
    <row r="84" spans="2:9" ht="18.75" customHeight="1" x14ac:dyDescent="0.2">
      <c r="B84" s="191"/>
      <c r="C84" s="191"/>
      <c r="D84" s="97" t="s">
        <v>190</v>
      </c>
      <c r="E84" s="97" t="s">
        <v>185</v>
      </c>
      <c r="F84" s="97" t="s">
        <v>190</v>
      </c>
      <c r="G84" s="97" t="s">
        <v>185</v>
      </c>
      <c r="H84" s="97" t="s">
        <v>190</v>
      </c>
      <c r="I84" s="97" t="s">
        <v>185</v>
      </c>
    </row>
    <row r="85" spans="2:9" ht="18.75" customHeight="1" x14ac:dyDescent="0.2">
      <c r="B85" s="96">
        <v>2015</v>
      </c>
      <c r="C85" s="96" t="s">
        <v>2</v>
      </c>
      <c r="D85" s="103">
        <v>4348631</v>
      </c>
      <c r="E85" s="102">
        <v>0.99980000000000002</v>
      </c>
      <c r="F85" s="103">
        <v>998</v>
      </c>
      <c r="G85" s="102">
        <v>2.0000000000000001E-4</v>
      </c>
      <c r="H85" s="103">
        <v>4349628</v>
      </c>
      <c r="I85" s="102">
        <v>1</v>
      </c>
    </row>
    <row r="86" spans="2:9" ht="18.75" customHeight="1" x14ac:dyDescent="0.2">
      <c r="B86" s="96">
        <v>2016</v>
      </c>
      <c r="C86" s="96" t="s">
        <v>2</v>
      </c>
      <c r="D86" s="103">
        <v>4364507.1276404914</v>
      </c>
      <c r="E86" s="102">
        <v>0.99976523673076212</v>
      </c>
      <c r="F86" s="103">
        <v>1024.8665629221391</v>
      </c>
      <c r="G86" s="102">
        <v>2.34763269237968E-4</v>
      </c>
      <c r="H86" s="103">
        <v>4365531.9942034101</v>
      </c>
      <c r="I86" s="102">
        <v>1</v>
      </c>
    </row>
    <row r="87" spans="2:9" ht="20.25" customHeight="1" x14ac:dyDescent="0.2">
      <c r="B87" s="96">
        <v>2017</v>
      </c>
      <c r="C87" s="96" t="s">
        <v>2</v>
      </c>
      <c r="D87" s="103">
        <v>4495912.6703066016</v>
      </c>
      <c r="E87" s="102">
        <v>0.9907606883111062</v>
      </c>
      <c r="F87" s="103">
        <v>41926.510586345881</v>
      </c>
      <c r="G87" s="102">
        <v>9.2393116888941119E-3</v>
      </c>
      <c r="H87" s="103">
        <v>4537839.1808929462</v>
      </c>
      <c r="I87" s="102">
        <v>1</v>
      </c>
    </row>
    <row r="88" spans="2:9" ht="20.25" customHeight="1" x14ac:dyDescent="0.2">
      <c r="B88" s="96">
        <v>2018</v>
      </c>
      <c r="C88" s="96" t="s">
        <v>2</v>
      </c>
      <c r="D88" s="103">
        <v>4770245</v>
      </c>
      <c r="E88" s="102">
        <v>0.995</v>
      </c>
      <c r="F88" s="103">
        <v>26339</v>
      </c>
      <c r="G88" s="102">
        <v>5.0000000000000001E-3</v>
      </c>
      <c r="H88" s="103">
        <v>4796584</v>
      </c>
      <c r="I88" s="102">
        <v>1</v>
      </c>
    </row>
    <row r="89" spans="2:9" s="68" customFormat="1" ht="20.25" customHeight="1" x14ac:dyDescent="0.2">
      <c r="B89" s="192">
        <v>2019</v>
      </c>
      <c r="C89" s="146" t="s">
        <v>2</v>
      </c>
      <c r="D89" s="117">
        <v>4582951.1917650169</v>
      </c>
      <c r="E89" s="118">
        <v>0.99109222618747017</v>
      </c>
      <c r="F89" s="117">
        <v>41190.811037999985</v>
      </c>
      <c r="G89" s="118">
        <v>8.9077738125324553E-3</v>
      </c>
      <c r="H89" s="117">
        <v>4624142.0028030053</v>
      </c>
      <c r="I89" s="118">
        <v>1</v>
      </c>
    </row>
    <row r="90" spans="2:9" ht="20.25" customHeight="1" x14ac:dyDescent="0.2">
      <c r="B90" s="193"/>
      <c r="C90" s="96" t="s">
        <v>126</v>
      </c>
      <c r="D90" s="103">
        <v>3202044.7633080366</v>
      </c>
      <c r="E90" s="102">
        <v>0.99841687749268426</v>
      </c>
      <c r="F90" s="103">
        <v>5077.2670699999999</v>
      </c>
      <c r="G90" s="102">
        <v>1.5831225073158573E-3</v>
      </c>
      <c r="H90" s="103">
        <v>3207122.0303780362</v>
      </c>
      <c r="I90" s="102">
        <v>1</v>
      </c>
    </row>
    <row r="91" spans="2:9" ht="20.25" customHeight="1" x14ac:dyDescent="0.2">
      <c r="B91" s="194"/>
      <c r="C91" s="96" t="s">
        <v>127</v>
      </c>
      <c r="D91" s="103">
        <v>1380906.428457004</v>
      </c>
      <c r="E91" s="102">
        <v>0.97451444251262265</v>
      </c>
      <c r="F91" s="103">
        <v>36113.543967999976</v>
      </c>
      <c r="G91" s="102">
        <v>2.5485557487377838E-2</v>
      </c>
      <c r="H91" s="103">
        <v>1417019.9724250033</v>
      </c>
      <c r="I91" s="102">
        <v>1</v>
      </c>
    </row>
    <row r="92" spans="2:9" s="104" customFormat="1" ht="35.450000000000003" customHeight="1" x14ac:dyDescent="0.25">
      <c r="B92" s="205" t="s">
        <v>305</v>
      </c>
      <c r="C92" s="205"/>
      <c r="D92" s="205"/>
      <c r="E92" s="205"/>
      <c r="F92" s="205"/>
      <c r="G92" s="205"/>
      <c r="H92" s="205"/>
    </row>
    <row r="94" spans="2:9" s="68" customFormat="1" x14ac:dyDescent="0.2"/>
    <row r="95" spans="2:9" s="68" customFormat="1" x14ac:dyDescent="0.2"/>
    <row r="96" spans="2:9" s="68" customFormat="1" ht="17.25" x14ac:dyDescent="0.2">
      <c r="B96" s="95" t="s">
        <v>204</v>
      </c>
    </row>
    <row r="97" spans="2:11" s="68" customFormat="1" ht="17.25" x14ac:dyDescent="0.2">
      <c r="B97" s="95" t="s">
        <v>319</v>
      </c>
    </row>
    <row r="98" spans="2:11" s="68" customFormat="1" ht="17.25" x14ac:dyDescent="0.2">
      <c r="B98" s="95" t="s">
        <v>183</v>
      </c>
    </row>
    <row r="99" spans="2:11" s="68" customFormat="1" ht="17.25" x14ac:dyDescent="0.2">
      <c r="B99" s="95" t="s">
        <v>184</v>
      </c>
    </row>
    <row r="100" spans="2:11" x14ac:dyDescent="0.2">
      <c r="B100" s="6"/>
    </row>
    <row r="101" spans="2:11" ht="31.5" customHeight="1" x14ac:dyDescent="0.2">
      <c r="B101" s="97" t="s">
        <v>25</v>
      </c>
      <c r="C101" s="97" t="s">
        <v>59</v>
      </c>
      <c r="D101" s="97" t="s">
        <v>185</v>
      </c>
    </row>
    <row r="102" spans="2:11" ht="21.75" customHeight="1" x14ac:dyDescent="0.2">
      <c r="B102" s="96">
        <v>2010</v>
      </c>
      <c r="C102" s="96" t="s">
        <v>2</v>
      </c>
      <c r="D102" s="102">
        <v>0.85399999999999998</v>
      </c>
    </row>
    <row r="103" spans="2:11" ht="21.75" customHeight="1" x14ac:dyDescent="0.2">
      <c r="B103" s="96">
        <v>2011</v>
      </c>
      <c r="C103" s="96" t="s">
        <v>2</v>
      </c>
      <c r="D103" s="102">
        <v>0.86319999999999997</v>
      </c>
    </row>
    <row r="104" spans="2:11" ht="21.75" customHeight="1" x14ac:dyDescent="0.2">
      <c r="B104" s="96">
        <v>2012</v>
      </c>
      <c r="C104" s="96" t="s">
        <v>2</v>
      </c>
      <c r="D104" s="102">
        <v>0.79430000000000001</v>
      </c>
      <c r="K104" s="184"/>
    </row>
    <row r="105" spans="2:11" ht="21.75" customHeight="1" x14ac:dyDescent="0.2">
      <c r="B105" s="96">
        <v>2013</v>
      </c>
      <c r="C105" s="96" t="s">
        <v>2</v>
      </c>
      <c r="D105" s="102">
        <v>0.88519999999999999</v>
      </c>
    </row>
    <row r="106" spans="2:11" ht="21.75" customHeight="1" x14ac:dyDescent="0.2">
      <c r="B106" s="96">
        <v>2014</v>
      </c>
      <c r="C106" s="96" t="s">
        <v>2</v>
      </c>
      <c r="D106" s="102">
        <v>0.89439999999999997</v>
      </c>
    </row>
    <row r="107" spans="2:11" ht="21.75" customHeight="1" x14ac:dyDescent="0.2">
      <c r="B107" s="96">
        <v>2015</v>
      </c>
      <c r="C107" s="96" t="s">
        <v>2</v>
      </c>
      <c r="D107" s="102">
        <v>0.90780000000000005</v>
      </c>
    </row>
    <row r="108" spans="2:11" ht="21.75" customHeight="1" x14ac:dyDescent="0.2">
      <c r="B108" s="96">
        <v>2016</v>
      </c>
      <c r="C108" s="96" t="s">
        <v>2</v>
      </c>
      <c r="D108" s="102">
        <v>0.91508846728510296</v>
      </c>
    </row>
    <row r="109" spans="2:11" ht="21.75" customHeight="1" x14ac:dyDescent="0.2">
      <c r="B109" s="96">
        <v>2017</v>
      </c>
      <c r="C109" s="96" t="s">
        <v>2</v>
      </c>
      <c r="D109" s="102">
        <v>0.91443448171619612</v>
      </c>
    </row>
    <row r="110" spans="2:11" ht="21.75" customHeight="1" x14ac:dyDescent="0.2">
      <c r="B110" s="96">
        <v>2018</v>
      </c>
      <c r="C110" s="96" t="s">
        <v>2</v>
      </c>
      <c r="D110" s="102">
        <v>0.92500000000000004</v>
      </c>
    </row>
    <row r="111" spans="2:11" s="68" customFormat="1" ht="21.75" customHeight="1" x14ac:dyDescent="0.2">
      <c r="B111" s="192">
        <v>2019</v>
      </c>
      <c r="C111" s="146" t="s">
        <v>2</v>
      </c>
      <c r="D111" s="118">
        <v>0.9428619196234167</v>
      </c>
    </row>
    <row r="112" spans="2:11" ht="21.75" customHeight="1" x14ac:dyDescent="0.2">
      <c r="B112" s="193"/>
      <c r="C112" s="96" t="s">
        <v>66</v>
      </c>
      <c r="D112" s="102">
        <v>0.95421221614386498</v>
      </c>
    </row>
    <row r="113" spans="2:26" ht="21.75" customHeight="1" x14ac:dyDescent="0.2">
      <c r="B113" s="194"/>
      <c r="C113" s="96" t="s">
        <v>6</v>
      </c>
      <c r="D113" s="102">
        <v>0.91654286078907332</v>
      </c>
    </row>
    <row r="114" spans="2:26" s="74" customFormat="1" ht="30.6" customHeight="1" x14ac:dyDescent="0.2">
      <c r="B114" s="200" t="s">
        <v>212</v>
      </c>
      <c r="C114" s="200"/>
      <c r="D114" s="200"/>
      <c r="E114" s="107"/>
      <c r="F114" s="106"/>
      <c r="G114" s="107"/>
      <c r="H114" s="106"/>
      <c r="I114" s="107"/>
      <c r="J114" s="106"/>
      <c r="K114" s="107"/>
      <c r="L114" s="106"/>
      <c r="M114" s="107"/>
      <c r="N114" s="106"/>
      <c r="O114" s="107"/>
      <c r="P114" s="106"/>
      <c r="Q114" s="107"/>
      <c r="R114" s="106"/>
      <c r="S114" s="107"/>
      <c r="T114" s="106"/>
      <c r="U114" s="107"/>
    </row>
    <row r="115" spans="2:26" s="104" customFormat="1" ht="55.15" customHeight="1" x14ac:dyDescent="0.25">
      <c r="B115" s="195" t="s">
        <v>320</v>
      </c>
      <c r="C115" s="195"/>
      <c r="D115" s="195"/>
      <c r="E115" s="109"/>
      <c r="F115" s="109"/>
      <c r="G115" s="109"/>
      <c r="H115" s="109"/>
    </row>
    <row r="116" spans="2:26" s="104" customFormat="1" ht="14.25" x14ac:dyDescent="0.25">
      <c r="B116" s="112"/>
      <c r="C116" s="112"/>
      <c r="D116" s="112"/>
      <c r="E116" s="109"/>
      <c r="F116" s="109"/>
      <c r="G116" s="109"/>
      <c r="H116" s="109"/>
    </row>
    <row r="117" spans="2:26" s="75" customFormat="1" x14ac:dyDescent="0.2">
      <c r="B117" s="79"/>
    </row>
    <row r="118" spans="2:26" s="75" customFormat="1" x14ac:dyDescent="0.2">
      <c r="B118" s="79"/>
    </row>
    <row r="119" spans="2:26" s="68" customFormat="1" ht="17.25" x14ac:dyDescent="0.2">
      <c r="B119" s="95" t="s">
        <v>205</v>
      </c>
    </row>
    <row r="120" spans="2:26" s="68" customFormat="1" ht="17.25" x14ac:dyDescent="0.2">
      <c r="B120" s="95" t="s">
        <v>321</v>
      </c>
    </row>
    <row r="121" spans="2:26" s="68" customFormat="1" ht="17.25" x14ac:dyDescent="0.2">
      <c r="B121" s="95" t="s">
        <v>182</v>
      </c>
    </row>
    <row r="122" spans="2:26" s="68" customFormat="1" ht="17.25" x14ac:dyDescent="0.2">
      <c r="B122" s="95" t="s">
        <v>189</v>
      </c>
    </row>
    <row r="123" spans="2:26" s="75" customFormat="1" x14ac:dyDescent="0.2">
      <c r="B123" s="79"/>
    </row>
    <row r="124" spans="2:26" ht="21" customHeight="1" x14ac:dyDescent="0.2">
      <c r="B124" s="202" t="s">
        <v>58</v>
      </c>
      <c r="C124" s="202" t="s">
        <v>38</v>
      </c>
      <c r="D124" s="202"/>
      <c r="E124" s="202" t="s">
        <v>35</v>
      </c>
      <c r="F124" s="202"/>
      <c r="G124" s="202" t="s">
        <v>57</v>
      </c>
      <c r="H124" s="202"/>
      <c r="I124" s="202" t="s">
        <v>86</v>
      </c>
      <c r="J124" s="202"/>
      <c r="K124" s="202" t="s">
        <v>90</v>
      </c>
      <c r="L124" s="202"/>
      <c r="M124" s="202" t="s">
        <v>316</v>
      </c>
      <c r="N124" s="202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2:26" ht="21" customHeight="1" x14ac:dyDescent="0.2">
      <c r="B125" s="202"/>
      <c r="C125" s="114" t="s">
        <v>190</v>
      </c>
      <c r="D125" s="114" t="s">
        <v>185</v>
      </c>
      <c r="E125" s="114" t="s">
        <v>190</v>
      </c>
      <c r="F125" s="114" t="s">
        <v>185</v>
      </c>
      <c r="G125" s="114" t="s">
        <v>190</v>
      </c>
      <c r="H125" s="114" t="s">
        <v>185</v>
      </c>
      <c r="I125" s="114" t="s">
        <v>190</v>
      </c>
      <c r="J125" s="114" t="s">
        <v>185</v>
      </c>
      <c r="K125" s="114" t="s">
        <v>190</v>
      </c>
      <c r="L125" s="114" t="s">
        <v>185</v>
      </c>
      <c r="M125" s="152" t="s">
        <v>190</v>
      </c>
      <c r="N125" s="152" t="s">
        <v>185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2:26" ht="29.25" customHeight="1" x14ac:dyDescent="0.2">
      <c r="B126" s="111" t="s">
        <v>0</v>
      </c>
      <c r="C126" s="103">
        <v>126607.72753392682</v>
      </c>
      <c r="D126" s="102">
        <v>3.208603440095039E-2</v>
      </c>
      <c r="E126" s="103">
        <v>157948.38657815539</v>
      </c>
      <c r="F126" s="102">
        <v>4.3266459686683995E-2</v>
      </c>
      <c r="G126" s="103">
        <v>133994.70429305415</v>
      </c>
      <c r="H126" s="102">
        <v>3.4713342430769456E-2</v>
      </c>
      <c r="I126" s="103">
        <v>135231.6450781528</v>
      </c>
      <c r="J126" s="102">
        <v>3.3451297658678505E-2</v>
      </c>
      <c r="K126" s="103">
        <v>222394</v>
      </c>
      <c r="L126" s="102">
        <v>5.6899999999999999E-2</v>
      </c>
      <c r="M126" s="103">
        <v>144736.14478999999</v>
      </c>
      <c r="N126" s="118">
        <v>4.094433908486373E-2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2:26" ht="29.25" customHeight="1" x14ac:dyDescent="0.2">
      <c r="B127" s="111" t="s">
        <v>71</v>
      </c>
      <c r="C127" s="103" t="s">
        <v>24</v>
      </c>
      <c r="D127" s="102" t="s">
        <v>24</v>
      </c>
      <c r="E127" s="103" t="s">
        <v>24</v>
      </c>
      <c r="F127" s="102" t="s">
        <v>24</v>
      </c>
      <c r="G127" s="103" t="s">
        <v>24</v>
      </c>
      <c r="H127" s="102" t="s">
        <v>24</v>
      </c>
      <c r="I127" s="103" t="s">
        <v>24</v>
      </c>
      <c r="J127" s="102" t="s">
        <v>24</v>
      </c>
      <c r="K127" s="103">
        <v>38538</v>
      </c>
      <c r="L127" s="102">
        <v>9.9000000000000008E-3</v>
      </c>
      <c r="M127" s="103">
        <v>27312.498840000011</v>
      </c>
      <c r="N127" s="118">
        <v>7.7264197922533862E-3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2:26" ht="29.25" customHeight="1" x14ac:dyDescent="0.2">
      <c r="B128" s="111" t="s">
        <v>7</v>
      </c>
      <c r="C128" s="103">
        <v>3227767.2255657171</v>
      </c>
      <c r="D128" s="102">
        <v>0.81800891821559107</v>
      </c>
      <c r="E128" s="103">
        <v>3108481.4900016347</v>
      </c>
      <c r="F128" s="102">
        <v>0.85149960685043036</v>
      </c>
      <c r="G128" s="103">
        <v>3331426.6845649304</v>
      </c>
      <c r="H128" s="102">
        <v>0.86305616251358119</v>
      </c>
      <c r="I128" s="103">
        <v>3505865.1069556591</v>
      </c>
      <c r="J128" s="102">
        <v>0.86722110920245588</v>
      </c>
      <c r="K128" s="103">
        <v>3364667</v>
      </c>
      <c r="L128" s="102">
        <v>0.86160000000000003</v>
      </c>
      <c r="M128" s="103">
        <v>2996569.9026570148</v>
      </c>
      <c r="N128" s="118">
        <v>0.84769823297354341</v>
      </c>
      <c r="P128" s="46"/>
      <c r="Q128" s="46"/>
      <c r="R128" s="9"/>
      <c r="S128" s="9"/>
      <c r="T128" s="9"/>
      <c r="U128" s="9"/>
      <c r="V128" s="9"/>
      <c r="W128" s="9"/>
      <c r="X128" s="9"/>
      <c r="Y128" s="9"/>
      <c r="Z128" s="9"/>
    </row>
    <row r="129" spans="2:26" ht="29.25" customHeight="1" x14ac:dyDescent="0.2">
      <c r="B129" s="111" t="s">
        <v>152</v>
      </c>
      <c r="C129" s="103" t="s">
        <v>24</v>
      </c>
      <c r="D129" s="102" t="s">
        <v>24</v>
      </c>
      <c r="E129" s="103" t="s">
        <v>24</v>
      </c>
      <c r="F129" s="102" t="s">
        <v>24</v>
      </c>
      <c r="G129" s="103" t="s">
        <v>24</v>
      </c>
      <c r="H129" s="102" t="s">
        <v>24</v>
      </c>
      <c r="I129" s="103" t="s">
        <v>24</v>
      </c>
      <c r="J129" s="102" t="s">
        <v>24</v>
      </c>
      <c r="K129" s="103">
        <v>107753</v>
      </c>
      <c r="L129" s="102">
        <v>2.76E-2</v>
      </c>
      <c r="M129" s="169" t="s">
        <v>24</v>
      </c>
      <c r="N129" s="172" t="s">
        <v>24</v>
      </c>
      <c r="P129" s="47"/>
      <c r="Q129" s="9"/>
      <c r="R129" s="47"/>
      <c r="S129" s="9"/>
      <c r="T129" s="47"/>
      <c r="U129" s="9"/>
      <c r="V129" s="47"/>
      <c r="W129" s="9"/>
      <c r="X129" s="9"/>
      <c r="Y129" s="9"/>
      <c r="Z129" s="9"/>
    </row>
    <row r="130" spans="2:26" ht="57" x14ac:dyDescent="0.2">
      <c r="B130" s="111" t="s">
        <v>163</v>
      </c>
      <c r="C130" s="103" t="s">
        <v>24</v>
      </c>
      <c r="D130" s="102" t="s">
        <v>24</v>
      </c>
      <c r="E130" s="103" t="s">
        <v>24</v>
      </c>
      <c r="F130" s="102" t="s">
        <v>24</v>
      </c>
      <c r="G130" s="103" t="s">
        <v>24</v>
      </c>
      <c r="H130" s="102" t="s">
        <v>24</v>
      </c>
      <c r="I130" s="103" t="s">
        <v>24</v>
      </c>
      <c r="J130" s="102" t="s">
        <v>24</v>
      </c>
      <c r="K130" s="103">
        <v>39259</v>
      </c>
      <c r="L130" s="102">
        <v>1.01E-2</v>
      </c>
      <c r="M130" s="103" t="s">
        <v>24</v>
      </c>
      <c r="N130" s="118" t="s">
        <v>24</v>
      </c>
      <c r="P130" s="47"/>
      <c r="Q130" s="9"/>
      <c r="R130" s="47"/>
      <c r="S130" s="9"/>
      <c r="T130" s="47"/>
      <c r="U130" s="9"/>
      <c r="V130" s="47"/>
      <c r="W130" s="9"/>
      <c r="X130" s="9"/>
      <c r="Y130" s="9"/>
      <c r="Z130" s="9"/>
    </row>
    <row r="131" spans="2:26" s="165" customFormat="1" ht="28.5" x14ac:dyDescent="0.2">
      <c r="B131" s="177" t="s">
        <v>396</v>
      </c>
      <c r="C131" s="169"/>
      <c r="D131" s="168"/>
      <c r="E131" s="169"/>
      <c r="F131" s="168"/>
      <c r="G131" s="169"/>
      <c r="H131" s="168"/>
      <c r="I131" s="169"/>
      <c r="J131" s="168"/>
      <c r="K131" s="169"/>
      <c r="L131" s="168"/>
      <c r="M131" s="169">
        <v>263899.45168500004</v>
      </c>
      <c r="N131" s="172">
        <v>7.4654390233881637E-2</v>
      </c>
      <c r="P131" s="47"/>
      <c r="Q131" s="9"/>
      <c r="R131" s="47"/>
      <c r="T131" s="47"/>
      <c r="U131" s="9"/>
      <c r="V131" s="47"/>
      <c r="W131" s="9"/>
      <c r="X131" s="9"/>
      <c r="Y131" s="9"/>
      <c r="Z131" s="9"/>
    </row>
    <row r="132" spans="2:26" ht="29.25" customHeight="1" x14ac:dyDescent="0.2">
      <c r="B132" s="111" t="s">
        <v>162</v>
      </c>
      <c r="C132" s="103" t="s">
        <v>24</v>
      </c>
      <c r="D132" s="102" t="s">
        <v>24</v>
      </c>
      <c r="E132" s="103" t="s">
        <v>24</v>
      </c>
      <c r="F132" s="102" t="s">
        <v>24</v>
      </c>
      <c r="G132" s="103" t="s">
        <v>24</v>
      </c>
      <c r="H132" s="102" t="s">
        <v>24</v>
      </c>
      <c r="I132" s="103" t="s">
        <v>24</v>
      </c>
      <c r="J132" s="102" t="s">
        <v>24</v>
      </c>
      <c r="K132" s="103">
        <v>132485</v>
      </c>
      <c r="L132" s="102">
        <v>3.39E-2</v>
      </c>
      <c r="M132" s="103">
        <v>102430.86248000003</v>
      </c>
      <c r="N132" s="118">
        <v>2.8976617915457515E-2</v>
      </c>
      <c r="P132" s="47"/>
      <c r="Q132" s="9"/>
      <c r="R132" s="47"/>
      <c r="S132" s="9"/>
      <c r="T132" s="47"/>
      <c r="U132" s="9"/>
      <c r="V132" s="47"/>
      <c r="W132" s="9"/>
      <c r="X132" s="9"/>
      <c r="Y132" s="9"/>
      <c r="Z132" s="9"/>
    </row>
    <row r="133" spans="2:26" s="74" customFormat="1" ht="40.5" customHeight="1" x14ac:dyDescent="0.2">
      <c r="B133" s="200" t="s">
        <v>399</v>
      </c>
      <c r="C133" s="200"/>
      <c r="D133" s="200"/>
      <c r="E133" s="200"/>
      <c r="F133" s="200"/>
      <c r="G133" s="200"/>
      <c r="H133" s="200"/>
      <c r="I133" s="200"/>
      <c r="J133" s="200"/>
      <c r="K133" s="107"/>
      <c r="L133" s="106"/>
      <c r="M133" s="107"/>
      <c r="N133" s="106"/>
      <c r="O133" s="107"/>
      <c r="P133" s="106"/>
      <c r="Q133" s="107"/>
      <c r="R133" s="106"/>
      <c r="S133" s="107"/>
      <c r="T133" s="106"/>
      <c r="U133" s="107"/>
    </row>
    <row r="134" spans="2:26" s="104" customFormat="1" ht="14.25" x14ac:dyDescent="0.25">
      <c r="B134" s="104" t="s">
        <v>322</v>
      </c>
      <c r="E134" s="109"/>
      <c r="F134" s="109"/>
      <c r="G134" s="109"/>
      <c r="H134" s="109"/>
    </row>
    <row r="135" spans="2:26" s="104" customFormat="1" ht="14.25" x14ac:dyDescent="0.25">
      <c r="E135" s="109"/>
      <c r="F135" s="109"/>
      <c r="G135" s="109"/>
      <c r="H135" s="109"/>
    </row>
    <row r="136" spans="2:26" s="104" customFormat="1" ht="14.25" x14ac:dyDescent="0.25">
      <c r="E136" s="109"/>
      <c r="F136" s="109"/>
      <c r="G136" s="109"/>
      <c r="H136" s="109"/>
    </row>
    <row r="137" spans="2:26" x14ac:dyDescent="0.2">
      <c r="B137" s="49"/>
      <c r="C137" s="12"/>
      <c r="D137" s="13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2:26" s="68" customFormat="1" ht="17.25" x14ac:dyDescent="0.2">
      <c r="B138" s="95" t="s">
        <v>206</v>
      </c>
    </row>
    <row r="139" spans="2:26" s="68" customFormat="1" ht="17.25" x14ac:dyDescent="0.2">
      <c r="B139" s="95" t="s">
        <v>323</v>
      </c>
    </row>
    <row r="140" spans="2:26" s="68" customFormat="1" ht="17.25" x14ac:dyDescent="0.2">
      <c r="B140" s="95" t="s">
        <v>183</v>
      </c>
    </row>
    <row r="141" spans="2:26" s="68" customFormat="1" ht="17.25" x14ac:dyDescent="0.2">
      <c r="B141" s="95" t="s">
        <v>189</v>
      </c>
    </row>
    <row r="142" spans="2:26" s="68" customFormat="1" x14ac:dyDescent="0.2">
      <c r="B142" s="12"/>
      <c r="C142" s="12"/>
      <c r="D142" s="13"/>
      <c r="E142" s="14"/>
      <c r="F142" s="15"/>
    </row>
    <row r="143" spans="2:26" s="68" customFormat="1" ht="45" customHeight="1" x14ac:dyDescent="0.2">
      <c r="B143" s="202" t="s">
        <v>25</v>
      </c>
      <c r="C143" s="202" t="s">
        <v>59</v>
      </c>
      <c r="D143" s="206" t="s">
        <v>16</v>
      </c>
      <c r="E143" s="201" t="s">
        <v>37</v>
      </c>
      <c r="F143" s="201"/>
      <c r="G143" s="201" t="s">
        <v>164</v>
      </c>
      <c r="H143" s="201"/>
      <c r="I143" s="201" t="s">
        <v>36</v>
      </c>
      <c r="J143" s="201"/>
    </row>
    <row r="144" spans="2:26" ht="15" customHeight="1" x14ac:dyDescent="0.2">
      <c r="B144" s="202"/>
      <c r="C144" s="202"/>
      <c r="D144" s="207"/>
      <c r="E144" s="114" t="s">
        <v>190</v>
      </c>
      <c r="F144" s="114" t="s">
        <v>185</v>
      </c>
      <c r="G144" s="114" t="s">
        <v>190</v>
      </c>
      <c r="H144" s="114" t="s">
        <v>185</v>
      </c>
      <c r="I144" s="114" t="s">
        <v>190</v>
      </c>
      <c r="J144" s="114" t="s">
        <v>185</v>
      </c>
    </row>
    <row r="145" spans="2:21" ht="21.75" customHeight="1" x14ac:dyDescent="0.2">
      <c r="B145" s="96">
        <v>2015</v>
      </c>
      <c r="C145" s="96" t="s">
        <v>2</v>
      </c>
      <c r="D145" s="103">
        <v>23909141.164774649</v>
      </c>
      <c r="E145" s="103">
        <v>4468072.2795158364</v>
      </c>
      <c r="F145" s="102">
        <v>0.18687715500624713</v>
      </c>
      <c r="G145" s="103">
        <v>19105262.599942848</v>
      </c>
      <c r="H145" s="102">
        <v>0.79907774471174409</v>
      </c>
      <c r="I145" s="103">
        <v>335806.28531596536</v>
      </c>
      <c r="J145" s="102">
        <v>1.4045100282008831E-2</v>
      </c>
    </row>
    <row r="146" spans="2:21" ht="21.75" customHeight="1" x14ac:dyDescent="0.2">
      <c r="B146" s="96">
        <v>2016</v>
      </c>
      <c r="C146" s="96" t="s">
        <v>2</v>
      </c>
      <c r="D146" s="103">
        <v>24963535.1522719</v>
      </c>
      <c r="E146" s="103">
        <v>3007007.9313694686</v>
      </c>
      <c r="F146" s="102">
        <v>0.1204560136626244</v>
      </c>
      <c r="G146" s="103">
        <v>21256087.975715701</v>
      </c>
      <c r="H146" s="102">
        <v>0.85148549057889389</v>
      </c>
      <c r="I146" s="103">
        <v>700439.24518673297</v>
      </c>
      <c r="J146" s="102">
        <v>2.8058495758481822E-2</v>
      </c>
    </row>
    <row r="147" spans="2:21" ht="21.75" customHeight="1" x14ac:dyDescent="0.2">
      <c r="B147" s="96">
        <v>2017</v>
      </c>
      <c r="C147" s="96" t="s">
        <v>2</v>
      </c>
      <c r="D147" s="103">
        <v>25328077.699783463</v>
      </c>
      <c r="E147" s="103">
        <f>D147-SUM(G147,I147)</f>
        <v>2568430.7917565629</v>
      </c>
      <c r="F147" s="102">
        <f>E147/D147</f>
        <v>0.10140646369615808</v>
      </c>
      <c r="G147" s="103">
        <v>21800946.655463208</v>
      </c>
      <c r="H147" s="102">
        <f>G147/D147</f>
        <v>0.86074225268385018</v>
      </c>
      <c r="I147" s="103">
        <v>958700.25256369275</v>
      </c>
      <c r="J147" s="102">
        <f>I147/D147</f>
        <v>3.7851283619991773E-2</v>
      </c>
      <c r="M147" s="157"/>
    </row>
    <row r="148" spans="2:21" ht="21.75" customHeight="1" x14ac:dyDescent="0.2">
      <c r="B148" s="96">
        <v>2018</v>
      </c>
      <c r="C148" s="96" t="s">
        <v>2</v>
      </c>
      <c r="D148" s="103">
        <v>28434892</v>
      </c>
      <c r="E148" s="103">
        <v>1027116</v>
      </c>
      <c r="F148" s="102">
        <f>+E148/D148</f>
        <v>3.612167755024355E-2</v>
      </c>
      <c r="G148" s="103">
        <v>24688023</v>
      </c>
      <c r="H148" s="102">
        <f>+G148/D148</f>
        <v>0.86822988460796691</v>
      </c>
      <c r="I148" s="103">
        <v>2719753</v>
      </c>
      <c r="J148" s="102">
        <f>+I148/D148</f>
        <v>9.5648437841789585E-2</v>
      </c>
      <c r="M148" s="157"/>
    </row>
    <row r="149" spans="2:21" s="68" customFormat="1" ht="21.75" customHeight="1" x14ac:dyDescent="0.2">
      <c r="B149" s="192">
        <v>2019</v>
      </c>
      <c r="C149" s="146" t="s">
        <v>2</v>
      </c>
      <c r="D149" s="117">
        <v>27647731.321370997</v>
      </c>
      <c r="E149" s="159">
        <v>2011299</v>
      </c>
      <c r="F149" s="118">
        <f>E149/D149</f>
        <v>7.2747343231208156E-2</v>
      </c>
      <c r="G149" s="117">
        <v>21464939.12222999</v>
      </c>
      <c r="H149" s="118">
        <f>G149/D149</f>
        <v>0.77637253027115949</v>
      </c>
      <c r="I149" s="117">
        <v>4171493.3591850093</v>
      </c>
      <c r="J149" s="118">
        <f>I149/D149</f>
        <v>0.15088013228631711</v>
      </c>
    </row>
    <row r="150" spans="2:21" ht="21.75" customHeight="1" x14ac:dyDescent="0.2">
      <c r="B150" s="193"/>
      <c r="C150" s="96" t="s">
        <v>126</v>
      </c>
      <c r="D150" s="103">
        <v>21196373.508536197</v>
      </c>
      <c r="E150" s="158">
        <v>1545632.337256033</v>
      </c>
      <c r="F150" s="102">
        <f t="shared" ref="F150:F151" si="0">E150/D150</f>
        <v>7.2919659423513E-2</v>
      </c>
      <c r="G150" s="103">
        <v>16081852.112555169</v>
      </c>
      <c r="H150" s="102">
        <f t="shared" ref="H150:H151" si="1">G150/D150</f>
        <v>0.75870771507582135</v>
      </c>
      <c r="I150" s="103">
        <v>3568889.0587250339</v>
      </c>
      <c r="J150" s="102">
        <f t="shared" ref="J150:J151" si="2">I150/D150</f>
        <v>0.16837262550066745</v>
      </c>
    </row>
    <row r="151" spans="2:21" ht="21.75" customHeight="1" x14ac:dyDescent="0.2">
      <c r="B151" s="194"/>
      <c r="C151" s="96" t="s">
        <v>6</v>
      </c>
      <c r="D151" s="103">
        <v>6451357.812835034</v>
      </c>
      <c r="E151" s="158">
        <v>465666.50270001404</v>
      </c>
      <c r="F151" s="102">
        <f t="shared" si="0"/>
        <v>7.2181161890225096E-2</v>
      </c>
      <c r="G151" s="103">
        <v>5383087.0096750204</v>
      </c>
      <c r="H151" s="102">
        <f t="shared" si="1"/>
        <v>0.83441147830388829</v>
      </c>
      <c r="I151" s="103">
        <v>602604.30045999971</v>
      </c>
      <c r="J151" s="102">
        <f t="shared" si="2"/>
        <v>9.3407359805886617E-2</v>
      </c>
    </row>
    <row r="152" spans="2:21" s="74" customFormat="1" x14ac:dyDescent="0.2">
      <c r="B152" s="115" t="s">
        <v>213</v>
      </c>
      <c r="C152" s="115"/>
      <c r="D152" s="115"/>
      <c r="E152" s="107"/>
      <c r="F152" s="106"/>
      <c r="G152" s="107"/>
      <c r="H152" s="106"/>
      <c r="I152" s="107"/>
      <c r="J152" s="106"/>
      <c r="K152" s="107"/>
      <c r="L152" s="106"/>
      <c r="M152" s="107"/>
      <c r="N152" s="106"/>
      <c r="O152" s="107"/>
      <c r="P152" s="106"/>
      <c r="Q152" s="107"/>
      <c r="R152" s="106"/>
      <c r="S152" s="107"/>
      <c r="T152" s="106"/>
      <c r="U152" s="107"/>
    </row>
    <row r="153" spans="2:21" s="104" customFormat="1" ht="14.25" x14ac:dyDescent="0.25">
      <c r="B153" s="104" t="s">
        <v>324</v>
      </c>
      <c r="E153" s="109"/>
      <c r="F153" s="109"/>
      <c r="G153" s="109"/>
      <c r="H153" s="109"/>
    </row>
    <row r="154" spans="2:21" s="75" customFormat="1" x14ac:dyDescent="0.2">
      <c r="B154" s="79"/>
      <c r="C154" s="80"/>
      <c r="D154" s="81"/>
      <c r="E154" s="82"/>
      <c r="K154" s="83"/>
    </row>
    <row r="155" spans="2:21" x14ac:dyDescent="0.2">
      <c r="B155" s="4"/>
      <c r="C155" s="12"/>
      <c r="D155" s="13"/>
      <c r="E155" s="14"/>
      <c r="F155" s="11"/>
      <c r="K155" s="17"/>
    </row>
    <row r="156" spans="2:21" x14ac:dyDescent="0.2">
      <c r="B156" s="49"/>
      <c r="C156" s="12"/>
      <c r="D156" s="13"/>
      <c r="E156" s="14"/>
      <c r="F156" s="11"/>
      <c r="K156" s="17"/>
    </row>
    <row r="157" spans="2:21" s="68" customFormat="1" ht="17.25" x14ac:dyDescent="0.2">
      <c r="B157" s="95" t="s">
        <v>207</v>
      </c>
    </row>
    <row r="158" spans="2:21" s="68" customFormat="1" ht="17.25" x14ac:dyDescent="0.2">
      <c r="B158" s="95" t="s">
        <v>325</v>
      </c>
    </row>
    <row r="159" spans="2:21" s="68" customFormat="1" ht="17.25" x14ac:dyDescent="0.2">
      <c r="B159" s="95" t="s">
        <v>182</v>
      </c>
    </row>
    <row r="160" spans="2:21" s="68" customFormat="1" ht="17.25" x14ac:dyDescent="0.2">
      <c r="B160" s="95" t="s">
        <v>189</v>
      </c>
    </row>
    <row r="161" spans="2:14" x14ac:dyDescent="0.2">
      <c r="J161" s="17"/>
    </row>
    <row r="162" spans="2:14" ht="20.25" customHeight="1" x14ac:dyDescent="0.2">
      <c r="B162" s="202" t="s">
        <v>58</v>
      </c>
      <c r="C162" s="201" t="s">
        <v>38</v>
      </c>
      <c r="D162" s="201"/>
      <c r="E162" s="201" t="s">
        <v>35</v>
      </c>
      <c r="F162" s="201"/>
      <c r="G162" s="201" t="s">
        <v>57</v>
      </c>
      <c r="H162" s="201"/>
      <c r="I162" s="201" t="s">
        <v>86</v>
      </c>
      <c r="J162" s="201"/>
      <c r="K162" s="201" t="s">
        <v>90</v>
      </c>
      <c r="L162" s="201"/>
      <c r="M162" s="201" t="s">
        <v>316</v>
      </c>
      <c r="N162" s="201"/>
    </row>
    <row r="163" spans="2:14" ht="20.25" customHeight="1" x14ac:dyDescent="0.2">
      <c r="B163" s="202"/>
      <c r="C163" s="97" t="s">
        <v>190</v>
      </c>
      <c r="D163" s="97" t="s">
        <v>185</v>
      </c>
      <c r="E163" s="97" t="s">
        <v>190</v>
      </c>
      <c r="F163" s="97" t="s">
        <v>185</v>
      </c>
      <c r="G163" s="97" t="s">
        <v>190</v>
      </c>
      <c r="H163" s="97" t="s">
        <v>185</v>
      </c>
      <c r="I163" s="97" t="s">
        <v>190</v>
      </c>
      <c r="J163" s="97" t="s">
        <v>185</v>
      </c>
      <c r="K163" s="97" t="s">
        <v>190</v>
      </c>
      <c r="L163" s="97" t="s">
        <v>185</v>
      </c>
      <c r="M163" s="150" t="s">
        <v>190</v>
      </c>
      <c r="N163" s="150" t="s">
        <v>185</v>
      </c>
    </row>
    <row r="164" spans="2:14" ht="28.5" customHeight="1" x14ac:dyDescent="0.2">
      <c r="B164" s="111" t="s">
        <v>0</v>
      </c>
      <c r="C164" s="103">
        <v>49388.053979850876</v>
      </c>
      <c r="D164" s="102">
        <v>1.4129694551849948E-2</v>
      </c>
      <c r="E164" s="103">
        <v>61127.598952737848</v>
      </c>
      <c r="F164" s="102">
        <v>1.7551196319933349E-2</v>
      </c>
      <c r="G164" s="103">
        <v>57206.36162485661</v>
      </c>
      <c r="H164" s="102">
        <v>1.7161529676765534E-2</v>
      </c>
      <c r="I164" s="103">
        <v>72925.482562788675</v>
      </c>
      <c r="J164" s="102">
        <v>2.2554694057930699E-2</v>
      </c>
      <c r="K164" s="103">
        <v>176915</v>
      </c>
      <c r="L164" s="102">
        <v>4.6899999999999997E-2</v>
      </c>
      <c r="M164" s="103">
        <v>121391.33454500008</v>
      </c>
      <c r="N164" s="118">
        <v>3.3973511879038056E-2</v>
      </c>
    </row>
    <row r="165" spans="2:14" ht="28.5" customHeight="1" x14ac:dyDescent="0.2">
      <c r="B165" s="111" t="s">
        <v>71</v>
      </c>
      <c r="C165" s="103" t="s">
        <v>24</v>
      </c>
      <c r="D165" s="102" t="s">
        <v>24</v>
      </c>
      <c r="E165" s="103" t="s">
        <v>24</v>
      </c>
      <c r="F165" s="102" t="s">
        <v>24</v>
      </c>
      <c r="G165" s="103" t="s">
        <v>24</v>
      </c>
      <c r="H165" s="102" t="s">
        <v>24</v>
      </c>
      <c r="I165" s="103" t="s">
        <v>24</v>
      </c>
      <c r="J165" s="102" t="s">
        <v>24</v>
      </c>
      <c r="K165" s="103">
        <v>36272</v>
      </c>
      <c r="L165" s="102">
        <v>9.5999999999999992E-3</v>
      </c>
      <c r="M165" s="103">
        <v>27573.061970000006</v>
      </c>
      <c r="N165" s="118">
        <v>7.716809044816874E-3</v>
      </c>
    </row>
    <row r="166" spans="2:14" ht="28.5" customHeight="1" x14ac:dyDescent="0.2">
      <c r="B166" s="111" t="s">
        <v>7</v>
      </c>
      <c r="C166" s="103">
        <v>2917180.5198661508</v>
      </c>
      <c r="D166" s="102">
        <v>0.83459189777211806</v>
      </c>
      <c r="E166" s="103">
        <v>3071931.7188450801</v>
      </c>
      <c r="F166" s="102">
        <v>0.88202510163317072</v>
      </c>
      <c r="G166" s="103">
        <v>2930628.5840251013</v>
      </c>
      <c r="H166" s="102">
        <v>0.87916916908889664</v>
      </c>
      <c r="I166" s="103">
        <v>2811180.160513944</v>
      </c>
      <c r="J166" s="102">
        <v>0.86945339590347859</v>
      </c>
      <c r="K166" s="103">
        <v>3275414</v>
      </c>
      <c r="L166" s="102">
        <v>0.8679</v>
      </c>
      <c r="M166" s="103">
        <v>3058957.1794830202</v>
      </c>
      <c r="N166" s="118">
        <v>0.85610326687783811</v>
      </c>
    </row>
    <row r="167" spans="2:14" ht="28.5" customHeight="1" x14ac:dyDescent="0.2">
      <c r="B167" s="111" t="s">
        <v>152</v>
      </c>
      <c r="C167" s="103" t="s">
        <v>24</v>
      </c>
      <c r="D167" s="102" t="s">
        <v>24</v>
      </c>
      <c r="E167" s="103" t="s">
        <v>24</v>
      </c>
      <c r="F167" s="102" t="s">
        <v>24</v>
      </c>
      <c r="G167" s="103" t="s">
        <v>24</v>
      </c>
      <c r="H167" s="102" t="s">
        <v>24</v>
      </c>
      <c r="I167" s="103" t="s">
        <v>24</v>
      </c>
      <c r="J167" s="102" t="s">
        <v>24</v>
      </c>
      <c r="K167" s="103">
        <v>212600</v>
      </c>
      <c r="L167" s="102">
        <v>5.6300000000000003E-2</v>
      </c>
      <c r="M167" s="169" t="s">
        <v>24</v>
      </c>
      <c r="N167" s="172" t="s">
        <v>24</v>
      </c>
    </row>
    <row r="168" spans="2:14" ht="28.5" customHeight="1" x14ac:dyDescent="0.2">
      <c r="B168" s="111" t="s">
        <v>163</v>
      </c>
      <c r="C168" s="103" t="s">
        <v>24</v>
      </c>
      <c r="D168" s="102" t="s">
        <v>24</v>
      </c>
      <c r="E168" s="103" t="s">
        <v>24</v>
      </c>
      <c r="F168" s="102" t="s">
        <v>24</v>
      </c>
      <c r="G168" s="103" t="s">
        <v>24</v>
      </c>
      <c r="H168" s="102" t="s">
        <v>24</v>
      </c>
      <c r="I168" s="103" t="s">
        <v>24</v>
      </c>
      <c r="J168" s="102" t="s">
        <v>24</v>
      </c>
      <c r="K168" s="103">
        <v>28770</v>
      </c>
      <c r="L168" s="102">
        <v>7.6E-3</v>
      </c>
      <c r="M168" s="103" t="s">
        <v>24</v>
      </c>
      <c r="N168" s="118" t="s">
        <v>24</v>
      </c>
    </row>
    <row r="169" spans="2:14" s="165" customFormat="1" ht="28.5" customHeight="1" x14ac:dyDescent="0.2">
      <c r="B169" s="182" t="s">
        <v>396</v>
      </c>
      <c r="C169" s="169" t="s">
        <v>24</v>
      </c>
      <c r="D169" s="168" t="s">
        <v>24</v>
      </c>
      <c r="E169" s="169" t="s">
        <v>24</v>
      </c>
      <c r="F169" s="168" t="s">
        <v>24</v>
      </c>
      <c r="G169" s="169" t="s">
        <v>24</v>
      </c>
      <c r="H169" s="168" t="s">
        <v>24</v>
      </c>
      <c r="I169" s="169" t="s">
        <v>24</v>
      </c>
      <c r="J169" s="168" t="s">
        <v>24</v>
      </c>
      <c r="K169" s="169" t="s">
        <v>24</v>
      </c>
      <c r="L169" s="168" t="s">
        <v>24</v>
      </c>
      <c r="M169" s="103">
        <v>327527.25413999974</v>
      </c>
      <c r="N169" s="118">
        <v>9.166429466272237E-2</v>
      </c>
    </row>
    <row r="170" spans="2:14" ht="28.5" customHeight="1" x14ac:dyDescent="0.2">
      <c r="B170" s="111" t="s">
        <v>162</v>
      </c>
      <c r="C170" s="103" t="s">
        <v>24</v>
      </c>
      <c r="D170" s="102" t="s">
        <v>24</v>
      </c>
      <c r="E170" s="103" t="s">
        <v>24</v>
      </c>
      <c r="F170" s="102" t="s">
        <v>24</v>
      </c>
      <c r="G170" s="103" t="s">
        <v>24</v>
      </c>
      <c r="H170" s="102" t="s">
        <v>24</v>
      </c>
      <c r="I170" s="103" t="s">
        <v>24</v>
      </c>
      <c r="J170" s="102" t="s">
        <v>24</v>
      </c>
      <c r="K170" s="103">
        <v>44011</v>
      </c>
      <c r="L170" s="102">
        <v>1.17E-2</v>
      </c>
      <c r="M170" s="103">
        <v>37668.21991</v>
      </c>
      <c r="N170" s="118">
        <v>1.0542117535582464E-2</v>
      </c>
    </row>
    <row r="171" spans="2:14" s="104" customFormat="1" ht="14.25" x14ac:dyDescent="0.25">
      <c r="B171" s="104" t="s">
        <v>322</v>
      </c>
      <c r="E171" s="109"/>
      <c r="F171" s="109"/>
      <c r="G171" s="109"/>
      <c r="H171" s="109"/>
    </row>
    <row r="172" spans="2:14" s="104" customFormat="1" ht="14.25" x14ac:dyDescent="0.25">
      <c r="B172" s="104" t="s">
        <v>400</v>
      </c>
      <c r="E172" s="109"/>
      <c r="F172" s="109"/>
      <c r="G172" s="109"/>
      <c r="H172" s="109"/>
    </row>
    <row r="173" spans="2:14" s="104" customFormat="1" ht="14.25" x14ac:dyDescent="0.25">
      <c r="E173" s="109"/>
      <c r="F173" s="109"/>
      <c r="G173" s="109"/>
      <c r="H173" s="109"/>
    </row>
    <row r="174" spans="2:14" s="68" customFormat="1" ht="17.25" x14ac:dyDescent="0.2">
      <c r="B174" s="95" t="s">
        <v>208</v>
      </c>
    </row>
    <row r="175" spans="2:14" s="68" customFormat="1" ht="17.25" x14ac:dyDescent="0.2">
      <c r="B175" s="95" t="s">
        <v>331</v>
      </c>
    </row>
    <row r="176" spans="2:14" s="68" customFormat="1" ht="17.25" x14ac:dyDescent="0.2">
      <c r="B176" s="95" t="s">
        <v>335</v>
      </c>
    </row>
    <row r="177" spans="1:24" s="68" customFormat="1" ht="17.25" x14ac:dyDescent="0.2">
      <c r="B177" s="95" t="s">
        <v>189</v>
      </c>
    </row>
    <row r="178" spans="1:24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24" ht="20.25" customHeight="1" x14ac:dyDescent="0.2">
      <c r="B179" s="202" t="s">
        <v>58</v>
      </c>
      <c r="C179" s="201" t="s">
        <v>334</v>
      </c>
      <c r="D179" s="201"/>
      <c r="E179" s="201" t="s">
        <v>336</v>
      </c>
      <c r="F179" s="201"/>
      <c r="G179" s="201" t="s">
        <v>337</v>
      </c>
      <c r="H179" s="201"/>
      <c r="I179" s="201" t="s">
        <v>338</v>
      </c>
      <c r="J179" s="201"/>
      <c r="K179" s="201" t="s">
        <v>339</v>
      </c>
      <c r="L179" s="201"/>
      <c r="M179" s="201" t="s">
        <v>340</v>
      </c>
      <c r="N179" s="201"/>
      <c r="O179" s="188" t="s">
        <v>345</v>
      </c>
      <c r="P179" s="189"/>
      <c r="Q179" s="188" t="s">
        <v>341</v>
      </c>
      <c r="R179" s="189"/>
      <c r="S179" s="201" t="s">
        <v>342</v>
      </c>
      <c r="T179" s="201"/>
      <c r="U179" s="201" t="s">
        <v>343</v>
      </c>
      <c r="V179" s="201"/>
      <c r="W179" s="201" t="s">
        <v>344</v>
      </c>
      <c r="X179" s="201"/>
    </row>
    <row r="180" spans="1:24" ht="20.25" customHeight="1" x14ac:dyDescent="0.2">
      <c r="B180" s="202"/>
      <c r="C180" s="97" t="s">
        <v>190</v>
      </c>
      <c r="D180" s="97" t="s">
        <v>185</v>
      </c>
      <c r="E180" s="97" t="s">
        <v>190</v>
      </c>
      <c r="F180" s="97" t="s">
        <v>185</v>
      </c>
      <c r="G180" s="97" t="s">
        <v>190</v>
      </c>
      <c r="H180" s="97" t="s">
        <v>185</v>
      </c>
      <c r="I180" s="97" t="s">
        <v>190</v>
      </c>
      <c r="J180" s="97" t="s">
        <v>185</v>
      </c>
      <c r="K180" s="97" t="s">
        <v>190</v>
      </c>
      <c r="L180" s="97" t="s">
        <v>185</v>
      </c>
      <c r="M180" s="150" t="s">
        <v>190</v>
      </c>
      <c r="N180" s="150" t="s">
        <v>185</v>
      </c>
      <c r="O180" s="150" t="s">
        <v>190</v>
      </c>
      <c r="P180" s="150" t="s">
        <v>185</v>
      </c>
      <c r="Q180" s="150" t="s">
        <v>190</v>
      </c>
      <c r="R180" s="150" t="s">
        <v>185</v>
      </c>
      <c r="S180" s="150" t="s">
        <v>190</v>
      </c>
      <c r="T180" s="150" t="s">
        <v>185</v>
      </c>
      <c r="U180" s="150" t="s">
        <v>190</v>
      </c>
      <c r="V180" s="150" t="s">
        <v>185</v>
      </c>
      <c r="W180" s="150" t="s">
        <v>190</v>
      </c>
      <c r="X180" s="150" t="s">
        <v>185</v>
      </c>
    </row>
    <row r="181" spans="1:24" ht="39.75" customHeight="1" x14ac:dyDescent="0.2">
      <c r="B181" s="153" t="s">
        <v>70</v>
      </c>
      <c r="C181" s="103">
        <v>16539.621660000004</v>
      </c>
      <c r="D181" s="102">
        <v>9.8443089866765032E-2</v>
      </c>
      <c r="E181" s="103">
        <v>6272.9680499999995</v>
      </c>
      <c r="F181" s="102">
        <v>6.7332900555574587E-2</v>
      </c>
      <c r="G181" s="103">
        <v>18010.033045</v>
      </c>
      <c r="H181" s="102">
        <v>4.3408549917886077E-2</v>
      </c>
      <c r="I181" s="103">
        <v>11908.921969999999</v>
      </c>
      <c r="J181" s="102">
        <v>4.8440950074661593E-2</v>
      </c>
      <c r="K181" s="103">
        <v>3323.6590799999999</v>
      </c>
      <c r="L181" s="102">
        <v>2.266968142522546E-2</v>
      </c>
      <c r="M181" s="103">
        <v>1428.8885599999999</v>
      </c>
      <c r="N181" s="102">
        <v>8.713770365690135E-2</v>
      </c>
      <c r="O181" s="103">
        <v>4572.44488</v>
      </c>
      <c r="P181" s="102">
        <v>3.6583053135694613E-2</v>
      </c>
      <c r="Q181" s="103">
        <v>8787.5014300000003</v>
      </c>
      <c r="R181" s="102">
        <v>4.5885321659312382E-2</v>
      </c>
      <c r="S181" s="103">
        <v>6786.5623700000006</v>
      </c>
      <c r="T181" s="102">
        <v>3.9805396329128266E-2</v>
      </c>
      <c r="U181" s="103">
        <v>20177.902780000011</v>
      </c>
      <c r="V181" s="102">
        <v>5.807280056361435E-2</v>
      </c>
      <c r="W181" s="103">
        <v>6895.5901899999999</v>
      </c>
      <c r="X181" s="102">
        <v>5.4616695212396892E-2</v>
      </c>
    </row>
    <row r="182" spans="1:24" ht="29.25" customHeight="1" x14ac:dyDescent="0.2">
      <c r="B182" s="153" t="s">
        <v>332</v>
      </c>
      <c r="C182" s="103">
        <v>44077.834689999996</v>
      </c>
      <c r="D182" s="102">
        <v>0.26234930464062872</v>
      </c>
      <c r="E182" s="103">
        <v>19333.605530000001</v>
      </c>
      <c r="F182" s="102">
        <v>0.20752341286549311</v>
      </c>
      <c r="G182" s="103">
        <v>134985.35740399998</v>
      </c>
      <c r="H182" s="102">
        <v>0.32534746662677355</v>
      </c>
      <c r="I182" s="103">
        <v>105960.66209999994</v>
      </c>
      <c r="J182" s="102">
        <v>0.43100753834766997</v>
      </c>
      <c r="K182" s="103">
        <v>53757.793510000018</v>
      </c>
      <c r="L182" s="102">
        <v>0.36666578119521015</v>
      </c>
      <c r="M182" s="103">
        <v>6192.500680000001</v>
      </c>
      <c r="N182" s="102">
        <v>0.37763637015121754</v>
      </c>
      <c r="O182" s="103">
        <v>51539.240889999979</v>
      </c>
      <c r="P182" s="102">
        <v>0.41235331152909022</v>
      </c>
      <c r="Q182" s="103">
        <v>107999.25781000005</v>
      </c>
      <c r="R182" s="102">
        <v>0.56393512115523581</v>
      </c>
      <c r="S182" s="103">
        <v>52615.885719999998</v>
      </c>
      <c r="T182" s="102">
        <v>0.30860928848911767</v>
      </c>
      <c r="U182" s="103">
        <v>58690.220689999966</v>
      </c>
      <c r="V182" s="102">
        <v>0.16891277147708006</v>
      </c>
      <c r="W182" s="103">
        <v>33915.654190000001</v>
      </c>
      <c r="X182" s="102">
        <v>0.26862979045804947</v>
      </c>
    </row>
    <row r="183" spans="1:24" ht="29.25" customHeight="1" x14ac:dyDescent="0.2">
      <c r="B183" s="153" t="s">
        <v>72</v>
      </c>
      <c r="C183" s="103">
        <v>13445.600090000002</v>
      </c>
      <c r="D183" s="102">
        <v>8.0027611585188688E-2</v>
      </c>
      <c r="E183" s="103">
        <v>8196.1429800000005</v>
      </c>
      <c r="F183" s="102">
        <v>8.7975911213450372E-2</v>
      </c>
      <c r="G183" s="103">
        <v>22073.520799999995</v>
      </c>
      <c r="H183" s="102">
        <v>5.3202541445436659E-2</v>
      </c>
      <c r="I183" s="103">
        <v>5653.8966200000004</v>
      </c>
      <c r="J183" s="102">
        <v>2.2997893897252396E-2</v>
      </c>
      <c r="K183" s="103">
        <v>4621.48182</v>
      </c>
      <c r="L183" s="102">
        <v>3.1521740963838918E-2</v>
      </c>
      <c r="M183" s="103">
        <v>1510.8222900000001</v>
      </c>
      <c r="N183" s="102">
        <v>9.2134256421131322E-2</v>
      </c>
      <c r="O183" s="103">
        <v>23021.253884999998</v>
      </c>
      <c r="P183" s="102">
        <v>0.18418762308300823</v>
      </c>
      <c r="Q183" s="103">
        <v>5837.7691000000004</v>
      </c>
      <c r="R183" s="102">
        <v>3.0482830080893034E-2</v>
      </c>
      <c r="S183" s="103">
        <v>41747.544559999988</v>
      </c>
      <c r="T183" s="102">
        <v>0.24486293153727284</v>
      </c>
      <c r="U183" s="103">
        <v>39261.416974</v>
      </c>
      <c r="V183" s="102">
        <v>0.11299590758440575</v>
      </c>
      <c r="W183" s="103">
        <v>14049.333515</v>
      </c>
      <c r="X183" s="102">
        <v>0.11127809881144746</v>
      </c>
    </row>
    <row r="184" spans="1:24" ht="29.25" customHeight="1" x14ac:dyDescent="0.2">
      <c r="B184" s="153" t="s">
        <v>333</v>
      </c>
      <c r="C184" s="103">
        <v>2079.0111900000002</v>
      </c>
      <c r="D184" s="102">
        <v>1.237418180526749E-2</v>
      </c>
      <c r="E184" s="103">
        <v>1602.1738700000001</v>
      </c>
      <c r="F184" s="102">
        <v>1.719744353894009E-2</v>
      </c>
      <c r="G184" s="103">
        <v>3966.4319999999998</v>
      </c>
      <c r="H184" s="102">
        <v>9.5600636066406897E-3</v>
      </c>
      <c r="I184" s="103">
        <v>1109.4550200000001</v>
      </c>
      <c r="J184" s="102">
        <v>4.512839648230787E-3</v>
      </c>
      <c r="K184" s="103">
        <v>872.98085000000003</v>
      </c>
      <c r="L184" s="102">
        <v>5.9543404673810694E-3</v>
      </c>
      <c r="M184" s="103">
        <v>0</v>
      </c>
      <c r="N184" s="102">
        <v>0</v>
      </c>
      <c r="O184" s="103">
        <v>3369.8057600000002</v>
      </c>
      <c r="P184" s="102">
        <v>2.6961021162719794E-2</v>
      </c>
      <c r="Q184" s="103">
        <v>1984.4929400000001</v>
      </c>
      <c r="R184" s="102">
        <v>1.0362342197938568E-2</v>
      </c>
      <c r="S184" s="103">
        <v>5545.2098799999994</v>
      </c>
      <c r="T184" s="102">
        <v>3.2524460097402418E-2</v>
      </c>
      <c r="U184" s="103">
        <v>7171.2553599999992</v>
      </c>
      <c r="V184" s="102">
        <v>2.0639155954543166E-2</v>
      </c>
      <c r="W184" s="103">
        <v>2952.4564799999998</v>
      </c>
      <c r="X184" s="102">
        <v>2.338500567070767E-2</v>
      </c>
    </row>
    <row r="185" spans="1:24" ht="29.25" customHeight="1" x14ac:dyDescent="0.2">
      <c r="B185" s="153" t="s">
        <v>162</v>
      </c>
      <c r="C185" s="103">
        <v>88449.971480000022</v>
      </c>
      <c r="D185" s="102">
        <v>0.52645028224414925</v>
      </c>
      <c r="E185" s="103">
        <v>54088.394630000003</v>
      </c>
      <c r="F185" s="102">
        <v>0.58057501135088119</v>
      </c>
      <c r="G185" s="103">
        <v>222969.64017599999</v>
      </c>
      <c r="H185" s="102">
        <v>0.53741093820147368</v>
      </c>
      <c r="I185" s="103">
        <v>114652.91274099999</v>
      </c>
      <c r="J185" s="102">
        <v>0.46636429695250692</v>
      </c>
      <c r="K185" s="103">
        <v>80407.593185999984</v>
      </c>
      <c r="L185" s="102">
        <v>0.54843606935033462</v>
      </c>
      <c r="M185" s="103">
        <v>7265.8400599999995</v>
      </c>
      <c r="N185" s="102">
        <v>0.44309166977074987</v>
      </c>
      <c r="O185" s="103">
        <v>41689.306940000002</v>
      </c>
      <c r="P185" s="102">
        <v>0.33354631296863269</v>
      </c>
      <c r="Q185" s="103">
        <v>64623.777290000005</v>
      </c>
      <c r="R185" s="102">
        <v>0.33744322335676896</v>
      </c>
      <c r="S185" s="103">
        <v>63616.515980000011</v>
      </c>
      <c r="T185" s="102">
        <v>0.3731315640531308</v>
      </c>
      <c r="U185" s="103">
        <v>214562.29326699962</v>
      </c>
      <c r="V185" s="102">
        <v>0.61751874816824726</v>
      </c>
      <c r="W185" s="103">
        <v>66189.006120000035</v>
      </c>
      <c r="X185" s="102">
        <v>0.52425168463607819</v>
      </c>
    </row>
    <row r="186" spans="1:24" ht="29.25" customHeight="1" x14ac:dyDescent="0.2">
      <c r="B186" s="153" t="s">
        <v>401</v>
      </c>
      <c r="C186" s="103">
        <v>3419.97354</v>
      </c>
      <c r="D186" s="102">
        <v>2.0355529858001507E-2</v>
      </c>
      <c r="E186" s="103">
        <v>3670.2055700000001</v>
      </c>
      <c r="F186" s="102">
        <v>3.9395320475660002E-2</v>
      </c>
      <c r="G186" s="103">
        <v>12891.000870000002</v>
      </c>
      <c r="H186" s="102">
        <v>3.1070440201788535E-2</v>
      </c>
      <c r="I186" s="103">
        <v>6558.2555899999998</v>
      </c>
      <c r="J186" s="102">
        <v>2.6676481079677471E-2</v>
      </c>
      <c r="K186" s="103">
        <v>3629.0097299999998</v>
      </c>
      <c r="L186" s="102">
        <v>2.4752386598009161E-2</v>
      </c>
      <c r="M186" s="103">
        <v>0</v>
      </c>
      <c r="N186" s="102">
        <v>0</v>
      </c>
      <c r="O186" s="103">
        <v>796.00873000000001</v>
      </c>
      <c r="P186" s="102">
        <v>6.3686781208539753E-3</v>
      </c>
      <c r="Q186" s="103">
        <v>2277.2772500000001</v>
      </c>
      <c r="R186" s="102">
        <v>1.1891161549851871E-2</v>
      </c>
      <c r="S186" s="103">
        <v>181.80739</v>
      </c>
      <c r="T186" s="102">
        <v>1.0663594939472119E-3</v>
      </c>
      <c r="U186" s="103">
        <v>7595.6624300000003</v>
      </c>
      <c r="V186" s="102">
        <v>2.1860616252108243E-2</v>
      </c>
      <c r="W186" s="103">
        <v>2252.21497</v>
      </c>
      <c r="X186" s="102">
        <v>1.7838725211320544E-2</v>
      </c>
    </row>
    <row r="187" spans="1:24" s="104" customFormat="1" ht="14.25" x14ac:dyDescent="0.25">
      <c r="B187" s="104" t="s">
        <v>346</v>
      </c>
      <c r="E187" s="109"/>
      <c r="F187" s="109"/>
      <c r="G187" s="109"/>
      <c r="H187" s="109"/>
    </row>
    <row r="188" spans="1:24" s="104" customFormat="1" ht="14.25" x14ac:dyDescent="0.25">
      <c r="E188" s="109"/>
      <c r="F188" s="109"/>
      <c r="G188" s="109"/>
      <c r="H188" s="109"/>
    </row>
    <row r="189" spans="1:24" s="104" customFormat="1" ht="14.25" x14ac:dyDescent="0.25">
      <c r="E189" s="109"/>
      <c r="F189" s="109"/>
      <c r="G189" s="109"/>
      <c r="H189" s="109"/>
    </row>
    <row r="190" spans="1:24" s="68" customFormat="1" ht="15.75" x14ac:dyDescent="0.25">
      <c r="A190" s="69"/>
      <c r="B190" s="71"/>
      <c r="C190" s="69"/>
      <c r="D190" s="69"/>
      <c r="E190" s="69"/>
      <c r="F190" s="69"/>
      <c r="G190" s="69"/>
      <c r="H190" s="69"/>
      <c r="I190" s="69"/>
      <c r="J190" s="69"/>
      <c r="K190" s="70"/>
    </row>
    <row r="191" spans="1:24" s="68" customFormat="1" ht="17.25" x14ac:dyDescent="0.2">
      <c r="B191" s="95" t="s">
        <v>209</v>
      </c>
    </row>
    <row r="192" spans="1:24" s="68" customFormat="1" ht="17.25" x14ac:dyDescent="0.2">
      <c r="B192" s="95" t="s">
        <v>326</v>
      </c>
    </row>
    <row r="193" spans="1:14" s="68" customFormat="1" ht="17.25" x14ac:dyDescent="0.2">
      <c r="B193" s="95" t="s">
        <v>182</v>
      </c>
    </row>
    <row r="194" spans="1:14" s="68" customFormat="1" ht="17.25" x14ac:dyDescent="0.2">
      <c r="B194" s="95" t="s">
        <v>189</v>
      </c>
    </row>
    <row r="195" spans="1:14" s="68" customFormat="1" ht="15.75" x14ac:dyDescent="0.25">
      <c r="A195" s="69"/>
      <c r="B195" s="71"/>
      <c r="C195" s="69"/>
      <c r="D195" s="69"/>
      <c r="E195" s="69"/>
      <c r="F195" s="69"/>
      <c r="G195" s="69"/>
      <c r="H195" s="69"/>
      <c r="I195" s="69"/>
      <c r="J195" s="69"/>
      <c r="K195" s="70"/>
    </row>
    <row r="196" spans="1:14" ht="20.25" customHeight="1" x14ac:dyDescent="0.2">
      <c r="B196" s="202" t="s">
        <v>58</v>
      </c>
      <c r="C196" s="201" t="s">
        <v>38</v>
      </c>
      <c r="D196" s="201"/>
      <c r="E196" s="201" t="s">
        <v>35</v>
      </c>
      <c r="F196" s="201"/>
      <c r="G196" s="201" t="s">
        <v>57</v>
      </c>
      <c r="H196" s="201"/>
      <c r="I196" s="201" t="s">
        <v>86</v>
      </c>
      <c r="J196" s="201"/>
      <c r="K196" s="201" t="s">
        <v>90</v>
      </c>
      <c r="L196" s="201"/>
      <c r="M196" s="201" t="s">
        <v>316</v>
      </c>
      <c r="N196" s="201"/>
    </row>
    <row r="197" spans="1:14" ht="20.25" customHeight="1" x14ac:dyDescent="0.2">
      <c r="B197" s="202"/>
      <c r="C197" s="97" t="s">
        <v>190</v>
      </c>
      <c r="D197" s="97" t="s">
        <v>185</v>
      </c>
      <c r="E197" s="97" t="s">
        <v>190</v>
      </c>
      <c r="F197" s="97" t="s">
        <v>185</v>
      </c>
      <c r="G197" s="97" t="s">
        <v>190</v>
      </c>
      <c r="H197" s="97" t="s">
        <v>185</v>
      </c>
      <c r="I197" s="97" t="s">
        <v>190</v>
      </c>
      <c r="J197" s="97" t="s">
        <v>185</v>
      </c>
      <c r="K197" s="97" t="s">
        <v>190</v>
      </c>
      <c r="L197" s="97" t="s">
        <v>185</v>
      </c>
      <c r="M197" s="150" t="s">
        <v>190</v>
      </c>
      <c r="N197" s="150" t="s">
        <v>185</v>
      </c>
    </row>
    <row r="198" spans="1:14" ht="28.5" customHeight="1" x14ac:dyDescent="0.2">
      <c r="B198" s="111" t="s">
        <v>0</v>
      </c>
      <c r="C198" s="103">
        <v>22894.622805541705</v>
      </c>
      <c r="D198" s="102">
        <v>5.7772540428836531E-3</v>
      </c>
      <c r="E198" s="103">
        <v>32729.329015929543</v>
      </c>
      <c r="F198" s="102">
        <v>7.7764676340691527E-3</v>
      </c>
      <c r="G198" s="103">
        <v>26853.851179046818</v>
      </c>
      <c r="H198" s="102">
        <v>6.3422440876943313E-3</v>
      </c>
      <c r="I198" s="103">
        <v>45731.820034114047</v>
      </c>
      <c r="J198" s="102">
        <v>1.0492905781105144E-2</v>
      </c>
      <c r="K198" s="103">
        <v>121122</v>
      </c>
      <c r="L198" s="102">
        <v>2.7400000000000001E-2</v>
      </c>
      <c r="M198" s="103">
        <v>67063.107090000034</v>
      </c>
      <c r="N198" s="118">
        <v>1.6065546702364222E-2</v>
      </c>
    </row>
    <row r="199" spans="1:14" ht="28.5" customHeight="1" x14ac:dyDescent="0.2">
      <c r="B199" s="111" t="s">
        <v>71</v>
      </c>
      <c r="C199" s="103" t="s">
        <v>24</v>
      </c>
      <c r="D199" s="102" t="s">
        <v>24</v>
      </c>
      <c r="E199" s="103" t="s">
        <v>24</v>
      </c>
      <c r="F199" s="102" t="s">
        <v>24</v>
      </c>
      <c r="G199" s="103" t="s">
        <v>24</v>
      </c>
      <c r="H199" s="102" t="s">
        <v>24</v>
      </c>
      <c r="I199" s="103" t="s">
        <v>24</v>
      </c>
      <c r="J199" s="102" t="s">
        <v>24</v>
      </c>
      <c r="K199" s="103">
        <v>32901</v>
      </c>
      <c r="L199" s="102">
        <v>7.4000000000000003E-3</v>
      </c>
      <c r="M199" s="103">
        <v>33007.275450000008</v>
      </c>
      <c r="N199" s="118">
        <v>7.9071780039676517E-3</v>
      </c>
    </row>
    <row r="200" spans="1:14" ht="28.5" customHeight="1" x14ac:dyDescent="0.2">
      <c r="B200" s="111" t="s">
        <v>7</v>
      </c>
      <c r="C200" s="103">
        <v>2422873.757537215</v>
      </c>
      <c r="D200" s="102">
        <v>0.61139060162810099</v>
      </c>
      <c r="E200" s="103">
        <v>2559680.3157259477</v>
      </c>
      <c r="F200" s="102">
        <v>0.60817840534154366</v>
      </c>
      <c r="G200" s="103">
        <v>2301583.2277006297</v>
      </c>
      <c r="H200" s="102">
        <v>0.54357948589550809</v>
      </c>
      <c r="I200" s="103">
        <v>2794427.022468545</v>
      </c>
      <c r="J200" s="102">
        <v>0.64116537319231737</v>
      </c>
      <c r="K200" s="103">
        <v>3185094</v>
      </c>
      <c r="L200" s="102">
        <v>0.72019999999999995</v>
      </c>
      <c r="M200" s="103">
        <v>2887767.0697460133</v>
      </c>
      <c r="N200" s="118">
        <v>0.6917895507330577</v>
      </c>
    </row>
    <row r="201" spans="1:14" ht="28.5" customHeight="1" x14ac:dyDescent="0.2">
      <c r="B201" s="111" t="s">
        <v>152</v>
      </c>
      <c r="C201" s="103" t="s">
        <v>24</v>
      </c>
      <c r="D201" s="102" t="s">
        <v>24</v>
      </c>
      <c r="E201" s="103" t="s">
        <v>24</v>
      </c>
      <c r="F201" s="102" t="s">
        <v>24</v>
      </c>
      <c r="G201" s="103" t="s">
        <v>24</v>
      </c>
      <c r="H201" s="102" t="s">
        <v>24</v>
      </c>
      <c r="I201" s="103" t="s">
        <v>24</v>
      </c>
      <c r="J201" s="102" t="s">
        <v>24</v>
      </c>
      <c r="K201" s="103">
        <v>156372</v>
      </c>
      <c r="L201" s="102">
        <v>3.5400000000000001E-2</v>
      </c>
      <c r="M201" s="169" t="s">
        <v>24</v>
      </c>
      <c r="N201" s="172" t="s">
        <v>24</v>
      </c>
    </row>
    <row r="202" spans="1:14" s="165" customFormat="1" ht="28.5" customHeight="1" x14ac:dyDescent="0.2">
      <c r="B202" s="182" t="s">
        <v>396</v>
      </c>
      <c r="C202" s="169" t="s">
        <v>24</v>
      </c>
      <c r="D202" s="168" t="s">
        <v>24</v>
      </c>
      <c r="E202" s="169" t="s">
        <v>24</v>
      </c>
      <c r="F202" s="168" t="s">
        <v>24</v>
      </c>
      <c r="G202" s="169" t="s">
        <v>24</v>
      </c>
      <c r="H202" s="168" t="s">
        <v>24</v>
      </c>
      <c r="I202" s="169" t="s">
        <v>24</v>
      </c>
      <c r="J202" s="168" t="s">
        <v>24</v>
      </c>
      <c r="K202" s="169" t="s">
        <v>24</v>
      </c>
      <c r="L202" s="168" t="s">
        <v>24</v>
      </c>
      <c r="M202" s="169">
        <v>682153.59821600048</v>
      </c>
      <c r="N202" s="172">
        <v>0.16341578799230894</v>
      </c>
    </row>
    <row r="203" spans="1:14" ht="28.5" customHeight="1" x14ac:dyDescent="0.2">
      <c r="B203" s="111" t="s">
        <v>163</v>
      </c>
      <c r="C203" s="103" t="s">
        <v>24</v>
      </c>
      <c r="D203" s="102" t="s">
        <v>24</v>
      </c>
      <c r="E203" s="103" t="s">
        <v>24</v>
      </c>
      <c r="F203" s="102" t="s">
        <v>24</v>
      </c>
      <c r="G203" s="103" t="s">
        <v>24</v>
      </c>
      <c r="H203" s="102" t="s">
        <v>24</v>
      </c>
      <c r="I203" s="103" t="s">
        <v>24</v>
      </c>
      <c r="J203" s="102" t="s">
        <v>24</v>
      </c>
      <c r="K203" s="103">
        <v>348928</v>
      </c>
      <c r="L203" s="102">
        <v>7.8899999999999998E-2</v>
      </c>
      <c r="M203" s="103" t="s">
        <v>24</v>
      </c>
      <c r="N203" s="118" t="s">
        <v>24</v>
      </c>
    </row>
    <row r="204" spans="1:14" ht="48" customHeight="1" x14ac:dyDescent="0.2">
      <c r="B204" s="153" t="s">
        <v>327</v>
      </c>
      <c r="C204" s="103" t="s">
        <v>24</v>
      </c>
      <c r="D204" s="102" t="s">
        <v>24</v>
      </c>
      <c r="E204" s="103" t="s">
        <v>24</v>
      </c>
      <c r="F204" s="102" t="s">
        <v>24</v>
      </c>
      <c r="G204" s="103" t="s">
        <v>24</v>
      </c>
      <c r="H204" s="102" t="s">
        <v>24</v>
      </c>
      <c r="I204" s="103" t="s">
        <v>24</v>
      </c>
      <c r="J204" s="102" t="s">
        <v>24</v>
      </c>
      <c r="K204" s="103">
        <v>578108</v>
      </c>
      <c r="L204" s="102">
        <v>0.13070000000000001</v>
      </c>
      <c r="M204" s="103">
        <v>504352.24029499857</v>
      </c>
      <c r="N204" s="118">
        <v>0.12082193656830341</v>
      </c>
    </row>
    <row r="205" spans="1:14" s="104" customFormat="1" ht="14.25" x14ac:dyDescent="0.25">
      <c r="B205" s="104" t="s">
        <v>322</v>
      </c>
      <c r="E205" s="109"/>
      <c r="F205" s="109"/>
      <c r="G205" s="109"/>
      <c r="H205" s="109"/>
    </row>
    <row r="206" spans="1:14" s="104" customFormat="1" ht="14.25" x14ac:dyDescent="0.25">
      <c r="B206" s="104" t="s">
        <v>400</v>
      </c>
      <c r="E206" s="109"/>
      <c r="F206" s="109"/>
      <c r="G206" s="109"/>
      <c r="H206" s="109"/>
    </row>
    <row r="207" spans="1:14" s="104" customFormat="1" ht="14.25" x14ac:dyDescent="0.25">
      <c r="E207" s="109"/>
      <c r="F207" s="109"/>
      <c r="G207" s="109"/>
      <c r="H207" s="109"/>
    </row>
    <row r="208" spans="1:14" s="141" customFormat="1" ht="44.25" customHeight="1" x14ac:dyDescent="0.3">
      <c r="B208" s="243" t="s">
        <v>210</v>
      </c>
    </row>
    <row r="209" spans="2:10" s="68" customFormat="1" ht="17.25" x14ac:dyDescent="0.2">
      <c r="B209" s="95" t="s">
        <v>330</v>
      </c>
    </row>
    <row r="210" spans="2:10" s="68" customFormat="1" ht="17.25" x14ac:dyDescent="0.2">
      <c r="B210" s="95" t="s">
        <v>328</v>
      </c>
    </row>
    <row r="211" spans="2:10" s="68" customFormat="1" ht="17.25" x14ac:dyDescent="0.2">
      <c r="B211" s="95" t="s">
        <v>189</v>
      </c>
    </row>
    <row r="212" spans="2:10" x14ac:dyDescent="0.2">
      <c r="B212" s="6"/>
      <c r="C212" s="19"/>
      <c r="D212" s="20"/>
      <c r="E212" s="19"/>
      <c r="F212" s="20"/>
      <c r="G212" s="19"/>
      <c r="H212" s="20"/>
      <c r="I212" s="19"/>
      <c r="J212" s="20"/>
    </row>
    <row r="213" spans="2:10" ht="20.25" customHeight="1" x14ac:dyDescent="0.2">
      <c r="B213" s="202" t="s">
        <v>58</v>
      </c>
      <c r="C213" s="201" t="s">
        <v>90</v>
      </c>
      <c r="D213" s="201"/>
      <c r="E213" s="201" t="s">
        <v>316</v>
      </c>
      <c r="F213" s="201"/>
    </row>
    <row r="214" spans="2:10" ht="20.25" customHeight="1" x14ac:dyDescent="0.2">
      <c r="B214" s="202"/>
      <c r="C214" s="97" t="s">
        <v>190</v>
      </c>
      <c r="D214" s="97" t="s">
        <v>185</v>
      </c>
      <c r="E214" s="150" t="s">
        <v>190</v>
      </c>
      <c r="F214" s="150" t="s">
        <v>185</v>
      </c>
    </row>
    <row r="215" spans="2:10" ht="29.25" customHeight="1" x14ac:dyDescent="0.2">
      <c r="B215" s="111" t="s">
        <v>0</v>
      </c>
      <c r="C215" s="103">
        <v>180740</v>
      </c>
      <c r="D215" s="102">
        <v>4.8500000000000001E-2</v>
      </c>
      <c r="E215" s="103">
        <v>103176.46525000008</v>
      </c>
      <c r="F215" s="118">
        <v>2.9043833470835844E-2</v>
      </c>
    </row>
    <row r="216" spans="2:10" ht="29.25" customHeight="1" x14ac:dyDescent="0.2">
      <c r="B216" s="111" t="s">
        <v>71</v>
      </c>
      <c r="C216" s="103">
        <v>85827</v>
      </c>
      <c r="D216" s="102">
        <v>2.3E-2</v>
      </c>
      <c r="E216" s="103">
        <v>93943.40386000002</v>
      </c>
      <c r="F216" s="118">
        <v>2.6444757249457291E-2</v>
      </c>
    </row>
    <row r="217" spans="2:10" ht="29.25" customHeight="1" x14ac:dyDescent="0.2">
      <c r="B217" s="111" t="s">
        <v>7</v>
      </c>
      <c r="C217" s="103">
        <v>3173036</v>
      </c>
      <c r="D217" s="102">
        <v>0.85070000000000001</v>
      </c>
      <c r="E217" s="103">
        <v>2998976.430381014</v>
      </c>
      <c r="F217" s="118">
        <v>0.84420193903616825</v>
      </c>
    </row>
    <row r="218" spans="2:10" ht="29.25" customHeight="1" x14ac:dyDescent="0.2">
      <c r="B218" s="111" t="s">
        <v>152</v>
      </c>
      <c r="C218" s="103">
        <v>200841</v>
      </c>
      <c r="D218" s="102">
        <v>5.3800000000000001E-2</v>
      </c>
      <c r="E218" s="169" t="s">
        <v>24</v>
      </c>
      <c r="F218" s="172" t="s">
        <v>24</v>
      </c>
    </row>
    <row r="219" spans="2:10" s="165" customFormat="1" ht="29.25" customHeight="1" x14ac:dyDescent="0.2">
      <c r="B219" s="182" t="s">
        <v>396</v>
      </c>
      <c r="C219" s="169" t="s">
        <v>24</v>
      </c>
      <c r="D219" s="172" t="s">
        <v>24</v>
      </c>
      <c r="E219" s="169">
        <v>317970.65154099982</v>
      </c>
      <c r="F219" s="172">
        <v>8.9507685978513052E-2</v>
      </c>
    </row>
    <row r="220" spans="2:10" ht="29.25" customHeight="1" x14ac:dyDescent="0.2">
      <c r="B220" s="111" t="s">
        <v>163</v>
      </c>
      <c r="C220" s="103">
        <v>23542</v>
      </c>
      <c r="D220" s="102">
        <v>6.3E-3</v>
      </c>
      <c r="E220" s="103" t="s">
        <v>24</v>
      </c>
      <c r="F220" s="118" t="s">
        <v>24</v>
      </c>
    </row>
    <row r="221" spans="2:10" ht="29.25" customHeight="1" x14ac:dyDescent="0.2">
      <c r="B221" s="111" t="s">
        <v>162</v>
      </c>
      <c r="C221" s="103">
        <v>65933</v>
      </c>
      <c r="D221" s="102">
        <v>1.77E-2</v>
      </c>
      <c r="E221" s="103">
        <v>38372.686580000001</v>
      </c>
      <c r="F221" s="118">
        <v>1.0801784265022556E-2</v>
      </c>
    </row>
    <row r="222" spans="2:10" s="104" customFormat="1" ht="49.9" customHeight="1" x14ac:dyDescent="0.25">
      <c r="B222" s="205" t="s">
        <v>322</v>
      </c>
      <c r="C222" s="205"/>
      <c r="D222" s="205"/>
      <c r="E222" s="109"/>
      <c r="F222" s="109"/>
      <c r="G222" s="109"/>
      <c r="H222" s="109"/>
    </row>
    <row r="223" spans="2:10" s="104" customFormat="1" ht="14.25" x14ac:dyDescent="0.25">
      <c r="E223" s="109"/>
      <c r="F223" s="109"/>
      <c r="G223" s="109"/>
      <c r="H223" s="109"/>
    </row>
    <row r="225" spans="1:10" s="68" customFormat="1" x14ac:dyDescent="0.2"/>
    <row r="226" spans="1:10" s="68" customFormat="1" ht="17.25" x14ac:dyDescent="0.2">
      <c r="B226" s="95" t="s">
        <v>211</v>
      </c>
    </row>
    <row r="227" spans="1:10" s="68" customFormat="1" ht="17.25" x14ac:dyDescent="0.2">
      <c r="B227" s="95" t="s">
        <v>329</v>
      </c>
    </row>
    <row r="228" spans="1:10" s="68" customFormat="1" ht="17.25" x14ac:dyDescent="0.2">
      <c r="B228" s="95" t="s">
        <v>328</v>
      </c>
    </row>
    <row r="229" spans="1:10" s="68" customFormat="1" ht="17.25" x14ac:dyDescent="0.2">
      <c r="B229" s="95" t="s">
        <v>189</v>
      </c>
    </row>
    <row r="231" spans="1:10" x14ac:dyDescent="0.2">
      <c r="A231" s="57"/>
      <c r="B231" s="57"/>
      <c r="C231" s="57"/>
      <c r="D231" s="57"/>
      <c r="E231" s="57"/>
      <c r="F231" s="57"/>
      <c r="G231" s="57"/>
      <c r="H231" s="57"/>
      <c r="I231" s="57"/>
      <c r="J231" s="57"/>
    </row>
    <row r="232" spans="1:10" ht="20.25" customHeight="1" x14ac:dyDescent="0.2">
      <c r="B232" s="202" t="s">
        <v>58</v>
      </c>
      <c r="C232" s="201" t="s">
        <v>90</v>
      </c>
      <c r="D232" s="201"/>
      <c r="E232" s="201" t="s">
        <v>316</v>
      </c>
      <c r="F232" s="201"/>
    </row>
    <row r="233" spans="1:10" ht="20.25" customHeight="1" x14ac:dyDescent="0.2">
      <c r="B233" s="202"/>
      <c r="C233" s="97" t="s">
        <v>190</v>
      </c>
      <c r="D233" s="97" t="s">
        <v>185</v>
      </c>
      <c r="E233" s="150" t="s">
        <v>190</v>
      </c>
      <c r="F233" s="150" t="s">
        <v>185</v>
      </c>
    </row>
    <row r="234" spans="1:10" ht="29.25" customHeight="1" x14ac:dyDescent="0.2">
      <c r="B234" s="111" t="s">
        <v>0</v>
      </c>
      <c r="C234" s="103">
        <v>85944</v>
      </c>
      <c r="D234" s="102">
        <v>6.3E-2</v>
      </c>
      <c r="E234" s="103">
        <v>30621.900469999993</v>
      </c>
      <c r="F234" s="118">
        <v>3.3751344734489576E-2</v>
      </c>
    </row>
    <row r="235" spans="1:10" ht="29.25" customHeight="1" x14ac:dyDescent="0.2">
      <c r="B235" s="111" t="s">
        <v>71</v>
      </c>
      <c r="C235" s="103">
        <v>27646</v>
      </c>
      <c r="D235" s="102">
        <v>2.0299999999999999E-2</v>
      </c>
      <c r="E235" s="103">
        <v>23366.435780000011</v>
      </c>
      <c r="F235" s="118">
        <v>2.5754398555364787E-2</v>
      </c>
    </row>
    <row r="236" spans="1:10" ht="29.25" customHeight="1" x14ac:dyDescent="0.2">
      <c r="B236" s="111" t="s">
        <v>7</v>
      </c>
      <c r="C236" s="103">
        <v>1201482</v>
      </c>
      <c r="D236" s="102">
        <v>0.88039999999999996</v>
      </c>
      <c r="E236" s="103">
        <v>786916.55048799969</v>
      </c>
      <c r="F236" s="118">
        <v>0.86733649333149487</v>
      </c>
    </row>
    <row r="237" spans="1:10" ht="29.25" customHeight="1" x14ac:dyDescent="0.2">
      <c r="B237" s="111" t="s">
        <v>152</v>
      </c>
      <c r="C237" s="103">
        <v>26416</v>
      </c>
      <c r="D237" s="102">
        <v>1.9400000000000001E-2</v>
      </c>
      <c r="E237" s="169" t="s">
        <v>24</v>
      </c>
      <c r="F237" s="172" t="s">
        <v>24</v>
      </c>
    </row>
    <row r="238" spans="1:10" s="165" customFormat="1" ht="29.25" customHeight="1" x14ac:dyDescent="0.2">
      <c r="B238" s="182" t="s">
        <v>396</v>
      </c>
      <c r="C238" s="169" t="s">
        <v>24</v>
      </c>
      <c r="D238" s="172" t="s">
        <v>24</v>
      </c>
      <c r="E238" s="169">
        <v>49823.478510000001</v>
      </c>
      <c r="F238" s="172">
        <v>5.4915252588907768E-2</v>
      </c>
    </row>
    <row r="239" spans="1:10" ht="29.25" customHeight="1" x14ac:dyDescent="0.2">
      <c r="B239" s="111" t="s">
        <v>163</v>
      </c>
      <c r="C239" s="103">
        <v>3224</v>
      </c>
      <c r="D239" s="102">
        <v>2.3999999999999998E-3</v>
      </c>
      <c r="E239" s="103" t="s">
        <v>24</v>
      </c>
      <c r="F239" s="118" t="s">
        <v>24</v>
      </c>
    </row>
    <row r="240" spans="1:10" ht="29.25" customHeight="1" x14ac:dyDescent="0.2">
      <c r="B240" s="111" t="s">
        <v>162</v>
      </c>
      <c r="C240" s="103">
        <v>19975</v>
      </c>
      <c r="D240" s="102">
        <v>1.46E-2</v>
      </c>
      <c r="E240" s="103">
        <v>16551.054606000002</v>
      </c>
      <c r="F240" s="118">
        <v>1.8242510789744846E-2</v>
      </c>
    </row>
    <row r="241" spans="2:8" s="104" customFormat="1" ht="39" customHeight="1" x14ac:dyDescent="0.25">
      <c r="B241" s="205" t="s">
        <v>322</v>
      </c>
      <c r="C241" s="205"/>
      <c r="D241" s="205"/>
      <c r="E241" s="109"/>
      <c r="F241" s="109"/>
      <c r="G241" s="109"/>
      <c r="H241" s="109"/>
    </row>
    <row r="242" spans="2:8" x14ac:dyDescent="0.2">
      <c r="B242" s="195"/>
      <c r="C242" s="195"/>
      <c r="D242" s="195"/>
    </row>
  </sheetData>
  <mergeCells count="98">
    <mergeCell ref="B222:D222"/>
    <mergeCell ref="B55:G55"/>
    <mergeCell ref="B133:J133"/>
    <mergeCell ref="B70:B72"/>
    <mergeCell ref="B241:D241"/>
    <mergeCell ref="E64:F64"/>
    <mergeCell ref="G64:H64"/>
    <mergeCell ref="I143:J143"/>
    <mergeCell ref="E124:F124"/>
    <mergeCell ref="G124:H124"/>
    <mergeCell ref="B143:B144"/>
    <mergeCell ref="C143:C144"/>
    <mergeCell ref="D143:D144"/>
    <mergeCell ref="E143:F143"/>
    <mergeCell ref="G143:H143"/>
    <mergeCell ref="I124:J124"/>
    <mergeCell ref="B242:D242"/>
    <mergeCell ref="B92:H92"/>
    <mergeCell ref="B114:D114"/>
    <mergeCell ref="B115:D115"/>
    <mergeCell ref="E179:F179"/>
    <mergeCell ref="G179:H179"/>
    <mergeCell ref="B196:B197"/>
    <mergeCell ref="C196:D196"/>
    <mergeCell ref="E196:F196"/>
    <mergeCell ref="G196:H196"/>
    <mergeCell ref="B179:B180"/>
    <mergeCell ref="C179:D179"/>
    <mergeCell ref="C232:D232"/>
    <mergeCell ref="B232:B233"/>
    <mergeCell ref="B124:B125"/>
    <mergeCell ref="C124:D124"/>
    <mergeCell ref="B56:H56"/>
    <mergeCell ref="P64:Q64"/>
    <mergeCell ref="R64:S64"/>
    <mergeCell ref="M46:N46"/>
    <mergeCell ref="B34:B36"/>
    <mergeCell ref="B37:I37"/>
    <mergeCell ref="T64:U64"/>
    <mergeCell ref="V64:W64"/>
    <mergeCell ref="P46:Q46"/>
    <mergeCell ref="R46:S46"/>
    <mergeCell ref="T46:U46"/>
    <mergeCell ref="V46:W46"/>
    <mergeCell ref="B8:B9"/>
    <mergeCell ref="C8:C9"/>
    <mergeCell ref="D8:E8"/>
    <mergeCell ref="F8:G8"/>
    <mergeCell ref="H8:I8"/>
    <mergeCell ref="B15:B17"/>
    <mergeCell ref="B27:B28"/>
    <mergeCell ref="C27:C28"/>
    <mergeCell ref="D27:E27"/>
    <mergeCell ref="B18:I18"/>
    <mergeCell ref="H27:I27"/>
    <mergeCell ref="F27:G27"/>
    <mergeCell ref="G162:H162"/>
    <mergeCell ref="I162:J162"/>
    <mergeCell ref="B213:B214"/>
    <mergeCell ref="B162:B163"/>
    <mergeCell ref="C162:D162"/>
    <mergeCell ref="K124:L124"/>
    <mergeCell ref="B83:B84"/>
    <mergeCell ref="C83:C84"/>
    <mergeCell ref="K46:L46"/>
    <mergeCell ref="I46:J46"/>
    <mergeCell ref="B46:B47"/>
    <mergeCell ref="C46:D46"/>
    <mergeCell ref="E46:F46"/>
    <mergeCell ref="G46:H46"/>
    <mergeCell ref="D83:E83"/>
    <mergeCell ref="F83:G83"/>
    <mergeCell ref="H83:I83"/>
    <mergeCell ref="B73:H73"/>
    <mergeCell ref="B64:B65"/>
    <mergeCell ref="C64:C65"/>
    <mergeCell ref="D64:D65"/>
    <mergeCell ref="M196:N196"/>
    <mergeCell ref="E213:F213"/>
    <mergeCell ref="E232:F232"/>
    <mergeCell ref="M179:N179"/>
    <mergeCell ref="B89:B91"/>
    <mergeCell ref="M124:N124"/>
    <mergeCell ref="B111:B113"/>
    <mergeCell ref="B149:B151"/>
    <mergeCell ref="M162:N162"/>
    <mergeCell ref="K162:L162"/>
    <mergeCell ref="K196:L196"/>
    <mergeCell ref="K179:L179"/>
    <mergeCell ref="C213:D213"/>
    <mergeCell ref="I196:J196"/>
    <mergeCell ref="I179:J179"/>
    <mergeCell ref="E162:F162"/>
    <mergeCell ref="S179:T179"/>
    <mergeCell ref="U179:V179"/>
    <mergeCell ref="W179:X179"/>
    <mergeCell ref="Q179:R179"/>
    <mergeCell ref="O179:P17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zoomScale="90" zoomScaleNormal="90" workbookViewId="0">
      <selection activeCell="G35" sqref="G35"/>
    </sheetView>
  </sheetViews>
  <sheetFormatPr baseColWidth="10" defaultColWidth="11.42578125" defaultRowHeight="15" x14ac:dyDescent="0.2"/>
  <cols>
    <col min="1" max="1" width="5.85546875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2" style="1" bestFit="1" customWidth="1"/>
    <col min="10" max="10" width="14.28515625" style="1" bestFit="1" customWidth="1"/>
    <col min="11" max="11" width="14.28515625" style="1" customWidth="1"/>
    <col min="12" max="12" width="15.5703125" style="1" bestFit="1" customWidth="1"/>
    <col min="13" max="13" width="11.7109375" style="1" bestFit="1" customWidth="1"/>
    <col min="14" max="14" width="15.7109375" style="1" bestFit="1" customWidth="1"/>
    <col min="15" max="15" width="16" style="1" bestFit="1" customWidth="1"/>
    <col min="16" max="16384" width="11.42578125" style="1"/>
  </cols>
  <sheetData>
    <row r="1" spans="1:15" ht="88.5" customHeight="1" x14ac:dyDescent="0.2"/>
    <row r="2" spans="1:15" ht="15.75" x14ac:dyDescent="0.25">
      <c r="A2" s="2"/>
      <c r="B2" s="2"/>
      <c r="C2" s="2"/>
      <c r="D2" s="2"/>
      <c r="E2" s="2"/>
      <c r="F2" s="2"/>
      <c r="G2" s="2"/>
      <c r="H2" s="2"/>
      <c r="I2" s="2"/>
      <c r="J2" s="3"/>
    </row>
    <row r="3" spans="1:15" s="68" customFormat="1" ht="17.25" x14ac:dyDescent="0.2">
      <c r="B3" s="95" t="s">
        <v>214</v>
      </c>
    </row>
    <row r="4" spans="1:15" s="68" customFormat="1" ht="17.25" x14ac:dyDescent="0.2">
      <c r="B4" s="95" t="s">
        <v>347</v>
      </c>
    </row>
    <row r="5" spans="1:15" s="68" customFormat="1" ht="17.25" x14ac:dyDescent="0.2">
      <c r="B5" s="95" t="s">
        <v>182</v>
      </c>
    </row>
    <row r="6" spans="1:15" s="68" customFormat="1" ht="17.25" x14ac:dyDescent="0.2">
      <c r="B6" s="95" t="s">
        <v>189</v>
      </c>
    </row>
    <row r="7" spans="1:15" ht="15.75" x14ac:dyDescent="0.25">
      <c r="A7" s="2"/>
      <c r="B7" s="2"/>
      <c r="C7" s="2"/>
      <c r="D7" s="2"/>
      <c r="E7" s="2"/>
      <c r="F7" s="2"/>
      <c r="G7" s="2"/>
      <c r="H7" s="2"/>
      <c r="I7" s="2"/>
      <c r="J7" s="3"/>
    </row>
    <row r="8" spans="1:15" ht="15" customHeight="1" x14ac:dyDescent="0.25">
      <c r="A8" s="45"/>
      <c r="B8" s="190" t="s">
        <v>61</v>
      </c>
      <c r="C8" s="190" t="s">
        <v>60</v>
      </c>
      <c r="D8" s="203" t="s">
        <v>38</v>
      </c>
      <c r="E8" s="204"/>
      <c r="F8" s="203" t="s">
        <v>77</v>
      </c>
      <c r="G8" s="204"/>
      <c r="H8" s="203" t="s">
        <v>57</v>
      </c>
      <c r="I8" s="204"/>
      <c r="J8" s="203" t="s">
        <v>86</v>
      </c>
      <c r="K8" s="204"/>
      <c r="L8" s="203" t="s">
        <v>90</v>
      </c>
      <c r="M8" s="204"/>
      <c r="N8" s="203" t="s">
        <v>316</v>
      </c>
      <c r="O8" s="204"/>
    </row>
    <row r="9" spans="1:15" ht="15" customHeight="1" x14ac:dyDescent="0.25">
      <c r="A9" s="45"/>
      <c r="B9" s="191"/>
      <c r="C9" s="191"/>
      <c r="D9" s="116" t="s">
        <v>190</v>
      </c>
      <c r="E9" s="97" t="s">
        <v>185</v>
      </c>
      <c r="F9" s="116" t="s">
        <v>190</v>
      </c>
      <c r="G9" s="97" t="s">
        <v>185</v>
      </c>
      <c r="H9" s="116" t="s">
        <v>190</v>
      </c>
      <c r="I9" s="97" t="s">
        <v>185</v>
      </c>
      <c r="J9" s="116" t="s">
        <v>190</v>
      </c>
      <c r="K9" s="97" t="s">
        <v>185</v>
      </c>
      <c r="L9" s="116" t="s">
        <v>190</v>
      </c>
      <c r="M9" s="97" t="s">
        <v>185</v>
      </c>
      <c r="N9" s="116" t="s">
        <v>190</v>
      </c>
      <c r="O9" s="150" t="s">
        <v>185</v>
      </c>
    </row>
    <row r="10" spans="1:15" ht="15" customHeight="1" x14ac:dyDescent="0.25">
      <c r="A10" s="45"/>
      <c r="B10" s="215" t="s">
        <v>74</v>
      </c>
      <c r="C10" s="119" t="s">
        <v>3</v>
      </c>
      <c r="D10" s="117">
        <v>1197719.7564605847</v>
      </c>
      <c r="E10" s="118">
        <v>0.43368842562341015</v>
      </c>
      <c r="F10" s="117">
        <v>1293861.4951495414</v>
      </c>
      <c r="G10" s="118">
        <v>0.41479029138383988</v>
      </c>
      <c r="H10" s="117">
        <v>1174350.0598271615</v>
      </c>
      <c r="I10" s="118">
        <v>0.37209608436236763</v>
      </c>
      <c r="J10" s="117">
        <v>1313561.8044362303</v>
      </c>
      <c r="K10" s="118">
        <v>0.40220318391841259</v>
      </c>
      <c r="L10" s="117">
        <v>1262102</v>
      </c>
      <c r="M10" s="118">
        <v>0.38500000000000001</v>
      </c>
      <c r="N10" s="117">
        <v>1374826.9360909997</v>
      </c>
      <c r="O10" s="118">
        <v>0.45379789051746605</v>
      </c>
    </row>
    <row r="11" spans="1:15" ht="15" customHeight="1" x14ac:dyDescent="0.25">
      <c r="A11" s="45"/>
      <c r="B11" s="216"/>
      <c r="C11" s="111" t="s">
        <v>4</v>
      </c>
      <c r="D11" s="103">
        <v>1563985.8499062418</v>
      </c>
      <c r="E11" s="102">
        <v>0.56631157437658119</v>
      </c>
      <c r="F11" s="103">
        <v>1825453.3056691496</v>
      </c>
      <c r="G11" s="102">
        <v>0.5852097086161353</v>
      </c>
      <c r="H11" s="103">
        <v>1981689.762090158</v>
      </c>
      <c r="I11" s="102">
        <v>0.62790391563761294</v>
      </c>
      <c r="J11" s="103">
        <v>1952354.1727547557</v>
      </c>
      <c r="K11" s="102">
        <v>0.59779681608158586</v>
      </c>
      <c r="L11" s="103">
        <v>2014817</v>
      </c>
      <c r="M11" s="102">
        <v>0.61499999999999999</v>
      </c>
      <c r="N11" s="103">
        <v>1654774.9303329987</v>
      </c>
      <c r="O11" s="102">
        <v>0.54620210948252579</v>
      </c>
    </row>
    <row r="12" spans="1:15" ht="15" customHeight="1" x14ac:dyDescent="0.25">
      <c r="A12" s="45"/>
      <c r="B12" s="217"/>
      <c r="C12" s="111" t="s">
        <v>1</v>
      </c>
      <c r="D12" s="103">
        <v>2761705.6063668504</v>
      </c>
      <c r="E12" s="102">
        <v>1</v>
      </c>
      <c r="F12" s="103">
        <v>3119314.8008187683</v>
      </c>
      <c r="G12" s="102">
        <v>1</v>
      </c>
      <c r="H12" s="103">
        <v>3156039.8219173807</v>
      </c>
      <c r="I12" s="102">
        <v>1</v>
      </c>
      <c r="J12" s="103">
        <v>3265915.9771909909</v>
      </c>
      <c r="K12" s="102">
        <v>1</v>
      </c>
      <c r="L12" s="103">
        <v>3276920</v>
      </c>
      <c r="M12" s="102">
        <v>1</v>
      </c>
      <c r="N12" s="103">
        <f>SUM(N10:N11)</f>
        <v>3029601.8664239985</v>
      </c>
      <c r="O12" s="102">
        <f>SUM(O10:O11)</f>
        <v>0.99999999999999178</v>
      </c>
    </row>
    <row r="13" spans="1:15" ht="15" customHeight="1" x14ac:dyDescent="0.25">
      <c r="A13" s="45"/>
      <c r="B13" s="215" t="s">
        <v>17</v>
      </c>
      <c r="C13" s="120" t="s">
        <v>3</v>
      </c>
      <c r="D13" s="117">
        <v>1412879.2477961492</v>
      </c>
      <c r="E13" s="118">
        <v>0.54305190203654252</v>
      </c>
      <c r="F13" s="117">
        <v>1508269.5029165007</v>
      </c>
      <c r="G13" s="118">
        <v>0.50350887925655197</v>
      </c>
      <c r="H13" s="117">
        <v>1514327.8961639241</v>
      </c>
      <c r="I13" s="118">
        <v>0.50585955022783258</v>
      </c>
      <c r="J13" s="117">
        <v>1728267.5922283749</v>
      </c>
      <c r="K13" s="118">
        <v>0.52918311563999731</v>
      </c>
      <c r="L13" s="117">
        <v>1848488</v>
      </c>
      <c r="M13" s="118">
        <v>0.56399999999999995</v>
      </c>
      <c r="N13" s="117">
        <v>1815291.9096520066</v>
      </c>
      <c r="O13" s="118">
        <v>0.5991849720487129</v>
      </c>
    </row>
    <row r="14" spans="1:15" ht="15" customHeight="1" x14ac:dyDescent="0.25">
      <c r="A14" s="45"/>
      <c r="B14" s="216"/>
      <c r="C14" s="111" t="s">
        <v>4</v>
      </c>
      <c r="D14" s="103">
        <v>1188859.6329583081</v>
      </c>
      <c r="E14" s="102">
        <v>0.45694809796344621</v>
      </c>
      <c r="F14" s="103">
        <v>1487247.6866581487</v>
      </c>
      <c r="G14" s="102">
        <v>0.49649112074342638</v>
      </c>
      <c r="H14" s="103">
        <v>1479245.9040773935</v>
      </c>
      <c r="I14" s="102">
        <v>0.49414044977214916</v>
      </c>
      <c r="J14" s="103">
        <v>1537648.3849626137</v>
      </c>
      <c r="K14" s="102">
        <v>0.47081688436000202</v>
      </c>
      <c r="L14" s="103">
        <v>1428432</v>
      </c>
      <c r="M14" s="102">
        <v>0.436</v>
      </c>
      <c r="N14" s="103">
        <v>1214309.9567719998</v>
      </c>
      <c r="O14" s="102">
        <v>0.4008150279512816</v>
      </c>
    </row>
    <row r="15" spans="1:15" ht="15" customHeight="1" x14ac:dyDescent="0.25">
      <c r="A15" s="45"/>
      <c r="B15" s="217"/>
      <c r="C15" s="111" t="s">
        <v>1</v>
      </c>
      <c r="D15" s="103">
        <v>2601738.8807544867</v>
      </c>
      <c r="E15" s="102">
        <v>1</v>
      </c>
      <c r="F15" s="103">
        <v>2995517.1895747143</v>
      </c>
      <c r="G15" s="102">
        <v>1</v>
      </c>
      <c r="H15" s="103">
        <v>2993573.8002413725</v>
      </c>
      <c r="I15" s="102">
        <v>1</v>
      </c>
      <c r="J15" s="103">
        <v>3265915.9771909909</v>
      </c>
      <c r="K15" s="102">
        <v>1</v>
      </c>
      <c r="L15" s="103">
        <v>3276920</v>
      </c>
      <c r="M15" s="102">
        <v>1</v>
      </c>
      <c r="N15" s="103">
        <f>SUM(N13:N14)</f>
        <v>3029601.8664240064</v>
      </c>
      <c r="O15" s="102">
        <f>SUM(O13:O14)</f>
        <v>0.99999999999999445</v>
      </c>
    </row>
    <row r="16" spans="1:15" ht="15" customHeight="1" x14ac:dyDescent="0.25">
      <c r="A16" s="45"/>
      <c r="B16" s="215" t="s">
        <v>75</v>
      </c>
      <c r="C16" s="120" t="s">
        <v>3</v>
      </c>
      <c r="D16" s="117">
        <v>2389033.5592158497</v>
      </c>
      <c r="E16" s="118">
        <v>0.8628073235969318</v>
      </c>
      <c r="F16" s="117">
        <v>2791288.9683085801</v>
      </c>
      <c r="G16" s="118">
        <v>0.89406355032630402</v>
      </c>
      <c r="H16" s="117">
        <v>2925882.073774274</v>
      </c>
      <c r="I16" s="118">
        <v>0.92617027389956408</v>
      </c>
      <c r="J16" s="117">
        <v>3046352.6890044268</v>
      </c>
      <c r="K16" s="118">
        <v>0.93277129916385348</v>
      </c>
      <c r="L16" s="117">
        <v>3038976</v>
      </c>
      <c r="M16" s="118">
        <v>0.92700000000000005</v>
      </c>
      <c r="N16" s="117">
        <v>2840875.8228380159</v>
      </c>
      <c r="O16" s="118">
        <v>0.93896730384306737</v>
      </c>
    </row>
    <row r="17" spans="1:21" ht="15" customHeight="1" x14ac:dyDescent="0.25">
      <c r="A17" s="45"/>
      <c r="B17" s="216"/>
      <c r="C17" s="111" t="s">
        <v>4</v>
      </c>
      <c r="D17" s="103">
        <v>379873.81312341406</v>
      </c>
      <c r="E17" s="102">
        <v>0.13719267640306967</v>
      </c>
      <c r="F17" s="103">
        <v>330736.26948335022</v>
      </c>
      <c r="G17" s="102">
        <v>0.10593644967369478</v>
      </c>
      <c r="H17" s="103">
        <v>233236.88763988251</v>
      </c>
      <c r="I17" s="102">
        <v>7.3829726100429663E-2</v>
      </c>
      <c r="J17" s="103">
        <v>219563.2881865685</v>
      </c>
      <c r="K17" s="102">
        <v>6.722870083614782E-2</v>
      </c>
      <c r="L17" s="103">
        <v>237944</v>
      </c>
      <c r="M17" s="102">
        <v>7.2999999999999995E-2</v>
      </c>
      <c r="N17" s="103">
        <v>184656.38814600022</v>
      </c>
      <c r="O17" s="102">
        <v>6.1032696156932693E-2</v>
      </c>
    </row>
    <row r="18" spans="1:21" ht="15" customHeight="1" x14ac:dyDescent="0.25">
      <c r="A18" s="45"/>
      <c r="B18" s="217"/>
      <c r="C18" s="111" t="s">
        <v>1</v>
      </c>
      <c r="D18" s="103">
        <v>2768907.3723392598</v>
      </c>
      <c r="E18" s="102">
        <v>1</v>
      </c>
      <c r="F18" s="103">
        <v>3122025.2377919341</v>
      </c>
      <c r="G18" s="102">
        <v>1</v>
      </c>
      <c r="H18" s="103">
        <v>3159118.9614141765</v>
      </c>
      <c r="I18" s="102">
        <v>1</v>
      </c>
      <c r="J18" s="103">
        <v>3265915.9771909909</v>
      </c>
      <c r="K18" s="102">
        <v>1</v>
      </c>
      <c r="L18" s="103">
        <v>3276920</v>
      </c>
      <c r="M18" s="102">
        <v>1</v>
      </c>
      <c r="N18" s="103">
        <v>3025532.2109840158</v>
      </c>
      <c r="O18" s="102">
        <v>1</v>
      </c>
    </row>
    <row r="19" spans="1:21" ht="15" customHeight="1" x14ac:dyDescent="0.25">
      <c r="A19" s="45"/>
      <c r="B19" s="215" t="s">
        <v>78</v>
      </c>
      <c r="C19" s="120" t="s">
        <v>3</v>
      </c>
      <c r="D19" s="117" t="s">
        <v>76</v>
      </c>
      <c r="E19" s="118" t="s">
        <v>76</v>
      </c>
      <c r="F19" s="117" t="s">
        <v>76</v>
      </c>
      <c r="G19" s="118" t="s">
        <v>76</v>
      </c>
      <c r="H19" s="117">
        <v>2347165.2672614027</v>
      </c>
      <c r="I19" s="118">
        <v>0.75154954582600464</v>
      </c>
      <c r="J19" s="117">
        <v>2550266.8163813185</v>
      </c>
      <c r="K19" s="118">
        <v>0.78087337034763493</v>
      </c>
      <c r="L19" s="117">
        <v>2310854</v>
      </c>
      <c r="M19" s="118">
        <v>0.70499999999999996</v>
      </c>
      <c r="N19" s="117">
        <v>2195551.8246559938</v>
      </c>
      <c r="O19" s="118">
        <v>0.74148871512616366</v>
      </c>
    </row>
    <row r="20" spans="1:21" ht="15" customHeight="1" x14ac:dyDescent="0.25">
      <c r="A20" s="45"/>
      <c r="B20" s="216"/>
      <c r="C20" s="111" t="s">
        <v>4</v>
      </c>
      <c r="D20" s="103" t="s">
        <v>76</v>
      </c>
      <c r="E20" s="102" t="s">
        <v>76</v>
      </c>
      <c r="F20" s="103" t="s">
        <v>76</v>
      </c>
      <c r="G20" s="102" t="s">
        <v>76</v>
      </c>
      <c r="H20" s="103">
        <v>775935.90457373485</v>
      </c>
      <c r="I20" s="102">
        <v>0.24845045417397743</v>
      </c>
      <c r="J20" s="103">
        <v>715649.16080967092</v>
      </c>
      <c r="K20" s="102">
        <v>0.21912662965236468</v>
      </c>
      <c r="L20" s="103">
        <v>966066</v>
      </c>
      <c r="M20" s="102">
        <v>0.29499999999999998</v>
      </c>
      <c r="N20" s="103">
        <v>765453.21812799829</v>
      </c>
      <c r="O20" s="102">
        <v>0.25851128487383623</v>
      </c>
    </row>
    <row r="21" spans="1:21" ht="15" customHeight="1" x14ac:dyDescent="0.25">
      <c r="A21" s="45"/>
      <c r="B21" s="217"/>
      <c r="C21" s="111" t="s">
        <v>1</v>
      </c>
      <c r="D21" s="103" t="s">
        <v>76</v>
      </c>
      <c r="E21" s="102" t="s">
        <v>76</v>
      </c>
      <c r="F21" s="103" t="s">
        <v>76</v>
      </c>
      <c r="G21" s="102" t="s">
        <v>76</v>
      </c>
      <c r="H21" s="103">
        <v>3123101.1718351934</v>
      </c>
      <c r="I21" s="102">
        <v>1</v>
      </c>
      <c r="J21" s="103">
        <v>3265915.9771909909</v>
      </c>
      <c r="K21" s="102">
        <v>1</v>
      </c>
      <c r="L21" s="103">
        <v>3276920</v>
      </c>
      <c r="M21" s="102">
        <v>1</v>
      </c>
      <c r="N21" s="103">
        <v>2961005.0427839924</v>
      </c>
      <c r="O21" s="102">
        <v>0.99999999999999989</v>
      </c>
    </row>
    <row r="22" spans="1:21" ht="15" customHeight="1" x14ac:dyDescent="0.25">
      <c r="A22" s="45"/>
      <c r="B22" s="215" t="s">
        <v>18</v>
      </c>
      <c r="C22" s="120" t="s">
        <v>3</v>
      </c>
      <c r="D22" s="117">
        <v>1457603.4427049011</v>
      </c>
      <c r="E22" s="118">
        <v>0.52640048987754984</v>
      </c>
      <c r="F22" s="117">
        <v>1732036.6311044432</v>
      </c>
      <c r="G22" s="118">
        <v>0.55491092024357258</v>
      </c>
      <c r="H22" s="117">
        <v>1796594.9579217087</v>
      </c>
      <c r="I22" s="118">
        <v>0.56844574986711771</v>
      </c>
      <c r="J22" s="117">
        <v>1914430.6075699755</v>
      </c>
      <c r="K22" s="118">
        <v>0.58618489297957199</v>
      </c>
      <c r="L22" s="117">
        <v>2006548</v>
      </c>
      <c r="M22" s="118">
        <v>0.61199999999999999</v>
      </c>
      <c r="N22" s="117">
        <v>1988131.0589710104</v>
      </c>
      <c r="O22" s="118">
        <v>0.6567655939667093</v>
      </c>
    </row>
    <row r="23" spans="1:21" ht="15" customHeight="1" x14ac:dyDescent="0.25">
      <c r="A23" s="45"/>
      <c r="B23" s="216"/>
      <c r="C23" s="111" t="s">
        <v>4</v>
      </c>
      <c r="D23" s="103">
        <v>1311397.4809909631</v>
      </c>
      <c r="E23" s="102">
        <v>0.47359951012244317</v>
      </c>
      <c r="F23" s="103">
        <v>1389251.0709723926</v>
      </c>
      <c r="G23" s="102">
        <v>0.44508907975640422</v>
      </c>
      <c r="H23" s="103">
        <v>1363944.035186507</v>
      </c>
      <c r="I23" s="102">
        <v>0.43155425013285786</v>
      </c>
      <c r="J23" s="103">
        <v>1351485.3696210177</v>
      </c>
      <c r="K23" s="102">
        <v>0.41381510702042867</v>
      </c>
      <c r="L23" s="103">
        <v>1270372</v>
      </c>
      <c r="M23" s="102">
        <v>0.38800000000000001</v>
      </c>
      <c r="N23" s="103">
        <v>1039023.6477229985</v>
      </c>
      <c r="O23" s="102">
        <v>0.34323440603329075</v>
      </c>
    </row>
    <row r="24" spans="1:21" ht="15" customHeight="1" x14ac:dyDescent="0.25">
      <c r="A24" s="45"/>
      <c r="B24" s="217"/>
      <c r="C24" s="111" t="s">
        <v>1</v>
      </c>
      <c r="D24" s="103">
        <v>2769000.9236958837</v>
      </c>
      <c r="E24" s="102">
        <v>1</v>
      </c>
      <c r="F24" s="103">
        <v>3121287.7020769082</v>
      </c>
      <c r="G24" s="102">
        <v>1</v>
      </c>
      <c r="H24" s="103">
        <v>3160538.993108293</v>
      </c>
      <c r="I24" s="102">
        <v>1</v>
      </c>
      <c r="J24" s="103">
        <v>3265915.9771909909</v>
      </c>
      <c r="K24" s="102">
        <v>1</v>
      </c>
      <c r="L24" s="103">
        <v>3276920</v>
      </c>
      <c r="M24" s="102">
        <v>1</v>
      </c>
      <c r="N24" s="103">
        <v>3027154.7066940088</v>
      </c>
      <c r="O24" s="102">
        <v>1</v>
      </c>
    </row>
    <row r="25" spans="1:21" s="68" customFormat="1" ht="15" customHeight="1" x14ac:dyDescent="0.25">
      <c r="A25" s="94"/>
      <c r="B25" s="160"/>
      <c r="C25" s="151"/>
      <c r="D25" s="106"/>
      <c r="E25" s="107"/>
      <c r="F25" s="106"/>
      <c r="G25" s="107"/>
      <c r="H25" s="106"/>
      <c r="I25" s="107"/>
      <c r="J25" s="106"/>
      <c r="K25" s="107"/>
      <c r="L25" s="106"/>
      <c r="M25" s="107"/>
      <c r="N25" s="106"/>
      <c r="O25" s="107"/>
    </row>
    <row r="26" spans="1:21" s="68" customFormat="1" ht="15" hidden="1" customHeight="1" x14ac:dyDescent="0.25">
      <c r="A26" s="94"/>
      <c r="B26" s="160"/>
      <c r="C26" s="151"/>
      <c r="D26" s="106"/>
      <c r="E26" s="107"/>
      <c r="F26" s="106"/>
      <c r="G26" s="107"/>
      <c r="H26" s="106"/>
      <c r="I26" s="107"/>
      <c r="J26" s="106"/>
      <c r="K26" s="107"/>
      <c r="L26" s="106"/>
      <c r="M26" s="107"/>
      <c r="N26" s="106"/>
      <c r="O26" s="107"/>
    </row>
    <row r="27" spans="1:21" s="68" customFormat="1" ht="15" hidden="1" customHeight="1" x14ac:dyDescent="0.25">
      <c r="A27" s="94"/>
      <c r="B27" s="160"/>
      <c r="C27" s="151"/>
      <c r="D27" s="106"/>
      <c r="E27" s="107"/>
      <c r="F27" s="106"/>
      <c r="G27" s="107"/>
      <c r="H27" s="106"/>
      <c r="I27" s="107"/>
      <c r="J27" s="106"/>
      <c r="K27" s="107"/>
      <c r="L27" s="106"/>
      <c r="M27" s="107"/>
      <c r="N27" s="106"/>
      <c r="O27" s="107"/>
    </row>
    <row r="28" spans="1:21" s="74" customFormat="1" x14ac:dyDescent="0.2">
      <c r="B28" s="108" t="s">
        <v>215</v>
      </c>
      <c r="C28" s="100"/>
      <c r="D28" s="106"/>
      <c r="E28" s="107"/>
      <c r="F28" s="106"/>
      <c r="G28" s="107"/>
      <c r="H28" s="106"/>
      <c r="I28" s="107"/>
      <c r="J28" s="106"/>
      <c r="K28" s="107"/>
      <c r="L28" s="106"/>
      <c r="M28" s="107"/>
      <c r="N28" s="106"/>
      <c r="O28" s="107"/>
      <c r="P28" s="106"/>
      <c r="Q28" s="107"/>
      <c r="R28" s="106"/>
      <c r="S28" s="107"/>
      <c r="T28" s="106"/>
      <c r="U28" s="107"/>
    </row>
    <row r="29" spans="1:21" s="9" customFormat="1" ht="53.25" customHeight="1" x14ac:dyDescent="0.25">
      <c r="B29" s="210" t="s">
        <v>313</v>
      </c>
      <c r="C29" s="210"/>
      <c r="D29" s="210"/>
      <c r="E29" s="210"/>
      <c r="F29" s="210"/>
      <c r="G29" s="104"/>
      <c r="H29" s="104"/>
      <c r="I29" s="104"/>
      <c r="J29" s="7"/>
      <c r="K29" s="8"/>
    </row>
    <row r="30" spans="1:21" s="9" customFormat="1" ht="15.75" x14ac:dyDescent="0.25">
      <c r="B30" s="104"/>
      <c r="C30" s="104"/>
      <c r="D30" s="104"/>
      <c r="E30" s="104"/>
      <c r="F30" s="104"/>
      <c r="G30" s="104"/>
      <c r="H30" s="104"/>
      <c r="I30" s="104"/>
      <c r="J30" s="7"/>
      <c r="K30" s="8"/>
    </row>
    <row r="31" spans="1:21" s="9" customFormat="1" ht="15.75" x14ac:dyDescent="0.25">
      <c r="B31" s="104"/>
      <c r="C31" s="104"/>
      <c r="D31" s="104"/>
      <c r="E31" s="104"/>
      <c r="F31" s="104"/>
      <c r="G31" s="104"/>
      <c r="H31" s="104"/>
      <c r="I31" s="104"/>
      <c r="J31" s="7"/>
      <c r="K31" s="8"/>
    </row>
    <row r="32" spans="1:21" s="9" customFormat="1" ht="15.75" x14ac:dyDescent="0.25">
      <c r="B32" s="104"/>
      <c r="C32" s="104"/>
      <c r="D32" s="104"/>
      <c r="E32" s="104"/>
      <c r="F32" s="104"/>
      <c r="G32" s="104"/>
      <c r="H32" s="104"/>
      <c r="I32" s="104"/>
      <c r="J32" s="7"/>
      <c r="K32" s="8"/>
    </row>
    <row r="33" spans="2:21" s="68" customFormat="1" ht="17.25" x14ac:dyDescent="0.2">
      <c r="B33" s="95" t="s">
        <v>216</v>
      </c>
    </row>
    <row r="34" spans="2:21" s="68" customFormat="1" ht="17.25" x14ac:dyDescent="0.2">
      <c r="B34" s="95" t="s">
        <v>348</v>
      </c>
    </row>
    <row r="35" spans="2:21" s="68" customFormat="1" ht="17.25" x14ac:dyDescent="0.2">
      <c r="B35" s="95" t="s">
        <v>182</v>
      </c>
    </row>
    <row r="36" spans="2:21" s="68" customFormat="1" ht="17.25" x14ac:dyDescent="0.2">
      <c r="B36" s="95" t="s">
        <v>189</v>
      </c>
    </row>
    <row r="38" spans="2:21" ht="21" customHeight="1" x14ac:dyDescent="0.2">
      <c r="B38" s="190" t="s">
        <v>67</v>
      </c>
      <c r="C38" s="190" t="s">
        <v>60</v>
      </c>
      <c r="D38" s="211" t="s">
        <v>38</v>
      </c>
      <c r="E38" s="204"/>
      <c r="F38" s="211" t="s">
        <v>77</v>
      </c>
      <c r="G38" s="204"/>
      <c r="H38" s="211" t="s">
        <v>57</v>
      </c>
      <c r="I38" s="204"/>
      <c r="J38" s="211" t="s">
        <v>86</v>
      </c>
      <c r="K38" s="204"/>
      <c r="L38" s="211" t="s">
        <v>90</v>
      </c>
      <c r="M38" s="204"/>
      <c r="N38" s="211" t="s">
        <v>316</v>
      </c>
      <c r="O38" s="204"/>
    </row>
    <row r="39" spans="2:21" ht="21" customHeight="1" x14ac:dyDescent="0.2">
      <c r="B39" s="191"/>
      <c r="C39" s="191"/>
      <c r="D39" s="116" t="s">
        <v>190</v>
      </c>
      <c r="E39" s="97" t="s">
        <v>185</v>
      </c>
      <c r="F39" s="116" t="s">
        <v>190</v>
      </c>
      <c r="G39" s="97" t="s">
        <v>185</v>
      </c>
      <c r="H39" s="116" t="s">
        <v>190</v>
      </c>
      <c r="I39" s="97" t="s">
        <v>185</v>
      </c>
      <c r="J39" s="116" t="s">
        <v>190</v>
      </c>
      <c r="K39" s="97" t="s">
        <v>185</v>
      </c>
      <c r="L39" s="116" t="s">
        <v>190</v>
      </c>
      <c r="M39" s="97" t="s">
        <v>185</v>
      </c>
      <c r="N39" s="116" t="s">
        <v>190</v>
      </c>
      <c r="O39" s="150" t="s">
        <v>185</v>
      </c>
    </row>
    <row r="40" spans="2:21" ht="21" customHeight="1" x14ac:dyDescent="0.2">
      <c r="B40" s="212" t="s">
        <v>26</v>
      </c>
      <c r="C40" s="119" t="s">
        <v>3</v>
      </c>
      <c r="D40" s="117">
        <v>259437.53539710582</v>
      </c>
      <c r="E40" s="118">
        <v>9.3699126389012233E-2</v>
      </c>
      <c r="F40" s="117">
        <v>339369.46352958929</v>
      </c>
      <c r="G40" s="118">
        <v>0.10876745709759572</v>
      </c>
      <c r="H40" s="117">
        <v>396543.04858655436</v>
      </c>
      <c r="I40" s="118">
        <v>0.12582991971251098</v>
      </c>
      <c r="J40" s="117">
        <v>418780.48039730708</v>
      </c>
      <c r="K40" s="118">
        <v>0.12822757331237269</v>
      </c>
      <c r="L40" s="117">
        <v>583740</v>
      </c>
      <c r="M40" s="118">
        <v>0.17799999999999999</v>
      </c>
      <c r="N40" s="117">
        <v>518865.23272000073</v>
      </c>
      <c r="O40" s="118">
        <v>0.17170545152800437</v>
      </c>
    </row>
    <row r="41" spans="2:21" ht="21" customHeight="1" x14ac:dyDescent="0.2">
      <c r="B41" s="213"/>
      <c r="C41" s="111" t="s">
        <v>4</v>
      </c>
      <c r="D41" s="103">
        <v>2509398.6896066898</v>
      </c>
      <c r="E41" s="102">
        <v>0.90630087361098921</v>
      </c>
      <c r="F41" s="103">
        <v>2780768.4213257749</v>
      </c>
      <c r="G41" s="102">
        <v>0.89123254290240295</v>
      </c>
      <c r="H41" s="103">
        <v>2754877.9289723197</v>
      </c>
      <c r="I41" s="102">
        <v>0.87417008028749321</v>
      </c>
      <c r="J41" s="103">
        <v>2847135.4967936855</v>
      </c>
      <c r="K41" s="102">
        <v>0.87177242668762789</v>
      </c>
      <c r="L41" s="103">
        <v>2693180</v>
      </c>
      <c r="M41" s="102">
        <v>0.82199999999999995</v>
      </c>
      <c r="N41" s="103">
        <v>2502967.9595439979</v>
      </c>
      <c r="O41" s="102">
        <v>0.82829454847199568</v>
      </c>
    </row>
    <row r="42" spans="2:21" ht="21" customHeight="1" x14ac:dyDescent="0.2">
      <c r="B42" s="214"/>
      <c r="C42" s="111" t="s">
        <v>1</v>
      </c>
      <c r="D42" s="103">
        <v>2768836.225003792</v>
      </c>
      <c r="E42" s="102">
        <v>1</v>
      </c>
      <c r="F42" s="103">
        <v>3120137.8848553682</v>
      </c>
      <c r="G42" s="102">
        <v>1</v>
      </c>
      <c r="H42" s="103">
        <v>3151420.977558861</v>
      </c>
      <c r="I42" s="102">
        <v>1</v>
      </c>
      <c r="J42" s="103">
        <v>3265915.9771909909</v>
      </c>
      <c r="K42" s="102">
        <v>1</v>
      </c>
      <c r="L42" s="103">
        <v>3276920</v>
      </c>
      <c r="M42" s="102">
        <v>1</v>
      </c>
      <c r="N42" s="103">
        <f>N40+N41</f>
        <v>3021833.1922639986</v>
      </c>
      <c r="O42" s="102">
        <f>SUM(O40:O41)</f>
        <v>1</v>
      </c>
    </row>
    <row r="43" spans="2:21" ht="21" customHeight="1" x14ac:dyDescent="0.2">
      <c r="B43" s="212" t="s">
        <v>27</v>
      </c>
      <c r="C43" s="120" t="s">
        <v>3</v>
      </c>
      <c r="D43" s="117">
        <v>193135.78756254943</v>
      </c>
      <c r="E43" s="118">
        <v>6.9748089913501635E-2</v>
      </c>
      <c r="F43" s="117">
        <v>306698.93166893133</v>
      </c>
      <c r="G43" s="118">
        <v>9.8485278579726554E-2</v>
      </c>
      <c r="H43" s="117">
        <v>376846.49844737916</v>
      </c>
      <c r="I43" s="118">
        <v>0.12036835406312005</v>
      </c>
      <c r="J43" s="117">
        <v>325627.48773727525</v>
      </c>
      <c r="K43" s="118">
        <v>0.10029142434783017</v>
      </c>
      <c r="L43" s="117">
        <v>633619</v>
      </c>
      <c r="M43" s="118">
        <v>0.19400000000000001</v>
      </c>
      <c r="N43" s="117">
        <v>532726.95821100089</v>
      </c>
      <c r="O43" s="118">
        <v>0.17607713150371349</v>
      </c>
    </row>
    <row r="44" spans="2:21" ht="21" customHeight="1" x14ac:dyDescent="0.2">
      <c r="B44" s="213"/>
      <c r="C44" s="111" t="s">
        <v>4</v>
      </c>
      <c r="D44" s="103">
        <v>2575911.9068197301</v>
      </c>
      <c r="E44" s="102">
        <v>0.93025191008649954</v>
      </c>
      <c r="F44" s="103">
        <v>2807461.2361438619</v>
      </c>
      <c r="G44" s="102">
        <v>0.90151472142027211</v>
      </c>
      <c r="H44" s="103">
        <v>2753930.7010959913</v>
      </c>
      <c r="I44" s="102">
        <v>0.87963164593688181</v>
      </c>
      <c r="J44" s="103">
        <v>2921185.3863917734</v>
      </c>
      <c r="K44" s="102">
        <v>0.89970857565216766</v>
      </c>
      <c r="L44" s="103">
        <v>2628313</v>
      </c>
      <c r="M44" s="102">
        <v>0.80600000000000005</v>
      </c>
      <c r="N44" s="103">
        <v>2492804.8281230018</v>
      </c>
      <c r="O44" s="102">
        <v>0.82392286849627994</v>
      </c>
    </row>
    <row r="45" spans="2:21" ht="32.25" customHeight="1" x14ac:dyDescent="0.2">
      <c r="B45" s="214"/>
      <c r="C45" s="111" t="s">
        <v>1</v>
      </c>
      <c r="D45" s="103">
        <v>2769047.6943822764</v>
      </c>
      <c r="E45" s="102">
        <v>1</v>
      </c>
      <c r="F45" s="103">
        <v>3114160.1678127972</v>
      </c>
      <c r="G45" s="102">
        <v>1</v>
      </c>
      <c r="H45" s="103">
        <v>3130777.1995433648</v>
      </c>
      <c r="I45" s="102">
        <v>1</v>
      </c>
      <c r="J45" s="103">
        <v>3246812.874129056</v>
      </c>
      <c r="K45" s="102">
        <v>1</v>
      </c>
      <c r="L45" s="103">
        <v>3261932</v>
      </c>
      <c r="M45" s="102">
        <v>1</v>
      </c>
      <c r="N45" s="103">
        <v>3025531.7863340224</v>
      </c>
      <c r="O45" s="102">
        <v>1</v>
      </c>
    </row>
    <row r="46" spans="2:21" s="74" customFormat="1" x14ac:dyDescent="0.2">
      <c r="B46" s="108" t="s">
        <v>215</v>
      </c>
      <c r="C46" s="100"/>
      <c r="D46" s="106"/>
      <c r="E46" s="107"/>
      <c r="F46" s="106"/>
      <c r="G46" s="107"/>
      <c r="H46" s="106"/>
      <c r="I46" s="107"/>
      <c r="J46" s="106"/>
      <c r="K46" s="107"/>
      <c r="L46" s="106"/>
      <c r="M46" s="107"/>
      <c r="N46" s="106"/>
      <c r="O46" s="107"/>
      <c r="P46" s="106"/>
      <c r="Q46" s="107"/>
      <c r="R46" s="106"/>
      <c r="S46" s="107"/>
      <c r="T46" s="106"/>
      <c r="U46" s="107"/>
    </row>
    <row r="47" spans="2:21" s="9" customFormat="1" ht="128.25" customHeight="1" x14ac:dyDescent="0.25">
      <c r="B47" s="210" t="s">
        <v>313</v>
      </c>
      <c r="C47" s="210"/>
      <c r="D47" s="210"/>
      <c r="E47" s="210"/>
      <c r="F47" s="210"/>
      <c r="G47" s="104"/>
      <c r="H47" s="104"/>
      <c r="I47" s="104"/>
      <c r="J47" s="7"/>
      <c r="K47" s="8"/>
    </row>
  </sheetData>
  <mergeCells count="25">
    <mergeCell ref="D38:E38"/>
    <mergeCell ref="N8:O8"/>
    <mergeCell ref="B29:F29"/>
    <mergeCell ref="N38:O38"/>
    <mergeCell ref="F38:G38"/>
    <mergeCell ref="B16:B18"/>
    <mergeCell ref="B8:B9"/>
    <mergeCell ref="C8:C9"/>
    <mergeCell ref="D8:E8"/>
    <mergeCell ref="B47:F47"/>
    <mergeCell ref="H38:I38"/>
    <mergeCell ref="J38:K38"/>
    <mergeCell ref="B40:B42"/>
    <mergeCell ref="L8:M8"/>
    <mergeCell ref="L38:M38"/>
    <mergeCell ref="H8:I8"/>
    <mergeCell ref="J8:K8"/>
    <mergeCell ref="B19:B21"/>
    <mergeCell ref="B22:B24"/>
    <mergeCell ref="F8:G8"/>
    <mergeCell ref="B10:B12"/>
    <mergeCell ref="B13:B15"/>
    <mergeCell ref="B43:B45"/>
    <mergeCell ref="B38:B39"/>
    <mergeCell ref="C38:C3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showGridLines="0" zoomScale="85" zoomScaleNormal="85" workbookViewId="0">
      <selection activeCell="B30" sqref="B30"/>
    </sheetView>
  </sheetViews>
  <sheetFormatPr baseColWidth="10" defaultColWidth="11.42578125" defaultRowHeight="15" x14ac:dyDescent="0.2"/>
  <cols>
    <col min="1" max="1" width="6.28515625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1.85546875" style="1" bestFit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384" width="11.42578125" style="1"/>
  </cols>
  <sheetData>
    <row r="1" spans="1:16" ht="88.5" customHeight="1" x14ac:dyDescent="0.2"/>
    <row r="2" spans="1:16" s="68" customFormat="1" x14ac:dyDescent="0.2"/>
    <row r="3" spans="1:16" s="68" customFormat="1" ht="17.25" x14ac:dyDescent="0.2">
      <c r="B3" s="95" t="s">
        <v>217</v>
      </c>
    </row>
    <row r="4" spans="1:16" s="68" customFormat="1" ht="17.25" x14ac:dyDescent="0.2">
      <c r="B4" s="95" t="s">
        <v>349</v>
      </c>
    </row>
    <row r="5" spans="1:16" s="68" customFormat="1" ht="17.25" x14ac:dyDescent="0.2">
      <c r="B5" s="95" t="s">
        <v>182</v>
      </c>
    </row>
    <row r="6" spans="1:16" s="68" customFormat="1" ht="17.25" x14ac:dyDescent="0.2">
      <c r="B6" s="95" t="s">
        <v>189</v>
      </c>
    </row>
    <row r="7" spans="1:16" x14ac:dyDescent="0.2">
      <c r="A7" s="5"/>
      <c r="B7" s="5"/>
      <c r="C7" s="5"/>
      <c r="D7" s="5"/>
      <c r="E7" s="5"/>
      <c r="F7" s="5"/>
      <c r="G7" s="5"/>
      <c r="H7" s="5"/>
      <c r="I7" s="5"/>
      <c r="J7" s="5"/>
    </row>
    <row r="8" spans="1:16" ht="20.25" customHeight="1" x14ac:dyDescent="0.2">
      <c r="B8" s="190" t="s">
        <v>61</v>
      </c>
      <c r="C8" s="190" t="s">
        <v>60</v>
      </c>
      <c r="D8" s="203" t="s">
        <v>38</v>
      </c>
      <c r="E8" s="204"/>
      <c r="F8" s="203" t="s">
        <v>35</v>
      </c>
      <c r="G8" s="204"/>
      <c r="H8" s="203" t="s">
        <v>57</v>
      </c>
      <c r="I8" s="204"/>
      <c r="J8" s="203" t="s">
        <v>86</v>
      </c>
      <c r="K8" s="204"/>
      <c r="L8" s="203" t="s">
        <v>90</v>
      </c>
      <c r="M8" s="204"/>
      <c r="N8" s="203" t="s">
        <v>316</v>
      </c>
      <c r="O8" s="204"/>
    </row>
    <row r="9" spans="1:16" ht="20.25" customHeight="1" x14ac:dyDescent="0.2">
      <c r="B9" s="191"/>
      <c r="C9" s="191"/>
      <c r="D9" s="116" t="s">
        <v>190</v>
      </c>
      <c r="E9" s="97" t="s">
        <v>185</v>
      </c>
      <c r="F9" s="116" t="s">
        <v>190</v>
      </c>
      <c r="G9" s="97" t="s">
        <v>185</v>
      </c>
      <c r="H9" s="116" t="s">
        <v>190</v>
      </c>
      <c r="I9" s="97" t="s">
        <v>185</v>
      </c>
      <c r="J9" s="116" t="s">
        <v>190</v>
      </c>
      <c r="K9" s="97" t="s">
        <v>185</v>
      </c>
      <c r="L9" s="116" t="s">
        <v>190</v>
      </c>
      <c r="M9" s="97" t="s">
        <v>185</v>
      </c>
      <c r="N9" s="116" t="s">
        <v>190</v>
      </c>
      <c r="O9" s="150" t="s">
        <v>185</v>
      </c>
    </row>
    <row r="10" spans="1:16" ht="15.75" customHeight="1" x14ac:dyDescent="0.2">
      <c r="B10" s="215" t="s">
        <v>28</v>
      </c>
      <c r="C10" s="119" t="s">
        <v>3</v>
      </c>
      <c r="D10" s="117">
        <v>3065880.1752488893</v>
      </c>
      <c r="E10" s="118">
        <v>0.7574240289548303</v>
      </c>
      <c r="F10" s="117">
        <v>3156051.21094186</v>
      </c>
      <c r="G10" s="118">
        <v>0.74565730205472436</v>
      </c>
      <c r="H10" s="117">
        <v>3208898.5733493879</v>
      </c>
      <c r="I10" s="118">
        <v>0.75396135168071932</v>
      </c>
      <c r="J10" s="117">
        <v>3444195.9627999235</v>
      </c>
      <c r="K10" s="118">
        <v>0.79686619152547367</v>
      </c>
      <c r="L10" s="117">
        <v>3716138</v>
      </c>
      <c r="M10" s="118">
        <v>0.79600000000000004</v>
      </c>
      <c r="N10" s="117">
        <v>3604200.3161500269</v>
      </c>
      <c r="O10" s="118">
        <v>0.79199290641175779</v>
      </c>
    </row>
    <row r="11" spans="1:16" x14ac:dyDescent="0.2">
      <c r="B11" s="216"/>
      <c r="C11" s="111" t="s">
        <v>4</v>
      </c>
      <c r="D11" s="103">
        <v>981892.3511647468</v>
      </c>
      <c r="E11" s="102">
        <v>0.2425759710451694</v>
      </c>
      <c r="F11" s="103">
        <v>1076524.8025230879</v>
      </c>
      <c r="G11" s="102">
        <v>0.25434269794526099</v>
      </c>
      <c r="H11" s="103">
        <v>1047153.2338104134</v>
      </c>
      <c r="I11" s="102">
        <v>0.24603864831927569</v>
      </c>
      <c r="J11" s="103">
        <v>877980.08059147198</v>
      </c>
      <c r="K11" s="102">
        <v>0.20313380847453161</v>
      </c>
      <c r="L11" s="103">
        <v>955214</v>
      </c>
      <c r="M11" s="102">
        <v>0.20399999999999999</v>
      </c>
      <c r="N11" s="103">
        <v>946598.41824700183</v>
      </c>
      <c r="O11" s="102">
        <v>0.20800709358824915</v>
      </c>
    </row>
    <row r="12" spans="1:16" ht="23.25" customHeight="1" x14ac:dyDescent="0.2">
      <c r="B12" s="217"/>
      <c r="C12" s="111" t="s">
        <v>1</v>
      </c>
      <c r="D12" s="103">
        <v>4047772.5264136363</v>
      </c>
      <c r="E12" s="102">
        <v>0.99999999999999967</v>
      </c>
      <c r="F12" s="103">
        <v>4232576.0134650096</v>
      </c>
      <c r="G12" s="102">
        <v>1</v>
      </c>
      <c r="H12" s="103">
        <v>4256051.8071598224</v>
      </c>
      <c r="I12" s="102">
        <v>1</v>
      </c>
      <c r="J12" s="103">
        <v>4322176.043391373</v>
      </c>
      <c r="K12" s="102">
        <v>1</v>
      </c>
      <c r="L12" s="103">
        <v>4671352</v>
      </c>
      <c r="M12" s="102">
        <v>1</v>
      </c>
      <c r="N12" s="103">
        <v>4550798.7343969969</v>
      </c>
      <c r="O12" s="102">
        <v>1</v>
      </c>
    </row>
    <row r="13" spans="1:16" ht="15" customHeight="1" x14ac:dyDescent="0.2">
      <c r="B13" s="215" t="s">
        <v>29</v>
      </c>
      <c r="C13" s="120" t="s">
        <v>3</v>
      </c>
      <c r="D13" s="117">
        <v>3880271.1671224195</v>
      </c>
      <c r="E13" s="118">
        <v>0.95078041939805658</v>
      </c>
      <c r="F13" s="117">
        <v>4081842.4128137864</v>
      </c>
      <c r="G13" s="118">
        <v>0.94842024104153477</v>
      </c>
      <c r="H13" s="117">
        <v>4203875.4903090363</v>
      </c>
      <c r="I13" s="118">
        <v>0.96705511749374951</v>
      </c>
      <c r="J13" s="117">
        <v>4308787.0359034399</v>
      </c>
      <c r="K13" s="118">
        <v>0.9677009155339269</v>
      </c>
      <c r="L13" s="117">
        <v>4620747</v>
      </c>
      <c r="M13" s="118">
        <v>0.96899999999999997</v>
      </c>
      <c r="N13" s="117">
        <v>4453597.9559470024</v>
      </c>
      <c r="O13" s="118">
        <v>0.97541268238437762</v>
      </c>
      <c r="P13" s="18"/>
    </row>
    <row r="14" spans="1:16" x14ac:dyDescent="0.2">
      <c r="B14" s="216"/>
      <c r="C14" s="111" t="s">
        <v>4</v>
      </c>
      <c r="D14" s="103">
        <v>200872.1630894535</v>
      </c>
      <c r="E14" s="102">
        <v>4.9219580601945083E-2</v>
      </c>
      <c r="F14" s="103">
        <v>221990.67317262854</v>
      </c>
      <c r="G14" s="102">
        <v>5.1579758958460745E-2</v>
      </c>
      <c r="H14" s="103">
        <v>143214.36451118666</v>
      </c>
      <c r="I14" s="102">
        <v>3.294488250625547E-2</v>
      </c>
      <c r="J14" s="103">
        <v>143814.96822517508</v>
      </c>
      <c r="K14" s="102">
        <v>3.2299084466077412E-2</v>
      </c>
      <c r="L14" s="103">
        <v>149498</v>
      </c>
      <c r="M14" s="102">
        <v>3.1E-2</v>
      </c>
      <c r="N14" s="103">
        <v>112262.2552</v>
      </c>
      <c r="O14" s="102">
        <v>2.4587317615621478E-2</v>
      </c>
    </row>
    <row r="15" spans="1:16" x14ac:dyDescent="0.2">
      <c r="B15" s="217"/>
      <c r="C15" s="111" t="s">
        <v>1</v>
      </c>
      <c r="D15" s="103">
        <v>4081143.3302118732</v>
      </c>
      <c r="E15" s="102">
        <v>1.0000000000000016</v>
      </c>
      <c r="F15" s="103">
        <v>4303833.0859864345</v>
      </c>
      <c r="G15" s="102">
        <v>1</v>
      </c>
      <c r="H15" s="103">
        <v>4347089.8548202012</v>
      </c>
      <c r="I15" s="102">
        <v>1</v>
      </c>
      <c r="J15" s="103">
        <v>4452602.0041285958</v>
      </c>
      <c r="K15" s="102">
        <v>1</v>
      </c>
      <c r="L15" s="103">
        <v>4770245</v>
      </c>
      <c r="M15" s="102">
        <v>1</v>
      </c>
      <c r="N15" s="103">
        <v>4565860.2111470066</v>
      </c>
      <c r="O15" s="102">
        <v>1</v>
      </c>
    </row>
    <row r="16" spans="1:16" ht="15" customHeight="1" x14ac:dyDescent="0.2">
      <c r="B16" s="215" t="s">
        <v>30</v>
      </c>
      <c r="C16" s="120" t="s">
        <v>3</v>
      </c>
      <c r="D16" s="117">
        <v>2997657.8848737357</v>
      </c>
      <c r="E16" s="118">
        <v>0.85803928735101376</v>
      </c>
      <c r="F16" s="117">
        <v>3466375.3857797971</v>
      </c>
      <c r="G16" s="118">
        <v>0.93599371718896951</v>
      </c>
      <c r="H16" s="117">
        <v>3500850.8306694552</v>
      </c>
      <c r="I16" s="118">
        <v>0.94154671918165311</v>
      </c>
      <c r="J16" s="117">
        <v>3462355.268479574</v>
      </c>
      <c r="K16" s="118">
        <v>0.93223871389260726</v>
      </c>
      <c r="L16" s="117">
        <v>504199</v>
      </c>
      <c r="M16" s="118">
        <v>0.108</v>
      </c>
      <c r="N16" s="117">
        <v>400928.7584530001</v>
      </c>
      <c r="O16" s="118">
        <v>9.7532932979995282E-2</v>
      </c>
    </row>
    <row r="17" spans="2:21" x14ac:dyDescent="0.2">
      <c r="B17" s="216"/>
      <c r="C17" s="111" t="s">
        <v>4</v>
      </c>
      <c r="D17" s="103">
        <v>495955.90305464191</v>
      </c>
      <c r="E17" s="102">
        <v>0.14196071264898796</v>
      </c>
      <c r="F17" s="103">
        <v>237041.97923223293</v>
      </c>
      <c r="G17" s="102">
        <v>6.4006282811028062E-2</v>
      </c>
      <c r="H17" s="103">
        <v>217340.48086974255</v>
      </c>
      <c r="I17" s="102">
        <v>5.8453280818348115E-2</v>
      </c>
      <c r="J17" s="103">
        <v>251666.92013168847</v>
      </c>
      <c r="K17" s="102">
        <v>6.7761286107391502E-2</v>
      </c>
      <c r="L17" s="103">
        <v>4148274</v>
      </c>
      <c r="M17" s="102">
        <v>0.89200000000000002</v>
      </c>
      <c r="N17" s="103">
        <v>3709772.5831670151</v>
      </c>
      <c r="O17" s="102">
        <v>0.90246706702000845</v>
      </c>
      <c r="P17" s="18"/>
    </row>
    <row r="18" spans="2:21" x14ac:dyDescent="0.2">
      <c r="B18" s="217"/>
      <c r="C18" s="111" t="s">
        <v>1</v>
      </c>
      <c r="D18" s="103">
        <v>3493613.7879283777</v>
      </c>
      <c r="E18" s="102">
        <v>1.0000000000000018</v>
      </c>
      <c r="F18" s="103">
        <v>3703417.3650120394</v>
      </c>
      <c r="G18" s="102">
        <v>1</v>
      </c>
      <c r="H18" s="103">
        <v>3718191.3115391936</v>
      </c>
      <c r="I18" s="102">
        <v>1</v>
      </c>
      <c r="J18" s="103">
        <v>3714022.1886112671</v>
      </c>
      <c r="K18" s="102">
        <v>1</v>
      </c>
      <c r="L18" s="103">
        <v>4652473</v>
      </c>
      <c r="M18" s="102">
        <v>1</v>
      </c>
      <c r="N18" s="103">
        <v>4110701.3416199996</v>
      </c>
      <c r="O18" s="102">
        <v>1</v>
      </c>
    </row>
    <row r="19" spans="2:21" ht="15" customHeight="1" x14ac:dyDescent="0.2">
      <c r="B19" s="215" t="s">
        <v>31</v>
      </c>
      <c r="C19" s="120" t="s">
        <v>3</v>
      </c>
      <c r="D19" s="117">
        <v>1895141.4992899599</v>
      </c>
      <c r="E19" s="118">
        <v>0.53318037180499711</v>
      </c>
      <c r="F19" s="117">
        <v>1700277.9104115914</v>
      </c>
      <c r="G19" s="118">
        <v>0.43725179983560458</v>
      </c>
      <c r="H19" s="117">
        <v>1797404.630169712</v>
      </c>
      <c r="I19" s="118">
        <v>0.45132937038786491</v>
      </c>
      <c r="J19" s="117">
        <v>1916202.877025299</v>
      </c>
      <c r="K19" s="118">
        <v>0.43035575046871805</v>
      </c>
      <c r="L19" s="117">
        <v>1911881</v>
      </c>
      <c r="M19" s="118">
        <v>0.41399999999999998</v>
      </c>
      <c r="N19" s="117">
        <v>2005684.203677004</v>
      </c>
      <c r="O19" s="118">
        <v>0.45072540952693152</v>
      </c>
    </row>
    <row r="20" spans="2:21" x14ac:dyDescent="0.2">
      <c r="B20" s="216"/>
      <c r="C20" s="111" t="s">
        <v>4</v>
      </c>
      <c r="D20" s="103">
        <v>1659268.2267737587</v>
      </c>
      <c r="E20" s="102">
        <v>0.46681962819499845</v>
      </c>
      <c r="F20" s="103">
        <v>2188277.6336726393</v>
      </c>
      <c r="G20" s="102">
        <v>0.56274820016437022</v>
      </c>
      <c r="H20" s="103">
        <v>2185063.0488670203</v>
      </c>
      <c r="I20" s="102">
        <v>0.54867062961211177</v>
      </c>
      <c r="J20" s="103">
        <v>2536399.1271033138</v>
      </c>
      <c r="K20" s="102">
        <v>0.56964424953127579</v>
      </c>
      <c r="L20" s="103">
        <v>2703369</v>
      </c>
      <c r="M20" s="102">
        <v>0.58599999999999997</v>
      </c>
      <c r="N20" s="103">
        <v>2444218.467180002</v>
      </c>
      <c r="O20" s="102">
        <v>0.5492745904730717</v>
      </c>
    </row>
    <row r="21" spans="2:21" x14ac:dyDescent="0.2">
      <c r="B21" s="217"/>
      <c r="C21" s="111" t="s">
        <v>1</v>
      </c>
      <c r="D21" s="103">
        <v>3554409.7260637186</v>
      </c>
      <c r="E21" s="102">
        <v>0.99999999999999556</v>
      </c>
      <c r="F21" s="103">
        <v>3888555.5440843287</v>
      </c>
      <c r="G21" s="102">
        <v>1</v>
      </c>
      <c r="H21" s="103">
        <v>3982467.679036825</v>
      </c>
      <c r="I21" s="102">
        <v>1</v>
      </c>
      <c r="J21" s="103">
        <v>4452602.0041286405</v>
      </c>
      <c r="K21" s="102">
        <v>1</v>
      </c>
      <c r="L21" s="103">
        <v>4615250</v>
      </c>
      <c r="M21" s="102">
        <v>1</v>
      </c>
      <c r="N21" s="103">
        <v>4449902.6708569918</v>
      </c>
      <c r="O21" s="102">
        <v>1</v>
      </c>
    </row>
    <row r="22" spans="2:21" ht="15" customHeight="1" x14ac:dyDescent="0.2">
      <c r="B22" s="215" t="s">
        <v>32</v>
      </c>
      <c r="C22" s="120" t="s">
        <v>3</v>
      </c>
      <c r="D22" s="117">
        <v>3355703.2198366383</v>
      </c>
      <c r="E22" s="118">
        <v>0.85253962508060932</v>
      </c>
      <c r="F22" s="117">
        <v>3636959.7834014539</v>
      </c>
      <c r="G22" s="118">
        <v>0.85705627252227135</v>
      </c>
      <c r="H22" s="117">
        <v>3828599.6501168227</v>
      </c>
      <c r="I22" s="118">
        <v>0.89530534893980074</v>
      </c>
      <c r="J22" s="117">
        <v>3879011.4528208803</v>
      </c>
      <c r="K22" s="118">
        <v>0.87733807897420757</v>
      </c>
      <c r="L22" s="117">
        <v>4174413</v>
      </c>
      <c r="M22" s="118">
        <v>0.89200000000000002</v>
      </c>
      <c r="N22" s="117">
        <v>4048665.9462830168</v>
      </c>
      <c r="O22" s="118">
        <v>0.88672577763083482</v>
      </c>
    </row>
    <row r="23" spans="2:21" x14ac:dyDescent="0.2">
      <c r="B23" s="216"/>
      <c r="C23" s="111" t="s">
        <v>4</v>
      </c>
      <c r="D23" s="103">
        <v>580422.58724166721</v>
      </c>
      <c r="E23" s="102">
        <v>0.14746037491939398</v>
      </c>
      <c r="F23" s="103">
        <v>606588.627600807</v>
      </c>
      <c r="G23" s="102">
        <v>0.14294372747771528</v>
      </c>
      <c r="H23" s="103">
        <v>447706.3662054973</v>
      </c>
      <c r="I23" s="102">
        <v>0.10469465106019958</v>
      </c>
      <c r="J23" s="103">
        <v>542330.26912541571</v>
      </c>
      <c r="K23" s="102">
        <v>0.12266192102579193</v>
      </c>
      <c r="L23" s="103">
        <v>504914</v>
      </c>
      <c r="M23" s="102">
        <v>0.108</v>
      </c>
      <c r="N23" s="103">
        <v>517194.26486399985</v>
      </c>
      <c r="O23" s="102">
        <v>0.11327422236916744</v>
      </c>
    </row>
    <row r="24" spans="2:21" x14ac:dyDescent="0.2">
      <c r="B24" s="217"/>
      <c r="C24" s="111" t="s">
        <v>1</v>
      </c>
      <c r="D24" s="103">
        <v>3936125.8070783056</v>
      </c>
      <c r="E24" s="102">
        <v>1.0000000000000033</v>
      </c>
      <c r="F24" s="103">
        <v>4243548.4110023174</v>
      </c>
      <c r="G24" s="102">
        <v>1</v>
      </c>
      <c r="H24" s="103">
        <v>4276306.0163223185</v>
      </c>
      <c r="I24" s="102">
        <v>1</v>
      </c>
      <c r="J24" s="103">
        <v>4421341.7219462981</v>
      </c>
      <c r="K24" s="102">
        <v>1</v>
      </c>
      <c r="L24" s="103">
        <v>4679327</v>
      </c>
      <c r="M24" s="102">
        <v>1</v>
      </c>
      <c r="N24" s="103">
        <v>4565860.2111470066</v>
      </c>
      <c r="O24" s="102">
        <v>1</v>
      </c>
    </row>
    <row r="25" spans="2:21" s="74" customFormat="1" x14ac:dyDescent="0.2">
      <c r="B25" s="108" t="s">
        <v>218</v>
      </c>
      <c r="C25" s="100"/>
      <c r="D25" s="106"/>
      <c r="E25" s="107"/>
      <c r="F25" s="106"/>
      <c r="G25" s="107"/>
      <c r="H25" s="106"/>
      <c r="I25" s="107"/>
      <c r="J25" s="106"/>
      <c r="K25" s="107"/>
      <c r="L25" s="106"/>
      <c r="M25" s="107"/>
      <c r="N25" s="106"/>
      <c r="O25" s="107"/>
      <c r="P25" s="106"/>
      <c r="Q25" s="107"/>
      <c r="R25" s="106"/>
      <c r="S25" s="107"/>
      <c r="T25" s="106"/>
      <c r="U25" s="107"/>
    </row>
    <row r="26" spans="2:21" s="9" customFormat="1" ht="36.75" customHeight="1" x14ac:dyDescent="0.25">
      <c r="B26" s="210" t="s">
        <v>313</v>
      </c>
      <c r="C26" s="210"/>
      <c r="D26" s="210"/>
      <c r="E26" s="210"/>
      <c r="F26" s="210"/>
      <c r="G26" s="210"/>
      <c r="H26" s="104"/>
      <c r="I26" s="104"/>
      <c r="J26" s="7"/>
      <c r="K26" s="8"/>
    </row>
    <row r="28" spans="2:21" s="68" customFormat="1" x14ac:dyDescent="0.2"/>
    <row r="30" spans="2:21" s="68" customFormat="1" ht="17.25" x14ac:dyDescent="0.2">
      <c r="B30" s="95" t="s">
        <v>219</v>
      </c>
    </row>
    <row r="31" spans="2:21" s="68" customFormat="1" ht="17.25" x14ac:dyDescent="0.2">
      <c r="B31" s="95" t="s">
        <v>350</v>
      </c>
    </row>
    <row r="32" spans="2:21" s="68" customFormat="1" ht="17.25" x14ac:dyDescent="0.2">
      <c r="B32" s="95" t="s">
        <v>182</v>
      </c>
    </row>
    <row r="33" spans="1:21" s="68" customFormat="1" ht="17.25" x14ac:dyDescent="0.2">
      <c r="B33" s="95" t="s">
        <v>189</v>
      </c>
    </row>
    <row r="34" spans="1:21" ht="1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21" ht="21" customHeight="1" x14ac:dyDescent="0.2">
      <c r="B35" s="190" t="s">
        <v>61</v>
      </c>
      <c r="C35" s="190" t="s">
        <v>60</v>
      </c>
      <c r="D35" s="203" t="s">
        <v>38</v>
      </c>
      <c r="E35" s="204"/>
      <c r="F35" s="203" t="s">
        <v>35</v>
      </c>
      <c r="G35" s="204"/>
      <c r="H35" s="203" t="s">
        <v>57</v>
      </c>
      <c r="I35" s="204"/>
      <c r="J35" s="203" t="s">
        <v>86</v>
      </c>
      <c r="K35" s="204"/>
      <c r="L35" s="203" t="s">
        <v>90</v>
      </c>
      <c r="M35" s="204"/>
      <c r="N35" s="203" t="s">
        <v>316</v>
      </c>
      <c r="O35" s="204"/>
    </row>
    <row r="36" spans="1:21" ht="21" customHeight="1" x14ac:dyDescent="0.2">
      <c r="B36" s="191"/>
      <c r="C36" s="191"/>
      <c r="D36" s="116" t="s">
        <v>190</v>
      </c>
      <c r="E36" s="97" t="s">
        <v>185</v>
      </c>
      <c r="F36" s="116" t="s">
        <v>190</v>
      </c>
      <c r="G36" s="97" t="s">
        <v>185</v>
      </c>
      <c r="H36" s="116" t="s">
        <v>190</v>
      </c>
      <c r="I36" s="97" t="s">
        <v>185</v>
      </c>
      <c r="J36" s="116" t="s">
        <v>190</v>
      </c>
      <c r="K36" s="97" t="s">
        <v>185</v>
      </c>
      <c r="L36" s="116" t="s">
        <v>190</v>
      </c>
      <c r="M36" s="97" t="s">
        <v>185</v>
      </c>
      <c r="N36" s="116" t="s">
        <v>190</v>
      </c>
      <c r="O36" s="154" t="s">
        <v>185</v>
      </c>
    </row>
    <row r="37" spans="1:21" ht="20.25" customHeight="1" x14ac:dyDescent="0.2">
      <c r="B37" s="215" t="s">
        <v>69</v>
      </c>
      <c r="C37" s="119" t="s">
        <v>3</v>
      </c>
      <c r="D37" s="117">
        <v>887494.90139911161</v>
      </c>
      <c r="E37" s="118">
        <v>0.23465660204038674</v>
      </c>
      <c r="F37" s="117">
        <v>827497.36297402193</v>
      </c>
      <c r="G37" s="118">
        <v>0.20386743809489918</v>
      </c>
      <c r="H37" s="117">
        <v>1172113.20022219</v>
      </c>
      <c r="I37" s="118">
        <v>0.27798440172611383</v>
      </c>
      <c r="J37" s="117">
        <v>1092328.8342418552</v>
      </c>
      <c r="K37" s="118">
        <v>0.24532370807653631</v>
      </c>
      <c r="L37" s="117">
        <v>1745985</v>
      </c>
      <c r="M37" s="118">
        <v>0.373</v>
      </c>
      <c r="N37" s="117">
        <v>1572293.637067002</v>
      </c>
      <c r="O37" s="118">
        <v>0.34862808076885199</v>
      </c>
    </row>
    <row r="38" spans="1:21" ht="20.25" customHeight="1" x14ac:dyDescent="0.2">
      <c r="B38" s="216"/>
      <c r="C38" s="111" t="s">
        <v>4</v>
      </c>
      <c r="D38" s="103">
        <v>2894605.8095213003</v>
      </c>
      <c r="E38" s="102">
        <v>0.76534339795961681</v>
      </c>
      <c r="F38" s="103">
        <v>3231499.8496598634</v>
      </c>
      <c r="G38" s="102">
        <v>0.79613256190508264</v>
      </c>
      <c r="H38" s="103">
        <v>3044357.9145024917</v>
      </c>
      <c r="I38" s="102">
        <v>0.72201559827387696</v>
      </c>
      <c r="J38" s="103">
        <v>3360273.1698867348</v>
      </c>
      <c r="K38" s="102">
        <v>0.75467629192345231</v>
      </c>
      <c r="L38" s="103">
        <v>2933342</v>
      </c>
      <c r="M38" s="102">
        <v>0.627</v>
      </c>
      <c r="N38" s="103">
        <v>2937651.8429400078</v>
      </c>
      <c r="O38" s="102">
        <v>0.65137191923114857</v>
      </c>
    </row>
    <row r="39" spans="1:21" ht="20.25" customHeight="1" x14ac:dyDescent="0.2">
      <c r="B39" s="217"/>
      <c r="C39" s="111" t="s">
        <v>1</v>
      </c>
      <c r="D39" s="103">
        <v>3782100.7109204121</v>
      </c>
      <c r="E39" s="102">
        <v>1.0000000000000036</v>
      </c>
      <c r="F39" s="103">
        <v>4058997.212633959</v>
      </c>
      <c r="G39" s="102">
        <v>1</v>
      </c>
      <c r="H39" s="103">
        <v>4216471.1147247227</v>
      </c>
      <c r="I39" s="102">
        <v>1</v>
      </c>
      <c r="J39" s="103">
        <v>4452602.0041286405</v>
      </c>
      <c r="K39" s="102">
        <v>1</v>
      </c>
      <c r="L39" s="103">
        <v>4679327</v>
      </c>
      <c r="M39" s="102">
        <v>1</v>
      </c>
      <c r="N39" s="103">
        <v>4509945.4800070077</v>
      </c>
      <c r="O39" s="102">
        <v>1</v>
      </c>
    </row>
    <row r="40" spans="1:21" ht="20.25" customHeight="1" x14ac:dyDescent="0.2">
      <c r="B40" s="215" t="s">
        <v>33</v>
      </c>
      <c r="C40" s="120" t="s">
        <v>3</v>
      </c>
      <c r="D40" s="117">
        <v>73457.607867135943</v>
      </c>
      <c r="E40" s="118">
        <v>1.9043711606492722E-2</v>
      </c>
      <c r="F40" s="117">
        <v>49227.903388121173</v>
      </c>
      <c r="G40" s="118">
        <v>1.2636802342168161E-2</v>
      </c>
      <c r="H40" s="117">
        <v>46034.948159794272</v>
      </c>
      <c r="I40" s="118">
        <v>1.1022052044010156E-2</v>
      </c>
      <c r="J40" s="117">
        <v>53265.468333662408</v>
      </c>
      <c r="K40" s="118">
        <v>1.2301138843155944E-2</v>
      </c>
      <c r="L40" s="117">
        <v>141227</v>
      </c>
      <c r="M40" s="118">
        <v>3.1E-2</v>
      </c>
      <c r="N40" s="117">
        <v>105585.75638700003</v>
      </c>
      <c r="O40" s="118">
        <v>2.4260087308736168E-2</v>
      </c>
    </row>
    <row r="41" spans="1:21" ht="20.25" customHeight="1" x14ac:dyDescent="0.2">
      <c r="B41" s="216"/>
      <c r="C41" s="111" t="s">
        <v>4</v>
      </c>
      <c r="D41" s="103">
        <v>3783858.0974437669</v>
      </c>
      <c r="E41" s="102">
        <v>0.98095628839350679</v>
      </c>
      <c r="F41" s="103">
        <v>3846370.2119555864</v>
      </c>
      <c r="G41" s="102">
        <v>0.9873631976578332</v>
      </c>
      <c r="H41" s="103">
        <v>4130587.3337873784</v>
      </c>
      <c r="I41" s="102">
        <v>0.98897794795598815</v>
      </c>
      <c r="J41" s="103">
        <v>4276859.4910555976</v>
      </c>
      <c r="K41" s="102">
        <v>0.98769886115684169</v>
      </c>
      <c r="L41" s="103">
        <v>4446620</v>
      </c>
      <c r="M41" s="102">
        <v>0.96899999999999997</v>
      </c>
      <c r="N41" s="103">
        <v>4246655.645026993</v>
      </c>
      <c r="O41" s="102">
        <v>0.97573991269126081</v>
      </c>
    </row>
    <row r="42" spans="1:21" ht="20.25" customHeight="1" x14ac:dyDescent="0.2">
      <c r="B42" s="217"/>
      <c r="C42" s="111" t="s">
        <v>1</v>
      </c>
      <c r="D42" s="103">
        <v>3857315.705310903</v>
      </c>
      <c r="E42" s="102">
        <v>0.99999999999999556</v>
      </c>
      <c r="F42" s="103">
        <v>3895598.1153437025</v>
      </c>
      <c r="G42" s="102">
        <v>1</v>
      </c>
      <c r="H42" s="103">
        <v>4176622.2819471797</v>
      </c>
      <c r="I42" s="102">
        <v>1</v>
      </c>
      <c r="J42" s="103">
        <v>4330124.9593892703</v>
      </c>
      <c r="K42" s="102">
        <v>1</v>
      </c>
      <c r="L42" s="103">
        <v>4587847</v>
      </c>
      <c r="M42" s="102">
        <v>1</v>
      </c>
      <c r="N42" s="103">
        <v>4352241.401414006</v>
      </c>
      <c r="O42" s="102">
        <v>1</v>
      </c>
    </row>
    <row r="43" spans="1:21" s="74" customFormat="1" x14ac:dyDescent="0.2">
      <c r="B43" s="108" t="s">
        <v>218</v>
      </c>
      <c r="C43" s="100"/>
      <c r="D43" s="106"/>
      <c r="E43" s="107"/>
      <c r="F43" s="106"/>
      <c r="G43" s="107"/>
      <c r="H43" s="106"/>
      <c r="I43" s="107"/>
      <c r="J43" s="106"/>
      <c r="K43" s="107"/>
      <c r="L43" s="106"/>
      <c r="M43" s="107"/>
      <c r="N43" s="106"/>
      <c r="O43" s="107"/>
      <c r="P43" s="106"/>
      <c r="Q43" s="107"/>
      <c r="R43" s="106"/>
      <c r="S43" s="107"/>
      <c r="T43" s="106"/>
      <c r="U43" s="107"/>
    </row>
    <row r="44" spans="1:21" s="9" customFormat="1" ht="128.25" customHeight="1" x14ac:dyDescent="0.25">
      <c r="B44" s="210" t="s">
        <v>313</v>
      </c>
      <c r="C44" s="210"/>
      <c r="D44" s="210"/>
      <c r="E44" s="210"/>
      <c r="F44" s="210"/>
      <c r="G44" s="210"/>
      <c r="H44" s="210"/>
      <c r="I44" s="104"/>
      <c r="J44" s="7"/>
      <c r="K44" s="8"/>
    </row>
    <row r="45" spans="1:21" x14ac:dyDescent="0.2">
      <c r="B45" s="6"/>
    </row>
    <row r="46" spans="1:21" x14ac:dyDescent="0.2">
      <c r="D46" s="54"/>
    </row>
  </sheetData>
  <mergeCells count="25">
    <mergeCell ref="N35:O35"/>
    <mergeCell ref="B44:H44"/>
    <mergeCell ref="B37:B39"/>
    <mergeCell ref="B40:B42"/>
    <mergeCell ref="B35:B36"/>
    <mergeCell ref="C35:C36"/>
    <mergeCell ref="D35:E35"/>
    <mergeCell ref="L35:M35"/>
    <mergeCell ref="J35:K35"/>
    <mergeCell ref="F35:G35"/>
    <mergeCell ref="H35:I35"/>
    <mergeCell ref="N8:O8"/>
    <mergeCell ref="B26:G26"/>
    <mergeCell ref="B8:B9"/>
    <mergeCell ref="C8:C9"/>
    <mergeCell ref="D8:E8"/>
    <mergeCell ref="F8:G8"/>
    <mergeCell ref="H8:I8"/>
    <mergeCell ref="L8:M8"/>
    <mergeCell ref="B10:B12"/>
    <mergeCell ref="B13:B15"/>
    <mergeCell ref="B16:B18"/>
    <mergeCell ref="B19:B21"/>
    <mergeCell ref="B22:B24"/>
    <mergeCell ref="J8:K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showGridLines="0" zoomScale="85" zoomScaleNormal="85" workbookViewId="0">
      <selection activeCell="D98" activeCellId="1" sqref="D100 D98"/>
    </sheetView>
  </sheetViews>
  <sheetFormatPr baseColWidth="10" defaultColWidth="11.42578125" defaultRowHeight="15" x14ac:dyDescent="0.2"/>
  <cols>
    <col min="1" max="1" width="4.85546875" style="1" customWidth="1"/>
    <col min="2" max="2" width="25.5703125" style="1" customWidth="1"/>
    <col min="3" max="3" width="18.7109375" style="1" customWidth="1"/>
    <col min="4" max="4" width="14.7109375" style="1" customWidth="1"/>
    <col min="5" max="5" width="17.28515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1.85546875" style="1" bestFit="1" customWidth="1"/>
    <col min="10" max="10" width="14.140625" style="1" bestFit="1" customWidth="1"/>
    <col min="11" max="11" width="14.28515625" style="1" customWidth="1"/>
    <col min="12" max="12" width="14.140625" style="1" bestFit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384" width="11.42578125" style="1"/>
  </cols>
  <sheetData>
    <row r="1" spans="1:15" ht="88.5" customHeight="1" x14ac:dyDescent="0.2"/>
    <row r="2" spans="1:15" s="68" customFormat="1" x14ac:dyDescent="0.2"/>
    <row r="3" spans="1:15" s="68" customFormat="1" ht="17.25" x14ac:dyDescent="0.2">
      <c r="B3" s="95" t="s">
        <v>220</v>
      </c>
    </row>
    <row r="4" spans="1:15" s="68" customFormat="1" ht="17.25" x14ac:dyDescent="0.2">
      <c r="B4" s="95" t="s">
        <v>351</v>
      </c>
    </row>
    <row r="5" spans="1:15" s="68" customFormat="1" ht="17.25" x14ac:dyDescent="0.2">
      <c r="B5" s="95" t="s">
        <v>182</v>
      </c>
    </row>
    <row r="6" spans="1:15" s="68" customFormat="1" ht="17.25" x14ac:dyDescent="0.2">
      <c r="B6" s="95" t="s">
        <v>189</v>
      </c>
    </row>
    <row r="7" spans="1:15" s="68" customFormat="1" x14ac:dyDescent="0.2"/>
    <row r="8" spans="1:15" ht="20.25" customHeight="1" x14ac:dyDescent="0.2">
      <c r="A8" s="5"/>
      <c r="B8" s="202" t="s">
        <v>62</v>
      </c>
      <c r="C8" s="202"/>
      <c r="D8" s="202" t="s">
        <v>38</v>
      </c>
      <c r="E8" s="202"/>
      <c r="F8" s="202" t="s">
        <v>35</v>
      </c>
      <c r="G8" s="202"/>
      <c r="H8" s="202" t="s">
        <v>57</v>
      </c>
      <c r="I8" s="202"/>
      <c r="J8" s="202" t="s">
        <v>86</v>
      </c>
      <c r="K8" s="202"/>
      <c r="L8" s="202" t="s">
        <v>90</v>
      </c>
      <c r="M8" s="202"/>
      <c r="N8" s="202" t="s">
        <v>316</v>
      </c>
      <c r="O8" s="202"/>
    </row>
    <row r="9" spans="1:15" ht="20.25" customHeight="1" x14ac:dyDescent="0.2">
      <c r="B9" s="202"/>
      <c r="C9" s="202"/>
      <c r="D9" s="114" t="s">
        <v>190</v>
      </c>
      <c r="E9" s="114" t="s">
        <v>185</v>
      </c>
      <c r="F9" s="114" t="s">
        <v>190</v>
      </c>
      <c r="G9" s="114" t="s">
        <v>185</v>
      </c>
      <c r="H9" s="114" t="s">
        <v>190</v>
      </c>
      <c r="I9" s="114" t="s">
        <v>185</v>
      </c>
      <c r="J9" s="114" t="s">
        <v>190</v>
      </c>
      <c r="K9" s="114" t="s">
        <v>185</v>
      </c>
      <c r="L9" s="114" t="s">
        <v>190</v>
      </c>
      <c r="M9" s="114" t="s">
        <v>185</v>
      </c>
      <c r="N9" s="155" t="s">
        <v>190</v>
      </c>
      <c r="O9" s="155" t="s">
        <v>185</v>
      </c>
    </row>
    <row r="10" spans="1:15" ht="30.75" customHeight="1" x14ac:dyDescent="0.2">
      <c r="B10" s="218" t="s">
        <v>165</v>
      </c>
      <c r="C10" s="218"/>
      <c r="D10" s="103">
        <v>933760</v>
      </c>
      <c r="E10" s="102">
        <v>0.2238</v>
      </c>
      <c r="F10" s="103">
        <v>831439</v>
      </c>
      <c r="G10" s="102">
        <v>0.18890000000000001</v>
      </c>
      <c r="H10" s="103">
        <v>842447.35368404211</v>
      </c>
      <c r="I10" s="102">
        <v>0.19054949009611385</v>
      </c>
      <c r="J10" s="103">
        <v>950581.13134650316</v>
      </c>
      <c r="K10" s="102">
        <v>0.20947880554009399</v>
      </c>
      <c r="L10" s="103">
        <v>909630</v>
      </c>
      <c r="M10" s="102">
        <v>0.19</v>
      </c>
      <c r="N10" s="103">
        <v>1122425.2176580012</v>
      </c>
      <c r="O10" s="118">
        <v>0.24273156338573151</v>
      </c>
    </row>
    <row r="11" spans="1:15" ht="30.75" customHeight="1" x14ac:dyDescent="0.2">
      <c r="B11" s="218" t="s">
        <v>91</v>
      </c>
      <c r="C11" s="218"/>
      <c r="D11" s="103" t="s">
        <v>24</v>
      </c>
      <c r="E11" s="102" t="s">
        <v>24</v>
      </c>
      <c r="F11" s="103" t="s">
        <v>24</v>
      </c>
      <c r="G11" s="102" t="s">
        <v>24</v>
      </c>
      <c r="H11" s="103" t="s">
        <v>24</v>
      </c>
      <c r="I11" s="102" t="s">
        <v>24</v>
      </c>
      <c r="J11" s="103" t="s">
        <v>24</v>
      </c>
      <c r="K11" s="102" t="s">
        <v>24</v>
      </c>
      <c r="L11" s="103">
        <v>126439</v>
      </c>
      <c r="M11" s="102">
        <v>2.5999999999999999E-2</v>
      </c>
      <c r="N11" s="103">
        <v>86755.843073999989</v>
      </c>
      <c r="O11" s="118">
        <v>1.8761500624637262E-2</v>
      </c>
    </row>
    <row r="12" spans="1:15" ht="30.75" customHeight="1" x14ac:dyDescent="0.2">
      <c r="B12" s="218" t="s">
        <v>9</v>
      </c>
      <c r="C12" s="218"/>
      <c r="D12" s="103">
        <v>3137155</v>
      </c>
      <c r="E12" s="102">
        <v>0.752</v>
      </c>
      <c r="F12" s="103">
        <v>3489652</v>
      </c>
      <c r="G12" s="102">
        <v>0.79290000000000005</v>
      </c>
      <c r="H12" s="103">
        <v>3499806.3982902155</v>
      </c>
      <c r="I12" s="102">
        <v>0.79160593443971028</v>
      </c>
      <c r="J12" s="103">
        <v>3580433.6346288752</v>
      </c>
      <c r="K12" s="102">
        <v>0.78901730358903688</v>
      </c>
      <c r="L12" s="103">
        <v>3760515</v>
      </c>
      <c r="M12" s="102">
        <v>0.78400000000000003</v>
      </c>
      <c r="N12" s="103">
        <v>3414960.9420710253</v>
      </c>
      <c r="O12" s="118">
        <v>0.73850693598963568</v>
      </c>
    </row>
    <row r="13" spans="1:15" ht="30.75" customHeight="1" x14ac:dyDescent="0.2">
      <c r="B13" s="218" t="s">
        <v>10</v>
      </c>
      <c r="C13" s="218"/>
      <c r="D13" s="103">
        <v>100794</v>
      </c>
      <c r="E13" s="102">
        <v>2.4199999999999999E-2</v>
      </c>
      <c r="F13" s="103">
        <v>80205</v>
      </c>
      <c r="G13" s="102">
        <v>1.8200000000000001E-2</v>
      </c>
      <c r="H13" s="103">
        <v>78893.495699339503</v>
      </c>
      <c r="I13" s="102">
        <v>1.7844575464174613E-2</v>
      </c>
      <c r="J13" s="103">
        <v>6824.4149175831062</v>
      </c>
      <c r="K13" s="102">
        <v>1.5038908708616108E-3</v>
      </c>
      <c r="L13" s="103" t="s">
        <v>24</v>
      </c>
      <c r="M13" s="102" t="s">
        <v>24</v>
      </c>
      <c r="N13" s="103" t="s">
        <v>24</v>
      </c>
      <c r="O13" s="118" t="s">
        <v>24</v>
      </c>
    </row>
    <row r="14" spans="1:15" s="9" customFormat="1" ht="47.25" customHeight="1" x14ac:dyDescent="0.25">
      <c r="B14" s="219" t="s">
        <v>313</v>
      </c>
      <c r="C14" s="219"/>
      <c r="D14" s="219"/>
      <c r="E14" s="219"/>
      <c r="F14" s="219"/>
      <c r="G14" s="219"/>
      <c r="H14" s="219"/>
      <c r="I14" s="219"/>
      <c r="J14" s="7"/>
      <c r="K14" s="8"/>
    </row>
    <row r="15" spans="1:15" s="9" customFormat="1" ht="15.75" x14ac:dyDescent="0.25">
      <c r="B15" s="104"/>
      <c r="C15" s="104"/>
      <c r="D15" s="104"/>
      <c r="E15" s="104"/>
      <c r="F15" s="104"/>
      <c r="G15" s="104"/>
      <c r="H15" s="104"/>
      <c r="I15" s="104"/>
      <c r="J15" s="7"/>
      <c r="K15" s="8"/>
    </row>
    <row r="16" spans="1:15" s="9" customFormat="1" ht="15.75" x14ac:dyDescent="0.25">
      <c r="B16" s="104"/>
      <c r="C16" s="104"/>
      <c r="D16" s="104"/>
      <c r="E16" s="104"/>
      <c r="F16" s="104"/>
      <c r="G16" s="104"/>
      <c r="H16" s="104"/>
      <c r="I16" s="104"/>
      <c r="J16" s="7"/>
      <c r="K16" s="8"/>
    </row>
    <row r="17" spans="2:8" x14ac:dyDescent="0.2">
      <c r="B17" s="6"/>
    </row>
    <row r="18" spans="2:8" s="68" customFormat="1" ht="17.25" x14ac:dyDescent="0.2">
      <c r="B18" s="95" t="s">
        <v>221</v>
      </c>
    </row>
    <row r="19" spans="2:8" s="68" customFormat="1" ht="17.25" x14ac:dyDescent="0.2">
      <c r="B19" s="95" t="s">
        <v>352</v>
      </c>
    </row>
    <row r="20" spans="2:8" s="68" customFormat="1" ht="17.25" x14ac:dyDescent="0.2">
      <c r="B20" s="95" t="s">
        <v>268</v>
      </c>
    </row>
    <row r="21" spans="2:8" s="68" customFormat="1" ht="17.25" x14ac:dyDescent="0.2">
      <c r="B21" s="95" t="s">
        <v>189</v>
      </c>
    </row>
    <row r="22" spans="2:8" x14ac:dyDescent="0.2">
      <c r="B22" s="6"/>
    </row>
    <row r="23" spans="2:8" s="68" customFormat="1" ht="30.75" customHeight="1" x14ac:dyDescent="0.2">
      <c r="B23" s="202" t="s">
        <v>38</v>
      </c>
      <c r="C23" s="202" t="s">
        <v>8</v>
      </c>
      <c r="D23" s="202"/>
      <c r="E23" s="202" t="s">
        <v>9</v>
      </c>
      <c r="F23" s="202"/>
      <c r="G23" s="202" t="s">
        <v>10</v>
      </c>
      <c r="H23" s="202"/>
    </row>
    <row r="24" spans="2:8" s="68" customFormat="1" ht="20.25" customHeight="1" x14ac:dyDescent="0.2">
      <c r="B24" s="202"/>
      <c r="C24" s="114" t="s">
        <v>190</v>
      </c>
      <c r="D24" s="114" t="s">
        <v>185</v>
      </c>
      <c r="E24" s="114" t="s">
        <v>190</v>
      </c>
      <c r="F24" s="114" t="s">
        <v>185</v>
      </c>
      <c r="G24" s="114" t="s">
        <v>190</v>
      </c>
      <c r="H24" s="114" t="s">
        <v>185</v>
      </c>
    </row>
    <row r="25" spans="2:8" x14ac:dyDescent="0.2">
      <c r="B25" s="111" t="s">
        <v>50</v>
      </c>
      <c r="C25" s="103">
        <v>635515</v>
      </c>
      <c r="D25" s="102">
        <v>0.35070000000000001</v>
      </c>
      <c r="E25" s="103">
        <v>1122963</v>
      </c>
      <c r="F25" s="102">
        <v>0.61970000000000003</v>
      </c>
      <c r="G25" s="103">
        <v>53650</v>
      </c>
      <c r="H25" s="102">
        <v>2.9600000000000001E-2</v>
      </c>
    </row>
    <row r="26" spans="2:8" x14ac:dyDescent="0.2">
      <c r="B26" s="111" t="s">
        <v>51</v>
      </c>
      <c r="C26" s="103">
        <v>262182</v>
      </c>
      <c r="D26" s="102">
        <v>0.122</v>
      </c>
      <c r="E26" s="103">
        <v>1849178</v>
      </c>
      <c r="F26" s="102">
        <v>0.86070000000000002</v>
      </c>
      <c r="G26" s="103">
        <v>37141</v>
      </c>
      <c r="H26" s="102">
        <v>1.7299999999999999E-2</v>
      </c>
    </row>
    <row r="27" spans="2:8" x14ac:dyDescent="0.2">
      <c r="B27" s="111" t="s">
        <v>52</v>
      </c>
      <c r="C27" s="103">
        <v>34149</v>
      </c>
      <c r="D27" s="102">
        <v>0.1691</v>
      </c>
      <c r="E27" s="103">
        <v>158093</v>
      </c>
      <c r="F27" s="102">
        <v>0.78290000000000004</v>
      </c>
      <c r="G27" s="103">
        <v>9695</v>
      </c>
      <c r="H27" s="102">
        <v>4.8000000000000001E-2</v>
      </c>
    </row>
    <row r="28" spans="2:8" x14ac:dyDescent="0.2">
      <c r="B28" s="111" t="s">
        <v>53</v>
      </c>
      <c r="C28" s="103">
        <v>1913</v>
      </c>
      <c r="D28" s="102">
        <v>0.20930000000000001</v>
      </c>
      <c r="E28" s="103">
        <v>6921</v>
      </c>
      <c r="F28" s="102">
        <v>0.7571</v>
      </c>
      <c r="G28" s="103">
        <v>308</v>
      </c>
      <c r="H28" s="102">
        <v>3.3700000000000001E-2</v>
      </c>
    </row>
    <row r="29" spans="2:8" ht="16.5" x14ac:dyDescent="0.3">
      <c r="B29" s="122" t="s">
        <v>222</v>
      </c>
      <c r="C29" s="21"/>
      <c r="D29" s="22"/>
      <c r="E29" s="21"/>
      <c r="F29" s="22"/>
      <c r="G29" s="21"/>
      <c r="H29" s="22"/>
    </row>
    <row r="30" spans="2:8" x14ac:dyDescent="0.2">
      <c r="B30" s="4"/>
      <c r="C30" s="21"/>
      <c r="D30" s="22"/>
      <c r="E30" s="21"/>
      <c r="F30" s="22"/>
      <c r="G30" s="21"/>
      <c r="H30" s="22"/>
    </row>
    <row r="31" spans="2:8" x14ac:dyDescent="0.2">
      <c r="B31" s="4"/>
      <c r="C31" s="21"/>
      <c r="D31" s="22"/>
      <c r="E31" s="21"/>
      <c r="F31" s="22"/>
      <c r="G31" s="21"/>
      <c r="H31" s="22"/>
    </row>
    <row r="32" spans="2:8" ht="35.25" customHeight="1" x14ac:dyDescent="0.2">
      <c r="B32" s="202" t="s">
        <v>35</v>
      </c>
      <c r="C32" s="202" t="s">
        <v>8</v>
      </c>
      <c r="D32" s="202"/>
      <c r="E32" s="202" t="s">
        <v>9</v>
      </c>
      <c r="F32" s="202"/>
      <c r="G32" s="202" t="s">
        <v>10</v>
      </c>
      <c r="H32" s="202"/>
    </row>
    <row r="33" spans="2:8" ht="20.25" customHeight="1" x14ac:dyDescent="0.2">
      <c r="B33" s="202"/>
      <c r="C33" s="114" t="s">
        <v>190</v>
      </c>
      <c r="D33" s="114" t="s">
        <v>185</v>
      </c>
      <c r="E33" s="114" t="s">
        <v>190</v>
      </c>
      <c r="F33" s="114" t="s">
        <v>185</v>
      </c>
      <c r="G33" s="114" t="s">
        <v>190</v>
      </c>
      <c r="H33" s="114" t="s">
        <v>185</v>
      </c>
    </row>
    <row r="34" spans="2:8" x14ac:dyDescent="0.2">
      <c r="B34" s="111" t="s">
        <v>50</v>
      </c>
      <c r="C34" s="103">
        <v>456477.75058245374</v>
      </c>
      <c r="D34" s="102">
        <v>0.31187685406413795</v>
      </c>
      <c r="E34" s="103">
        <v>981250.78545095725</v>
      </c>
      <c r="F34" s="102">
        <v>0.67041473023367149</v>
      </c>
      <c r="G34" s="103">
        <v>25918.876828402954</v>
      </c>
      <c r="H34" s="102">
        <v>1.7708415702197666E-2</v>
      </c>
    </row>
    <row r="35" spans="2:8" x14ac:dyDescent="0.2">
      <c r="B35" s="111" t="s">
        <v>51</v>
      </c>
      <c r="C35" s="103">
        <v>104615.20986933657</v>
      </c>
      <c r="D35" s="102">
        <v>6.7240621352884208E-2</v>
      </c>
      <c r="E35" s="103">
        <v>1437518.9511261685</v>
      </c>
      <c r="F35" s="102">
        <v>0.92395424719786912</v>
      </c>
      <c r="G35" s="103">
        <v>13699.318298322367</v>
      </c>
      <c r="H35" s="102">
        <v>8.8051314492475895E-3</v>
      </c>
    </row>
    <row r="36" spans="2:8" x14ac:dyDescent="0.2">
      <c r="B36" s="111" t="s">
        <v>52</v>
      </c>
      <c r="C36" s="103">
        <v>16486.259659723008</v>
      </c>
      <c r="D36" s="102">
        <v>0.17122953218013381</v>
      </c>
      <c r="E36" s="103">
        <v>77698.682333991164</v>
      </c>
      <c r="F36" s="102">
        <v>0.80699378158924773</v>
      </c>
      <c r="G36" s="103">
        <v>2096.6949985509518</v>
      </c>
      <c r="H36" s="102">
        <v>2.1776686230619388E-2</v>
      </c>
    </row>
    <row r="37" spans="2:8" x14ac:dyDescent="0.2">
      <c r="B37" s="111" t="s">
        <v>53</v>
      </c>
      <c r="C37" s="103">
        <v>6989.0435251386925</v>
      </c>
      <c r="D37" s="102">
        <v>0.96607163998451673</v>
      </c>
      <c r="E37" s="103">
        <v>191.73438570931765</v>
      </c>
      <c r="F37" s="102">
        <v>2.6502789942197225E-2</v>
      </c>
      <c r="G37" s="103">
        <v>53.72027321079149</v>
      </c>
      <c r="H37" s="102">
        <v>7.4255700732863529E-3</v>
      </c>
    </row>
    <row r="38" spans="2:8" ht="16.5" x14ac:dyDescent="0.3">
      <c r="B38" s="122" t="s">
        <v>223</v>
      </c>
    </row>
    <row r="39" spans="2:8" x14ac:dyDescent="0.2">
      <c r="B39" s="4"/>
    </row>
    <row r="40" spans="2:8" x14ac:dyDescent="0.2">
      <c r="B40" s="4"/>
    </row>
    <row r="41" spans="2:8" ht="30.75" customHeight="1" x14ac:dyDescent="0.2">
      <c r="B41" s="202" t="s">
        <v>57</v>
      </c>
      <c r="C41" s="202" t="s">
        <v>8</v>
      </c>
      <c r="D41" s="202"/>
      <c r="E41" s="202" t="s">
        <v>9</v>
      </c>
      <c r="F41" s="202"/>
      <c r="G41" s="202" t="s">
        <v>10</v>
      </c>
      <c r="H41" s="202"/>
    </row>
    <row r="42" spans="2:8" ht="20.25" customHeight="1" x14ac:dyDescent="0.2">
      <c r="B42" s="202"/>
      <c r="C42" s="114" t="s">
        <v>190</v>
      </c>
      <c r="D42" s="114" t="s">
        <v>185</v>
      </c>
      <c r="E42" s="114" t="s">
        <v>190</v>
      </c>
      <c r="F42" s="114" t="s">
        <v>185</v>
      </c>
      <c r="G42" s="114" t="s">
        <v>190</v>
      </c>
      <c r="H42" s="114" t="s">
        <v>185</v>
      </c>
    </row>
    <row r="43" spans="2:8" x14ac:dyDescent="0.2">
      <c r="B43" s="111" t="s">
        <v>50</v>
      </c>
      <c r="C43" s="103">
        <v>619806.87479488482</v>
      </c>
      <c r="D43" s="102">
        <v>0.32069861542540068</v>
      </c>
      <c r="E43" s="103">
        <v>1269918.2584746145</v>
      </c>
      <c r="F43" s="102">
        <v>0.65707729900708411</v>
      </c>
      <c r="G43" s="103">
        <v>42951.981574687205</v>
      </c>
      <c r="H43" s="102">
        <v>2.222408556752134E-2</v>
      </c>
    </row>
    <row r="44" spans="2:8" x14ac:dyDescent="0.2">
      <c r="B44" s="111" t="s">
        <v>51</v>
      </c>
      <c r="C44" s="103">
        <v>180596.17281281957</v>
      </c>
      <c r="D44" s="102">
        <v>7.9629208617265135E-2</v>
      </c>
      <c r="E44" s="103">
        <v>2062048.0707501827</v>
      </c>
      <c r="F44" s="102">
        <v>0.90920673150023557</v>
      </c>
      <c r="G44" s="103">
        <v>25319.685111064755</v>
      </c>
      <c r="H44" s="102">
        <v>1.1164059882498897E-2</v>
      </c>
    </row>
    <row r="45" spans="2:8" x14ac:dyDescent="0.2">
      <c r="B45" s="111" t="s">
        <v>52</v>
      </c>
      <c r="C45" s="103">
        <v>34790.004814998661</v>
      </c>
      <c r="D45" s="102">
        <v>0.1654132257169843</v>
      </c>
      <c r="E45" s="103">
        <v>165216.05735435241</v>
      </c>
      <c r="F45" s="102">
        <v>0.78553944250802976</v>
      </c>
      <c r="G45" s="103">
        <v>10315.722344559697</v>
      </c>
      <c r="H45" s="102">
        <v>4.9047331774980024E-2</v>
      </c>
    </row>
    <row r="46" spans="2:8" x14ac:dyDescent="0.2">
      <c r="B46" s="111" t="s">
        <v>53</v>
      </c>
      <c r="C46" s="103">
        <v>7254.3012613401897</v>
      </c>
      <c r="D46" s="102">
        <v>0.71229402525815655</v>
      </c>
      <c r="E46" s="103">
        <v>2624.0117111010254</v>
      </c>
      <c r="F46" s="102">
        <v>0.25764960630810541</v>
      </c>
      <c r="G46" s="103">
        <v>306.10666902781702</v>
      </c>
      <c r="H46" s="102">
        <v>3.0056368433740627E-2</v>
      </c>
    </row>
    <row r="47" spans="2:8" ht="16.5" x14ac:dyDescent="0.3">
      <c r="B47" s="122" t="s">
        <v>224</v>
      </c>
    </row>
    <row r="48" spans="2:8" x14ac:dyDescent="0.2">
      <c r="B48" s="49"/>
    </row>
    <row r="49" spans="2:11" x14ac:dyDescent="0.2">
      <c r="B49" s="49"/>
    </row>
    <row r="50" spans="2:11" ht="25.9" customHeight="1" x14ac:dyDescent="0.2">
      <c r="B50" s="202" t="s">
        <v>86</v>
      </c>
      <c r="C50" s="202" t="s">
        <v>8</v>
      </c>
      <c r="D50" s="202"/>
      <c r="E50" s="202" t="s">
        <v>9</v>
      </c>
      <c r="F50" s="202"/>
      <c r="G50" s="202" t="s">
        <v>10</v>
      </c>
      <c r="H50" s="202"/>
    </row>
    <row r="51" spans="2:11" x14ac:dyDescent="0.2">
      <c r="B51" s="202"/>
      <c r="C51" s="114" t="s">
        <v>190</v>
      </c>
      <c r="D51" s="114" t="s">
        <v>185</v>
      </c>
      <c r="E51" s="114" t="s">
        <v>190</v>
      </c>
      <c r="F51" s="114" t="s">
        <v>185</v>
      </c>
      <c r="G51" s="114" t="s">
        <v>190</v>
      </c>
      <c r="H51" s="114" t="s">
        <v>185</v>
      </c>
    </row>
    <row r="52" spans="2:11" x14ac:dyDescent="0.2">
      <c r="B52" s="111" t="s">
        <v>50</v>
      </c>
      <c r="C52" s="103">
        <v>724163.69764119736</v>
      </c>
      <c r="D52" s="102">
        <v>0.36808790128699864</v>
      </c>
      <c r="E52" s="103">
        <v>1240885.5169655876</v>
      </c>
      <c r="F52" s="102">
        <v>0.63073438666571302</v>
      </c>
      <c r="G52" s="103">
        <v>2316.9908816423749</v>
      </c>
      <c r="H52" s="102">
        <v>1.1777120472937883E-3</v>
      </c>
    </row>
    <row r="53" spans="2:11" x14ac:dyDescent="0.2">
      <c r="B53" s="111" t="s">
        <v>51</v>
      </c>
      <c r="C53" s="103">
        <v>173955.34439918795</v>
      </c>
      <c r="D53" s="102">
        <v>7.4471537285146064E-2</v>
      </c>
      <c r="E53" s="103">
        <v>2158229.2856091838</v>
      </c>
      <c r="F53" s="102">
        <v>0.92395351961309913</v>
      </c>
      <c r="G53" s="103">
        <v>3678.8520777756462</v>
      </c>
      <c r="H53" s="102">
        <v>1.5749431017647139E-3</v>
      </c>
    </row>
    <row r="54" spans="2:11" x14ac:dyDescent="0.2">
      <c r="B54" s="111" t="s">
        <v>52</v>
      </c>
      <c r="C54" s="103">
        <v>42784.195337470883</v>
      </c>
      <c r="D54" s="102">
        <v>0.19142750165786601</v>
      </c>
      <c r="E54" s="103">
        <v>179922.01264254999</v>
      </c>
      <c r="F54" s="102">
        <v>0.80501739256163174</v>
      </c>
      <c r="G54" s="103">
        <v>794.56890384572125</v>
      </c>
      <c r="H54" s="102">
        <v>3.5551057804984036E-3</v>
      </c>
    </row>
    <row r="55" spans="2:11" x14ac:dyDescent="0.2">
      <c r="B55" s="111" t="s">
        <v>53</v>
      </c>
      <c r="C55" s="103">
        <v>9677.8939686480298</v>
      </c>
      <c r="D55" s="102">
        <v>0.87119821859857494</v>
      </c>
      <c r="E55" s="103">
        <v>1396.8194115267686</v>
      </c>
      <c r="F55" s="102">
        <v>0.12574084681731934</v>
      </c>
      <c r="G55" s="103">
        <v>34.003054319365745</v>
      </c>
      <c r="H55" s="102">
        <v>3.0609345841056275E-3</v>
      </c>
    </row>
    <row r="56" spans="2:11" ht="16.5" x14ac:dyDescent="0.3">
      <c r="B56" s="122" t="s">
        <v>225</v>
      </c>
    </row>
    <row r="57" spans="2:11" x14ac:dyDescent="0.2">
      <c r="B57" s="49"/>
    </row>
    <row r="58" spans="2:11" x14ac:dyDescent="0.2">
      <c r="B58" s="49"/>
    </row>
    <row r="59" spans="2:11" ht="41.45" customHeight="1" x14ac:dyDescent="0.2">
      <c r="B59" s="202" t="s">
        <v>90</v>
      </c>
      <c r="C59" s="188" t="s">
        <v>165</v>
      </c>
      <c r="D59" s="189"/>
      <c r="E59" s="188" t="s">
        <v>91</v>
      </c>
      <c r="F59" s="189"/>
      <c r="G59" s="188" t="s">
        <v>9</v>
      </c>
      <c r="H59" s="189"/>
    </row>
    <row r="60" spans="2:11" x14ac:dyDescent="0.2">
      <c r="B60" s="202"/>
      <c r="C60" s="114" t="s">
        <v>190</v>
      </c>
      <c r="D60" s="114" t="s">
        <v>185</v>
      </c>
      <c r="E60" s="114" t="s">
        <v>190</v>
      </c>
      <c r="F60" s="114" t="s">
        <v>185</v>
      </c>
      <c r="G60" s="114" t="s">
        <v>190</v>
      </c>
      <c r="H60" s="114" t="s">
        <v>185</v>
      </c>
      <c r="J60" s="68"/>
      <c r="K60" s="68"/>
    </row>
    <row r="61" spans="2:11" x14ac:dyDescent="0.2">
      <c r="B61" s="111" t="s">
        <v>50</v>
      </c>
      <c r="C61" s="103">
        <v>716049</v>
      </c>
      <c r="D61" s="102">
        <v>0.33600000000000002</v>
      </c>
      <c r="E61" s="103">
        <v>68009</v>
      </c>
      <c r="F61" s="102">
        <v>3.2000000000000001E-2</v>
      </c>
      <c r="G61" s="103">
        <v>1350125</v>
      </c>
      <c r="H61" s="102">
        <v>0.63300000000000001</v>
      </c>
      <c r="I61" s="68"/>
      <c r="J61" s="68"/>
      <c r="K61" s="68"/>
    </row>
    <row r="62" spans="2:11" x14ac:dyDescent="0.2">
      <c r="B62" s="111" t="s">
        <v>51</v>
      </c>
      <c r="C62" s="103">
        <v>142551</v>
      </c>
      <c r="D62" s="102">
        <v>5.8999999999999997E-2</v>
      </c>
      <c r="E62" s="103">
        <v>51883</v>
      </c>
      <c r="F62" s="102">
        <v>2.1999999999999999E-2</v>
      </c>
      <c r="G62" s="103">
        <v>2218087</v>
      </c>
      <c r="H62" s="102">
        <v>0.91900000000000004</v>
      </c>
      <c r="I62" s="68"/>
      <c r="J62" s="68"/>
      <c r="K62" s="68"/>
    </row>
    <row r="63" spans="2:11" x14ac:dyDescent="0.2">
      <c r="B63" s="111" t="s">
        <v>52</v>
      </c>
      <c r="C63" s="103">
        <v>40985</v>
      </c>
      <c r="D63" s="102">
        <v>0.17100000000000001</v>
      </c>
      <c r="E63" s="103">
        <v>6547</v>
      </c>
      <c r="F63" s="102">
        <v>2.7E-2</v>
      </c>
      <c r="G63" s="103">
        <v>191526</v>
      </c>
      <c r="H63" s="102">
        <v>0.80100000000000005</v>
      </c>
      <c r="I63" s="68"/>
      <c r="J63" s="68"/>
      <c r="K63" s="68"/>
    </row>
    <row r="64" spans="2:11" x14ac:dyDescent="0.2">
      <c r="B64" s="111" t="s">
        <v>53</v>
      </c>
      <c r="C64" s="103">
        <v>10045</v>
      </c>
      <c r="D64" s="102">
        <v>0.92800000000000005</v>
      </c>
      <c r="E64" s="103">
        <v>0</v>
      </c>
      <c r="F64" s="102">
        <v>0</v>
      </c>
      <c r="G64" s="103">
        <v>777</v>
      </c>
      <c r="H64" s="102">
        <v>7.1999999999999995E-2</v>
      </c>
      <c r="I64" s="68"/>
      <c r="J64" s="68"/>
      <c r="K64" s="68"/>
    </row>
    <row r="65" spans="1:11" ht="16.5" x14ac:dyDescent="0.3">
      <c r="A65" s="56"/>
      <c r="B65" s="122" t="s">
        <v>196</v>
      </c>
      <c r="C65" s="56"/>
      <c r="D65" s="56"/>
      <c r="E65" s="56"/>
      <c r="F65" s="56"/>
      <c r="G65" s="56"/>
      <c r="H65" s="56"/>
      <c r="I65" s="56"/>
      <c r="J65" s="56"/>
      <c r="K65" s="3"/>
    </row>
    <row r="66" spans="1:11" s="68" customFormat="1" ht="16.5" x14ac:dyDescent="0.3">
      <c r="A66" s="92"/>
      <c r="B66" s="122"/>
      <c r="C66" s="92"/>
      <c r="D66" s="92"/>
      <c r="E66" s="92"/>
      <c r="F66" s="92"/>
      <c r="G66" s="92"/>
      <c r="H66" s="92"/>
      <c r="I66" s="92"/>
      <c r="J66" s="92"/>
      <c r="K66" s="70"/>
    </row>
    <row r="67" spans="1:11" s="68" customFormat="1" ht="16.5" x14ac:dyDescent="0.3">
      <c r="A67" s="92"/>
      <c r="B67" s="122"/>
      <c r="C67" s="92"/>
      <c r="D67" s="92"/>
      <c r="E67" s="92"/>
      <c r="F67" s="92"/>
      <c r="G67" s="92"/>
      <c r="H67" s="92"/>
      <c r="I67" s="92"/>
      <c r="J67" s="92"/>
      <c r="K67" s="70"/>
    </row>
    <row r="68" spans="1:11" s="68" customFormat="1" ht="49.5" customHeight="1" x14ac:dyDescent="0.25">
      <c r="A68" s="92"/>
      <c r="B68" s="202" t="s">
        <v>316</v>
      </c>
      <c r="C68" s="188" t="s">
        <v>165</v>
      </c>
      <c r="D68" s="189"/>
      <c r="E68" s="188" t="s">
        <v>91</v>
      </c>
      <c r="F68" s="189"/>
      <c r="G68" s="188" t="s">
        <v>9</v>
      </c>
      <c r="H68" s="189"/>
      <c r="I68" s="92"/>
      <c r="J68" s="92"/>
      <c r="K68" s="70"/>
    </row>
    <row r="69" spans="1:11" s="68" customFormat="1" ht="15.75" x14ac:dyDescent="0.25">
      <c r="A69" s="92"/>
      <c r="B69" s="202"/>
      <c r="C69" s="155" t="s">
        <v>190</v>
      </c>
      <c r="D69" s="155" t="s">
        <v>185</v>
      </c>
      <c r="E69" s="155" t="s">
        <v>190</v>
      </c>
      <c r="F69" s="155" t="s">
        <v>185</v>
      </c>
      <c r="G69" s="155" t="s">
        <v>190</v>
      </c>
      <c r="H69" s="155" t="s">
        <v>185</v>
      </c>
      <c r="I69" s="92"/>
      <c r="J69" s="92"/>
      <c r="K69" s="70"/>
    </row>
    <row r="70" spans="1:11" s="68" customFormat="1" ht="15.75" x14ac:dyDescent="0.25">
      <c r="A70" s="92"/>
      <c r="B70" s="156" t="s">
        <v>50</v>
      </c>
      <c r="C70" s="103">
        <v>863075.65154000139</v>
      </c>
      <c r="D70" s="102">
        <v>0.41743856078493363</v>
      </c>
      <c r="E70" s="103">
        <v>49375.027779999997</v>
      </c>
      <c r="F70" s="102">
        <v>2.3880919938388562E-2</v>
      </c>
      <c r="G70" s="103">
        <v>1155100.6506699917</v>
      </c>
      <c r="H70" s="102">
        <v>0.55868051927667406</v>
      </c>
      <c r="I70" s="92"/>
      <c r="J70" s="92"/>
      <c r="K70" s="70"/>
    </row>
    <row r="71" spans="1:11" s="68" customFormat="1" ht="15.75" x14ac:dyDescent="0.25">
      <c r="A71" s="92"/>
      <c r="B71" s="156" t="s">
        <v>51</v>
      </c>
      <c r="C71" s="103">
        <v>208734.11672800026</v>
      </c>
      <c r="D71" s="102">
        <v>9.005539244721017E-2</v>
      </c>
      <c r="E71" s="103">
        <v>33982.655273999997</v>
      </c>
      <c r="F71" s="102">
        <v>1.4661337614905599E-2</v>
      </c>
      <c r="G71" s="103">
        <v>2075124.626006</v>
      </c>
      <c r="H71" s="102">
        <v>0.89528326993788654</v>
      </c>
      <c r="I71" s="92"/>
      <c r="J71" s="92"/>
      <c r="K71" s="70"/>
    </row>
    <row r="72" spans="1:11" s="68" customFormat="1" ht="15.75" x14ac:dyDescent="0.25">
      <c r="A72" s="92"/>
      <c r="B72" s="156" t="s">
        <v>52</v>
      </c>
      <c r="C72" s="103">
        <v>45067.181750000047</v>
      </c>
      <c r="D72" s="102">
        <v>0.19848962925736335</v>
      </c>
      <c r="E72" s="103">
        <v>3228.52133</v>
      </c>
      <c r="F72" s="102">
        <v>1.4219393735247022E-2</v>
      </c>
      <c r="G72" s="103">
        <v>178754.85829500065</v>
      </c>
      <c r="H72" s="102">
        <v>0.78729097700739104</v>
      </c>
      <c r="I72" s="92"/>
      <c r="J72" s="92"/>
      <c r="K72" s="70"/>
    </row>
    <row r="73" spans="1:11" s="68" customFormat="1" ht="15.75" x14ac:dyDescent="0.25">
      <c r="A73" s="92"/>
      <c r="B73" s="156" t="s">
        <v>53</v>
      </c>
      <c r="C73" s="103">
        <v>5548.2676399999973</v>
      </c>
      <c r="D73" s="102">
        <v>0.4742630609082284</v>
      </c>
      <c r="E73" s="103">
        <v>169.63869</v>
      </c>
      <c r="F73" s="102">
        <v>1.4500627869469923E-2</v>
      </c>
      <c r="G73" s="103">
        <v>5980.8070999999982</v>
      </c>
      <c r="H73" s="102">
        <v>0.51123631122230173</v>
      </c>
      <c r="I73" s="92"/>
      <c r="J73" s="92"/>
      <c r="K73" s="70"/>
    </row>
    <row r="74" spans="1:11" s="68" customFormat="1" ht="15.75" x14ac:dyDescent="0.25">
      <c r="A74" s="92"/>
      <c r="B74" s="129" t="s">
        <v>353</v>
      </c>
      <c r="C74" s="92"/>
      <c r="D74" s="92"/>
      <c r="E74" s="92"/>
      <c r="F74" s="92"/>
      <c r="G74" s="92"/>
      <c r="H74" s="92"/>
      <c r="I74" s="92"/>
      <c r="J74" s="92"/>
      <c r="K74" s="70"/>
    </row>
    <row r="78" spans="1:11" s="68" customFormat="1" ht="17.25" x14ac:dyDescent="0.2">
      <c r="B78" s="95" t="s">
        <v>227</v>
      </c>
    </row>
    <row r="79" spans="1:11" s="68" customFormat="1" ht="17.25" x14ac:dyDescent="0.2">
      <c r="B79" s="95" t="s">
        <v>354</v>
      </c>
    </row>
    <row r="80" spans="1:11" s="68" customFormat="1" ht="17.25" x14ac:dyDescent="0.2">
      <c r="B80" s="95" t="s">
        <v>226</v>
      </c>
    </row>
    <row r="81" spans="1:14" s="68" customFormat="1" ht="17.25" x14ac:dyDescent="0.2">
      <c r="B81" s="95" t="s">
        <v>189</v>
      </c>
    </row>
    <row r="83" spans="1:14" x14ac:dyDescent="0.2">
      <c r="B83" s="155" t="s">
        <v>90</v>
      </c>
      <c r="C83" s="202" t="s">
        <v>97</v>
      </c>
      <c r="D83" s="202"/>
      <c r="E83" s="202" t="s">
        <v>100</v>
      </c>
      <c r="F83" s="202"/>
      <c r="G83" s="202" t="s">
        <v>101</v>
      </c>
      <c r="H83" s="202"/>
      <c r="I83" s="202" t="s">
        <v>102</v>
      </c>
      <c r="J83" s="202"/>
    </row>
    <row r="84" spans="1:14" x14ac:dyDescent="0.2">
      <c r="B84" s="155" t="s">
        <v>98</v>
      </c>
      <c r="C84" s="114" t="s">
        <v>190</v>
      </c>
      <c r="D84" s="114" t="s">
        <v>185</v>
      </c>
      <c r="E84" s="114" t="s">
        <v>190</v>
      </c>
      <c r="F84" s="114" t="s">
        <v>185</v>
      </c>
      <c r="G84" s="114" t="s">
        <v>190</v>
      </c>
      <c r="H84" s="114" t="s">
        <v>185</v>
      </c>
      <c r="I84" s="114" t="s">
        <v>190</v>
      </c>
      <c r="J84" s="114" t="s">
        <v>185</v>
      </c>
      <c r="L84" s="68"/>
      <c r="M84" s="68"/>
      <c r="N84" s="68"/>
    </row>
    <row r="85" spans="1:14" x14ac:dyDescent="0.2">
      <c r="B85" s="111" t="s">
        <v>92</v>
      </c>
      <c r="C85" s="103">
        <v>3678516</v>
      </c>
      <c r="D85" s="102">
        <v>0.77410000000000001</v>
      </c>
      <c r="E85" s="103">
        <v>2647471.6637544632</v>
      </c>
      <c r="F85" s="102">
        <v>0.55216871142166579</v>
      </c>
      <c r="G85" s="103">
        <v>2664445</v>
      </c>
      <c r="H85" s="102">
        <v>0.5555615830043269</v>
      </c>
      <c r="I85" s="103">
        <v>3707999</v>
      </c>
      <c r="J85" s="102">
        <v>0.78159999999999996</v>
      </c>
      <c r="K85" s="68"/>
      <c r="L85" s="68"/>
      <c r="M85" s="68"/>
      <c r="N85" s="68"/>
    </row>
    <row r="86" spans="1:14" x14ac:dyDescent="0.2">
      <c r="B86" s="111" t="s">
        <v>93</v>
      </c>
      <c r="C86" s="103">
        <v>431728</v>
      </c>
      <c r="D86" s="102">
        <v>9.0899999999999995E-2</v>
      </c>
      <c r="E86" s="103">
        <v>1572882.4977045059</v>
      </c>
      <c r="F86" s="102">
        <v>0.32804751562233753</v>
      </c>
      <c r="G86" s="103">
        <v>1628978</v>
      </c>
      <c r="H86" s="102">
        <v>0.33965695989585565</v>
      </c>
      <c r="I86" s="103">
        <v>876775</v>
      </c>
      <c r="J86" s="102">
        <v>0.18479999999999999</v>
      </c>
      <c r="K86" s="68"/>
      <c r="L86" s="68"/>
      <c r="M86" s="68"/>
      <c r="N86" s="68"/>
    </row>
    <row r="87" spans="1:14" ht="42.75" x14ac:dyDescent="0.2">
      <c r="B87" s="111" t="s">
        <v>94</v>
      </c>
      <c r="C87" s="103">
        <v>163376</v>
      </c>
      <c r="D87" s="102">
        <v>3.44E-2</v>
      </c>
      <c r="E87" s="103">
        <v>79399.486503601074</v>
      </c>
      <c r="F87" s="102">
        <v>1.6559917430074303E-2</v>
      </c>
      <c r="G87" s="103">
        <v>94061</v>
      </c>
      <c r="H87" s="102">
        <v>1.9612686475860959E-2</v>
      </c>
      <c r="I87" s="103">
        <v>79781</v>
      </c>
      <c r="J87" s="102">
        <v>1.6799999999999999E-2</v>
      </c>
      <c r="K87" s="68"/>
      <c r="L87" s="68"/>
      <c r="M87" s="68"/>
      <c r="N87" s="68"/>
    </row>
    <row r="88" spans="1:14" ht="28.5" x14ac:dyDescent="0.2">
      <c r="B88" s="111" t="s">
        <v>95</v>
      </c>
      <c r="C88" s="103">
        <v>71842</v>
      </c>
      <c r="D88" s="102">
        <v>1.5100000000000001E-2</v>
      </c>
      <c r="E88" s="103">
        <v>37439.718439102173</v>
      </c>
      <c r="F88" s="102">
        <v>7.8085976781303613E-3</v>
      </c>
      <c r="G88" s="103">
        <v>38894</v>
      </c>
      <c r="H88" s="102">
        <v>8.1097956719199133E-3</v>
      </c>
      <c r="I88" s="103">
        <v>79278</v>
      </c>
      <c r="J88" s="102">
        <v>1.67E-2</v>
      </c>
      <c r="K88" s="68"/>
      <c r="L88" s="68"/>
      <c r="M88" s="68"/>
      <c r="N88" s="68"/>
    </row>
    <row r="89" spans="1:14" ht="28.5" x14ac:dyDescent="0.2">
      <c r="B89" s="111" t="s">
        <v>99</v>
      </c>
      <c r="C89" s="103" t="s">
        <v>24</v>
      </c>
      <c r="D89" s="102" t="s">
        <v>24</v>
      </c>
      <c r="E89" s="103">
        <v>457485.52248001099</v>
      </c>
      <c r="F89" s="102">
        <v>9.5415257847792076E-2</v>
      </c>
      <c r="G89" s="103">
        <v>369571</v>
      </c>
      <c r="H89" s="102">
        <v>7.705897495203666E-2</v>
      </c>
      <c r="I89" s="103" t="s">
        <v>24</v>
      </c>
      <c r="J89" s="102" t="s">
        <v>24</v>
      </c>
      <c r="K89" s="68"/>
      <c r="L89" s="68"/>
      <c r="M89" s="68"/>
      <c r="N89" s="68"/>
    </row>
    <row r="90" spans="1:14" x14ac:dyDescent="0.2">
      <c r="B90" s="111" t="s">
        <v>96</v>
      </c>
      <c r="C90" s="103">
        <v>406600</v>
      </c>
      <c r="D90" s="102">
        <v>8.5599999999999996E-2</v>
      </c>
      <c r="E90" s="103" t="s">
        <v>24</v>
      </c>
      <c r="F90" s="102" t="s">
        <v>24</v>
      </c>
      <c r="G90" s="103" t="s">
        <v>24</v>
      </c>
      <c r="H90" s="102" t="s">
        <v>24</v>
      </c>
      <c r="I90" s="103" t="s">
        <v>24</v>
      </c>
      <c r="J90" s="102" t="s">
        <v>24</v>
      </c>
      <c r="L90" s="68"/>
      <c r="M90" s="68"/>
      <c r="N90" s="68"/>
    </row>
    <row r="91" spans="1:14" s="68" customFormat="1" ht="16.5" x14ac:dyDescent="0.3">
      <c r="A91" s="92"/>
      <c r="B91" s="122" t="s">
        <v>196</v>
      </c>
      <c r="C91" s="92"/>
      <c r="D91" s="92"/>
      <c r="E91" s="92"/>
      <c r="F91" s="92"/>
      <c r="G91" s="92"/>
      <c r="H91" s="92"/>
      <c r="I91" s="92"/>
      <c r="J91" s="92"/>
      <c r="K91" s="70"/>
    </row>
    <row r="93" spans="1:14" x14ac:dyDescent="0.2">
      <c r="B93" s="155" t="s">
        <v>316</v>
      </c>
      <c r="C93" s="202" t="s">
        <v>97</v>
      </c>
      <c r="D93" s="202"/>
      <c r="E93" s="202" t="s">
        <v>100</v>
      </c>
      <c r="F93" s="202"/>
      <c r="G93" s="202" t="s">
        <v>101</v>
      </c>
      <c r="H93" s="202"/>
      <c r="I93" s="202" t="s">
        <v>102</v>
      </c>
      <c r="J93" s="202"/>
    </row>
    <row r="94" spans="1:14" x14ac:dyDescent="0.2">
      <c r="B94" s="155" t="s">
        <v>98</v>
      </c>
      <c r="C94" s="155" t="s">
        <v>190</v>
      </c>
      <c r="D94" s="155" t="s">
        <v>185</v>
      </c>
      <c r="E94" s="155" t="s">
        <v>190</v>
      </c>
      <c r="F94" s="155" t="s">
        <v>185</v>
      </c>
      <c r="G94" s="155" t="s">
        <v>190</v>
      </c>
      <c r="H94" s="155" t="s">
        <v>185</v>
      </c>
      <c r="I94" s="155" t="s">
        <v>190</v>
      </c>
      <c r="J94" s="155" t="s">
        <v>185</v>
      </c>
    </row>
    <row r="95" spans="1:14" x14ac:dyDescent="0.2">
      <c r="B95" s="156" t="s">
        <v>92</v>
      </c>
      <c r="C95" s="103">
        <v>3545581.4887840133</v>
      </c>
      <c r="D95" s="102">
        <v>0.77859982168180253</v>
      </c>
      <c r="E95" s="103">
        <v>2255848.9156849966</v>
      </c>
      <c r="F95" s="102">
        <v>0.50727274342461015</v>
      </c>
      <c r="G95" s="103">
        <v>2277610.9831709904</v>
      </c>
      <c r="H95" s="102">
        <v>0.51375881151536351</v>
      </c>
      <c r="I95" s="103">
        <v>3466387.583896019</v>
      </c>
      <c r="J95" s="102">
        <v>0.77156038136091953</v>
      </c>
    </row>
    <row r="96" spans="1:14" x14ac:dyDescent="0.2">
      <c r="B96" s="156" t="s">
        <v>93</v>
      </c>
      <c r="C96" s="103">
        <v>397064.78029499995</v>
      </c>
      <c r="D96" s="102">
        <v>8.7194320060554636E-2</v>
      </c>
      <c r="E96" s="103">
        <v>1738418.9976129963</v>
      </c>
      <c r="F96" s="102">
        <v>0.39091827826280989</v>
      </c>
      <c r="G96" s="103">
        <v>1753190.9918169964</v>
      </c>
      <c r="H96" s="102">
        <v>0.3954658310706437</v>
      </c>
      <c r="I96" s="103">
        <v>891150.77322199894</v>
      </c>
      <c r="J96" s="102">
        <v>0.198355381155747</v>
      </c>
    </row>
    <row r="97" spans="2:10" ht="42.75" x14ac:dyDescent="0.2">
      <c r="B97" s="156" t="s">
        <v>94</v>
      </c>
      <c r="C97" s="103">
        <v>137337.52902700022</v>
      </c>
      <c r="D97" s="102">
        <v>3.0158938935377452E-2</v>
      </c>
      <c r="E97" s="103">
        <v>53003.821302999982</v>
      </c>
      <c r="F97" s="102">
        <v>1.1918969243645532E-2</v>
      </c>
      <c r="G97" s="103">
        <v>51346.007023000013</v>
      </c>
      <c r="H97" s="102">
        <v>1.1582076016980454E-2</v>
      </c>
      <c r="I97" s="103">
        <v>48742.494952999987</v>
      </c>
      <c r="J97" s="102">
        <v>1.0849270915097844E-2</v>
      </c>
    </row>
    <row r="98" spans="2:10" ht="28.5" x14ac:dyDescent="0.2">
      <c r="B98" s="156" t="s">
        <v>95</v>
      </c>
      <c r="C98" s="103">
        <v>62891.157776999979</v>
      </c>
      <c r="D98" s="102">
        <v>1.3810723117050101E-2</v>
      </c>
      <c r="E98" s="103">
        <v>31657.799423000008</v>
      </c>
      <c r="F98" s="102">
        <v>7.1188893247377963E-3</v>
      </c>
      <c r="G98" s="103">
        <v>27425.116983</v>
      </c>
      <c r="H98" s="102">
        <v>6.1862607842008734E-3</v>
      </c>
      <c r="I98" s="103">
        <v>86416.890887000001</v>
      </c>
      <c r="J98" s="102">
        <v>1.9234966568239004E-2</v>
      </c>
    </row>
    <row r="99" spans="2:10" ht="28.5" x14ac:dyDescent="0.2">
      <c r="B99" s="156" t="s">
        <v>99</v>
      </c>
      <c r="C99" s="103" t="s">
        <v>24</v>
      </c>
      <c r="D99" s="102" t="s">
        <v>24</v>
      </c>
      <c r="E99" s="103">
        <v>368084.31587400002</v>
      </c>
      <c r="F99" s="102">
        <v>8.2771119744194765E-2</v>
      </c>
      <c r="G99" s="103">
        <v>323656.91501400026</v>
      </c>
      <c r="H99" s="102">
        <v>7.3007020612807741E-2</v>
      </c>
      <c r="I99" s="103" t="s">
        <v>24</v>
      </c>
      <c r="J99" s="102" t="s">
        <v>24</v>
      </c>
    </row>
    <row r="100" spans="2:10" x14ac:dyDescent="0.2">
      <c r="B100" s="156" t="s">
        <v>96</v>
      </c>
      <c r="C100" s="103">
        <v>410916.85096000024</v>
      </c>
      <c r="D100" s="102">
        <v>9.0236196205218236E-2</v>
      </c>
      <c r="E100" s="103" t="s">
        <v>24</v>
      </c>
      <c r="F100" s="102" t="s">
        <v>24</v>
      </c>
      <c r="G100" s="103" t="s">
        <v>24</v>
      </c>
      <c r="H100" s="102" t="s">
        <v>24</v>
      </c>
      <c r="I100" s="103" t="s">
        <v>24</v>
      </c>
      <c r="J100" s="102" t="s">
        <v>24</v>
      </c>
    </row>
    <row r="101" spans="2:10" x14ac:dyDescent="0.2">
      <c r="B101" s="129" t="s">
        <v>353</v>
      </c>
    </row>
  </sheetData>
  <mergeCells count="44">
    <mergeCell ref="C93:D93"/>
    <mergeCell ref="E93:F93"/>
    <mergeCell ref="G93:H93"/>
    <mergeCell ref="I93:J93"/>
    <mergeCell ref="N8:O8"/>
    <mergeCell ref="B14:I14"/>
    <mergeCell ref="B68:B69"/>
    <mergeCell ref="C68:D68"/>
    <mergeCell ref="E68:F68"/>
    <mergeCell ref="G68:H68"/>
    <mergeCell ref="G50:H50"/>
    <mergeCell ref="J8:K8"/>
    <mergeCell ref="B8:C9"/>
    <mergeCell ref="D8:E8"/>
    <mergeCell ref="F8:G8"/>
    <mergeCell ref="H8:I8"/>
    <mergeCell ref="E23:F23"/>
    <mergeCell ref="C23:D23"/>
    <mergeCell ref="B10:C10"/>
    <mergeCell ref="B12:C12"/>
    <mergeCell ref="B23:B24"/>
    <mergeCell ref="B13:C13"/>
    <mergeCell ref="L8:M8"/>
    <mergeCell ref="B59:B60"/>
    <mergeCell ref="C59:D59"/>
    <mergeCell ref="G59:H59"/>
    <mergeCell ref="E59:F59"/>
    <mergeCell ref="B11:C11"/>
    <mergeCell ref="B32:B33"/>
    <mergeCell ref="C32:D32"/>
    <mergeCell ref="E32:F32"/>
    <mergeCell ref="G32:H32"/>
    <mergeCell ref="B41:B42"/>
    <mergeCell ref="C41:D41"/>
    <mergeCell ref="E41:F41"/>
    <mergeCell ref="G41:H41"/>
    <mergeCell ref="B50:B51"/>
    <mergeCell ref="G23:H23"/>
    <mergeCell ref="E50:F50"/>
    <mergeCell ref="C83:D83"/>
    <mergeCell ref="E83:F83"/>
    <mergeCell ref="G83:H83"/>
    <mergeCell ref="I83:J83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61"/>
  <sheetViews>
    <sheetView showGridLines="0" topLeftCell="B1" zoomScale="80" zoomScaleNormal="80" workbookViewId="0">
      <selection activeCell="J28" sqref="J28"/>
    </sheetView>
  </sheetViews>
  <sheetFormatPr baseColWidth="10" defaultColWidth="11.42578125" defaultRowHeight="15" x14ac:dyDescent="0.2"/>
  <cols>
    <col min="1" max="1" width="5.28515625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4.85546875" style="1" customWidth="1"/>
    <col min="7" max="7" width="15.28515625" style="1" customWidth="1"/>
    <col min="8" max="8" width="14.5703125" style="1" customWidth="1"/>
    <col min="9" max="9" width="12" style="1" bestFit="1" customWidth="1"/>
    <col min="10" max="10" width="14.7109375" style="1" bestFit="1" customWidth="1"/>
    <col min="11" max="11" width="14.28515625" style="1" customWidth="1"/>
    <col min="12" max="12" width="15.5703125" style="1" customWidth="1"/>
    <col min="13" max="13" width="11.7109375" style="1" bestFit="1" customWidth="1"/>
    <col min="14" max="14" width="15.7109375" style="1" bestFit="1" customWidth="1"/>
    <col min="15" max="15" width="11.7109375" style="1" bestFit="1" customWidth="1"/>
    <col min="16" max="16" width="12.42578125" style="1" bestFit="1" customWidth="1"/>
    <col min="17" max="16384" width="11.42578125" style="1"/>
  </cols>
  <sheetData>
    <row r="1" spans="1:11" ht="88.5" customHeight="1" x14ac:dyDescent="0.2"/>
    <row r="2" spans="1:11" s="68" customFormat="1" x14ac:dyDescent="0.2"/>
    <row r="3" spans="1:11" s="68" customFormat="1" ht="17.25" x14ac:dyDescent="0.2">
      <c r="B3" s="95" t="s">
        <v>228</v>
      </c>
    </row>
    <row r="4" spans="1:11" s="68" customFormat="1" ht="17.25" x14ac:dyDescent="0.2">
      <c r="B4" s="95" t="s">
        <v>355</v>
      </c>
    </row>
    <row r="5" spans="1:11" s="68" customFormat="1" ht="17.25" x14ac:dyDescent="0.2">
      <c r="B5" s="95" t="s">
        <v>183</v>
      </c>
    </row>
    <row r="6" spans="1:11" s="68" customFormat="1" ht="17.25" x14ac:dyDescent="0.2">
      <c r="B6" s="95" t="s">
        <v>189</v>
      </c>
    </row>
    <row r="7" spans="1:11" s="68" customFormat="1" ht="15.75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70"/>
    </row>
    <row r="8" spans="1:11" x14ac:dyDescent="0.2">
      <c r="B8" s="202" t="s">
        <v>25</v>
      </c>
      <c r="C8" s="202" t="s">
        <v>59</v>
      </c>
      <c r="D8" s="202" t="s">
        <v>3</v>
      </c>
      <c r="E8" s="202"/>
      <c r="F8" s="202" t="s">
        <v>4</v>
      </c>
      <c r="G8" s="202"/>
      <c r="H8" s="202" t="s">
        <v>1</v>
      </c>
      <c r="I8" s="202"/>
    </row>
    <row r="9" spans="1:11" ht="18.75" customHeight="1" x14ac:dyDescent="0.2">
      <c r="B9" s="202"/>
      <c r="C9" s="202"/>
      <c r="D9" s="114" t="s">
        <v>190</v>
      </c>
      <c r="E9" s="114" t="s">
        <v>185</v>
      </c>
      <c r="F9" s="114" t="s">
        <v>190</v>
      </c>
      <c r="G9" s="114" t="s">
        <v>185</v>
      </c>
      <c r="H9" s="114" t="s">
        <v>190</v>
      </c>
      <c r="I9" s="114" t="s">
        <v>185</v>
      </c>
    </row>
    <row r="10" spans="1:11" x14ac:dyDescent="0.2">
      <c r="B10" s="192">
        <v>2016</v>
      </c>
      <c r="C10" s="120" t="s">
        <v>2</v>
      </c>
      <c r="D10" s="117">
        <v>1375250.0609644474</v>
      </c>
      <c r="E10" s="118">
        <v>0.31106180905602959</v>
      </c>
      <c r="F10" s="117">
        <v>3045897.1867091791</v>
      </c>
      <c r="G10" s="118">
        <v>0.68893819094396813</v>
      </c>
      <c r="H10" s="117">
        <v>4421147.2476736363</v>
      </c>
      <c r="I10" s="102">
        <v>1</v>
      </c>
      <c r="J10" s="84"/>
    </row>
    <row r="11" spans="1:11" ht="15" customHeight="1" x14ac:dyDescent="0.2">
      <c r="B11" s="193"/>
      <c r="C11" s="111" t="s">
        <v>5</v>
      </c>
      <c r="D11" s="103">
        <v>1018004.879323423</v>
      </c>
      <c r="E11" s="102">
        <v>0.33083688117149818</v>
      </c>
      <c r="F11" s="103">
        <v>2059054.9566859289</v>
      </c>
      <c r="G11" s="102">
        <v>0.66916311882849455</v>
      </c>
      <c r="H11" s="103">
        <v>3077059.8360093739</v>
      </c>
      <c r="I11" s="102">
        <v>1</v>
      </c>
    </row>
    <row r="12" spans="1:11" ht="15" customHeight="1" x14ac:dyDescent="0.2">
      <c r="B12" s="194"/>
      <c r="C12" s="111" t="s">
        <v>6</v>
      </c>
      <c r="D12" s="103">
        <v>357245.18164103868</v>
      </c>
      <c r="E12" s="102">
        <v>0.26579014023997982</v>
      </c>
      <c r="F12" s="103">
        <v>986842.23002323369</v>
      </c>
      <c r="G12" s="102">
        <v>0.7342098597600194</v>
      </c>
      <c r="H12" s="103">
        <v>1344087.4116642734</v>
      </c>
      <c r="I12" s="102">
        <v>1</v>
      </c>
      <c r="K12" s="75"/>
    </row>
    <row r="13" spans="1:11" x14ac:dyDescent="0.2">
      <c r="B13" s="192">
        <v>2017</v>
      </c>
      <c r="C13" s="120" t="s">
        <v>2</v>
      </c>
      <c r="D13" s="117">
        <v>1294968.9304940037</v>
      </c>
      <c r="E13" s="118">
        <v>0.2853712700852436</v>
      </c>
      <c r="F13" s="117">
        <v>3242870.2503989469</v>
      </c>
      <c r="G13" s="118">
        <v>0.71462872991475579</v>
      </c>
      <c r="H13" s="117">
        <v>4537839.1808929536</v>
      </c>
      <c r="I13" s="102">
        <v>1</v>
      </c>
      <c r="J13" s="54"/>
    </row>
    <row r="14" spans="1:11" ht="15" customHeight="1" x14ac:dyDescent="0.2">
      <c r="B14" s="193"/>
      <c r="C14" s="111" t="s">
        <v>5</v>
      </c>
      <c r="D14" s="103">
        <v>979915.78835051192</v>
      </c>
      <c r="E14" s="102">
        <v>0.30906997363919614</v>
      </c>
      <c r="F14" s="103">
        <v>2190614.7449533707</v>
      </c>
      <c r="G14" s="102">
        <v>0.69093002636078904</v>
      </c>
      <c r="H14" s="103">
        <v>3170530.5333039295</v>
      </c>
      <c r="I14" s="102">
        <v>1</v>
      </c>
    </row>
    <row r="15" spans="1:11" ht="15" customHeight="1" x14ac:dyDescent="0.2">
      <c r="B15" s="194"/>
      <c r="C15" s="111" t="s">
        <v>6</v>
      </c>
      <c r="D15" s="103">
        <v>315053.14214348514</v>
      </c>
      <c r="E15" s="102">
        <v>0.23041845211686954</v>
      </c>
      <c r="F15" s="103">
        <v>1052255.5054455693</v>
      </c>
      <c r="G15" s="102">
        <v>0.76958154788311472</v>
      </c>
      <c r="H15" s="103">
        <v>1367308.6475890758</v>
      </c>
      <c r="I15" s="102">
        <v>1</v>
      </c>
    </row>
    <row r="16" spans="1:11" ht="22.9" customHeight="1" x14ac:dyDescent="0.2">
      <c r="B16" s="192">
        <v>2018</v>
      </c>
      <c r="C16" s="120" t="s">
        <v>2</v>
      </c>
      <c r="D16" s="117">
        <v>957202.82579946518</v>
      </c>
      <c r="E16" s="118">
        <v>0.20801021056962063</v>
      </c>
      <c r="F16" s="117">
        <v>3644507.9420433044</v>
      </c>
      <c r="G16" s="118">
        <v>0.79198978943037934</v>
      </c>
      <c r="H16" s="117">
        <v>4601710.7678427696</v>
      </c>
      <c r="I16" s="102">
        <v>1</v>
      </c>
      <c r="J16" s="85"/>
    </row>
    <row r="17" spans="2:11" ht="22.9" customHeight="1" x14ac:dyDescent="0.2">
      <c r="B17" s="193"/>
      <c r="C17" s="111" t="s">
        <v>5</v>
      </c>
      <c r="D17" s="103">
        <v>730900.07745504379</v>
      </c>
      <c r="E17" s="102">
        <v>0.22897409609136191</v>
      </c>
      <c r="F17" s="103">
        <v>2461164.3959140778</v>
      </c>
      <c r="G17" s="102">
        <v>0.77102590390863812</v>
      </c>
      <c r="H17" s="103">
        <v>3192064.4733691216</v>
      </c>
      <c r="I17" s="102">
        <v>1</v>
      </c>
      <c r="J17" s="86"/>
    </row>
    <row r="18" spans="2:11" ht="22.9" customHeight="1" x14ac:dyDescent="0.2">
      <c r="B18" s="194"/>
      <c r="C18" s="111" t="s">
        <v>6</v>
      </c>
      <c r="D18" s="103">
        <v>226302.74834442139</v>
      </c>
      <c r="E18" s="102">
        <v>0.16053867500777649</v>
      </c>
      <c r="F18" s="103">
        <v>1183343.5461292267</v>
      </c>
      <c r="G18" s="102">
        <v>0.83946132499222348</v>
      </c>
      <c r="H18" s="103">
        <v>1409646.2944736481</v>
      </c>
      <c r="I18" s="102">
        <v>1</v>
      </c>
      <c r="J18" s="87"/>
    </row>
    <row r="19" spans="2:11" s="68" customFormat="1" ht="22.9" customHeight="1" x14ac:dyDescent="0.2">
      <c r="B19" s="192">
        <v>2019</v>
      </c>
      <c r="C19" s="120" t="s">
        <v>2</v>
      </c>
      <c r="D19" s="117">
        <v>1042305.5033037849</v>
      </c>
      <c r="E19" s="118">
        <v>0.22540516717988923</v>
      </c>
      <c r="F19" s="117">
        <v>3581836.5088088703</v>
      </c>
      <c r="G19" s="118">
        <v>0.77459483282012753</v>
      </c>
      <c r="H19" s="117">
        <v>4624142.0121125774</v>
      </c>
      <c r="I19" s="118">
        <v>1</v>
      </c>
      <c r="J19" s="87"/>
    </row>
    <row r="20" spans="2:11" s="68" customFormat="1" ht="22.9" customHeight="1" x14ac:dyDescent="0.2">
      <c r="B20" s="193"/>
      <c r="C20" s="156" t="s">
        <v>5</v>
      </c>
      <c r="D20" s="103">
        <v>793843.75418816064</v>
      </c>
      <c r="E20" s="102">
        <v>0.24752527153091602</v>
      </c>
      <c r="F20" s="103">
        <v>2413278.2874454856</v>
      </c>
      <c r="G20" s="102">
        <v>0.7524747284690757</v>
      </c>
      <c r="H20" s="103">
        <v>3207122.041633673</v>
      </c>
      <c r="I20" s="102">
        <v>1</v>
      </c>
      <c r="J20" s="87"/>
    </row>
    <row r="21" spans="2:11" s="68" customFormat="1" ht="22.9" customHeight="1" x14ac:dyDescent="0.2">
      <c r="B21" s="194"/>
      <c r="C21" s="156" t="s">
        <v>6</v>
      </c>
      <c r="D21" s="103">
        <v>248461.74911561998</v>
      </c>
      <c r="E21" s="102">
        <v>0.17534103561832029</v>
      </c>
      <c r="F21" s="103">
        <v>1168558.2213633237</v>
      </c>
      <c r="G21" s="102">
        <v>0.82465896438167829</v>
      </c>
      <c r="H21" s="103">
        <v>1417019.9704789456</v>
      </c>
      <c r="I21" s="102">
        <v>1</v>
      </c>
      <c r="J21" s="87"/>
    </row>
    <row r="22" spans="2:11" s="9" customFormat="1" ht="31.9" customHeight="1" x14ac:dyDescent="0.25">
      <c r="B22" s="195" t="s">
        <v>356</v>
      </c>
      <c r="C22" s="195"/>
      <c r="D22" s="195"/>
      <c r="E22" s="195"/>
      <c r="F22" s="195"/>
      <c r="G22" s="195"/>
      <c r="H22" s="195"/>
      <c r="I22" s="195"/>
      <c r="J22" s="7"/>
      <c r="K22" s="8"/>
    </row>
    <row r="23" spans="2:11" ht="12" customHeight="1" x14ac:dyDescent="0.2">
      <c r="B23" s="51"/>
      <c r="D23" s="25"/>
    </row>
    <row r="24" spans="2:11" s="68" customFormat="1" ht="12" customHeight="1" x14ac:dyDescent="0.2">
      <c r="B24" s="51"/>
      <c r="D24" s="76"/>
    </row>
    <row r="25" spans="2:11" x14ac:dyDescent="0.2">
      <c r="B25" s="6"/>
      <c r="D25" s="25"/>
    </row>
    <row r="26" spans="2:11" s="68" customFormat="1" ht="17.25" x14ac:dyDescent="0.2">
      <c r="B26" s="95" t="s">
        <v>229</v>
      </c>
    </row>
    <row r="27" spans="2:11" s="68" customFormat="1" ht="17.25" x14ac:dyDescent="0.2">
      <c r="B27" s="95" t="s">
        <v>357</v>
      </c>
    </row>
    <row r="28" spans="2:11" s="68" customFormat="1" ht="17.25" x14ac:dyDescent="0.2">
      <c r="B28" s="95" t="s">
        <v>230</v>
      </c>
    </row>
    <row r="29" spans="2:11" s="68" customFormat="1" ht="17.25" x14ac:dyDescent="0.2">
      <c r="B29" s="95" t="s">
        <v>189</v>
      </c>
    </row>
    <row r="30" spans="2:11" s="68" customFormat="1" x14ac:dyDescent="0.2">
      <c r="B30" s="73"/>
      <c r="D30" s="76"/>
    </row>
    <row r="31" spans="2:11" x14ac:dyDescent="0.2">
      <c r="B31" s="202" t="s">
        <v>25</v>
      </c>
      <c r="C31" s="202" t="s">
        <v>59</v>
      </c>
      <c r="D31" s="202" t="s">
        <v>3</v>
      </c>
      <c r="E31" s="202"/>
      <c r="F31" s="202" t="s">
        <v>4</v>
      </c>
      <c r="G31" s="202"/>
      <c r="H31" s="202" t="s">
        <v>1</v>
      </c>
      <c r="I31" s="202"/>
      <c r="J31" s="5"/>
      <c r="K31" s="5"/>
    </row>
    <row r="32" spans="2:11" ht="24" customHeight="1" x14ac:dyDescent="0.2">
      <c r="B32" s="202"/>
      <c r="C32" s="202"/>
      <c r="D32" s="114" t="s">
        <v>190</v>
      </c>
      <c r="E32" s="114" t="s">
        <v>185</v>
      </c>
      <c r="F32" s="114" t="s">
        <v>190</v>
      </c>
      <c r="G32" s="114" t="s">
        <v>185</v>
      </c>
      <c r="H32" s="114" t="s">
        <v>190</v>
      </c>
      <c r="I32" s="114" t="s">
        <v>185</v>
      </c>
    </row>
    <row r="33" spans="2:10" ht="22.5" hidden="1" customHeight="1" x14ac:dyDescent="0.2">
      <c r="B33" s="220">
        <v>2016</v>
      </c>
      <c r="C33" s="120" t="s">
        <v>87</v>
      </c>
      <c r="D33" s="117">
        <v>2481343.4336905242</v>
      </c>
      <c r="E33" s="118">
        <v>0.16416659254228327</v>
      </c>
      <c r="F33" s="117">
        <v>12633445.728126412</v>
      </c>
      <c r="G33" s="118">
        <v>0.83583340745771517</v>
      </c>
      <c r="H33" s="117">
        <v>15114789.161816999</v>
      </c>
      <c r="I33" s="118">
        <v>1</v>
      </c>
    </row>
    <row r="34" spans="2:10" ht="29.25" hidden="1" customHeight="1" x14ac:dyDescent="0.2">
      <c r="B34" s="221"/>
      <c r="C34" s="111" t="s">
        <v>39</v>
      </c>
      <c r="D34" s="103">
        <v>951036.2070437707</v>
      </c>
      <c r="E34" s="102">
        <v>0.278189917958308</v>
      </c>
      <c r="F34" s="103">
        <v>2467621.859444072</v>
      </c>
      <c r="G34" s="102">
        <v>0.72181008204168162</v>
      </c>
      <c r="H34" s="103">
        <v>3418658.0664878781</v>
      </c>
      <c r="I34" s="102">
        <v>1</v>
      </c>
    </row>
    <row r="35" spans="2:10" ht="29.25" hidden="1" customHeight="1" x14ac:dyDescent="0.2">
      <c r="B35" s="221"/>
      <c r="C35" s="111" t="s">
        <v>40</v>
      </c>
      <c r="D35" s="103">
        <v>526488.14960984583</v>
      </c>
      <c r="E35" s="102">
        <v>0.17456827056755833</v>
      </c>
      <c r="F35" s="103">
        <v>2489455.9729854115</v>
      </c>
      <c r="G35" s="102">
        <v>0.82543172943244247</v>
      </c>
      <c r="H35" s="103">
        <v>3015944.1225952548</v>
      </c>
      <c r="I35" s="102">
        <v>1</v>
      </c>
    </row>
    <row r="36" spans="2:10" ht="29.25" hidden="1" customHeight="1" x14ac:dyDescent="0.2">
      <c r="B36" s="221"/>
      <c r="C36" s="111" t="s">
        <v>41</v>
      </c>
      <c r="D36" s="103">
        <v>339000.08073356218</v>
      </c>
      <c r="E36" s="102">
        <v>0.13452644711387773</v>
      </c>
      <c r="F36" s="103">
        <v>2180951.1110688625</v>
      </c>
      <c r="G36" s="102">
        <v>0.86547355288612193</v>
      </c>
      <c r="H36" s="103">
        <v>2519951.1918024253</v>
      </c>
      <c r="I36" s="102">
        <v>1</v>
      </c>
    </row>
    <row r="37" spans="2:10" ht="29.25" hidden="1" customHeight="1" x14ac:dyDescent="0.2">
      <c r="B37" s="221"/>
      <c r="C37" s="111" t="s">
        <v>42</v>
      </c>
      <c r="D37" s="103">
        <v>296032.61993225949</v>
      </c>
      <c r="E37" s="102">
        <v>0.13711605343434743</v>
      </c>
      <c r="F37" s="103">
        <v>1862960.5287000865</v>
      </c>
      <c r="G37" s="102">
        <v>0.8628839465656637</v>
      </c>
      <c r="H37" s="103">
        <v>2158993.148632322</v>
      </c>
      <c r="I37" s="102">
        <v>1</v>
      </c>
    </row>
    <row r="38" spans="2:10" ht="29.25" hidden="1" customHeight="1" x14ac:dyDescent="0.2">
      <c r="B38" s="221"/>
      <c r="C38" s="111" t="s">
        <v>43</v>
      </c>
      <c r="D38" s="103">
        <v>307788.90910494013</v>
      </c>
      <c r="E38" s="102">
        <v>0.10877858397144184</v>
      </c>
      <c r="F38" s="103">
        <v>2521710.2245273148</v>
      </c>
      <c r="G38" s="102">
        <v>0.89122141602855176</v>
      </c>
      <c r="H38" s="103">
        <v>2829499.1336322729</v>
      </c>
      <c r="I38" s="102">
        <v>1</v>
      </c>
    </row>
    <row r="39" spans="2:10" ht="29.25" hidden="1" customHeight="1" x14ac:dyDescent="0.2">
      <c r="B39" s="222"/>
      <c r="C39" s="111" t="s">
        <v>44</v>
      </c>
      <c r="D39" s="103">
        <v>60997.467266141481</v>
      </c>
      <c r="E39" s="102">
        <v>5.2057013617376781E-2</v>
      </c>
      <c r="F39" s="103">
        <v>1110746.0314001087</v>
      </c>
      <c r="G39" s="102">
        <v>0.94794298638262686</v>
      </c>
      <c r="H39" s="103">
        <v>1171743.498666246</v>
      </c>
      <c r="I39" s="102">
        <v>1</v>
      </c>
    </row>
    <row r="40" spans="2:10" ht="29.25" hidden="1" customHeight="1" x14ac:dyDescent="0.2">
      <c r="B40" s="220">
        <v>2017</v>
      </c>
      <c r="C40" s="120" t="s">
        <v>87</v>
      </c>
      <c r="D40" s="117">
        <v>2272521.2665503207</v>
      </c>
      <c r="E40" s="118">
        <v>0.14794571524940417</v>
      </c>
      <c r="F40" s="117">
        <v>13087986.219046552</v>
      </c>
      <c r="G40" s="118">
        <v>0.85205428475065537</v>
      </c>
      <c r="H40" s="117">
        <v>15360507.485595958</v>
      </c>
      <c r="I40" s="118">
        <v>1</v>
      </c>
    </row>
    <row r="41" spans="2:10" ht="29.25" hidden="1" customHeight="1" x14ac:dyDescent="0.2">
      <c r="B41" s="221"/>
      <c r="C41" s="111" t="s">
        <v>39</v>
      </c>
      <c r="D41" s="103">
        <v>918586.14635888045</v>
      </c>
      <c r="E41" s="102">
        <v>0.26839002004462503</v>
      </c>
      <c r="F41" s="103">
        <v>2503993.2260266845</v>
      </c>
      <c r="G41" s="102">
        <v>0.73160997995537669</v>
      </c>
      <c r="H41" s="103">
        <v>3422579.3723855591</v>
      </c>
      <c r="I41" s="102">
        <v>1</v>
      </c>
    </row>
    <row r="42" spans="2:10" ht="29.25" hidden="1" customHeight="1" x14ac:dyDescent="0.2">
      <c r="B42" s="221"/>
      <c r="C42" s="111" t="s">
        <v>40</v>
      </c>
      <c r="D42" s="103">
        <v>479145.10989425814</v>
      </c>
      <c r="E42" s="102">
        <v>0.15683656735092869</v>
      </c>
      <c r="F42" s="103">
        <v>2575914.8036662745</v>
      </c>
      <c r="G42" s="102">
        <v>0.84316343264907279</v>
      </c>
      <c r="H42" s="103">
        <v>3055059.9135605283</v>
      </c>
      <c r="I42" s="102">
        <v>1</v>
      </c>
    </row>
    <row r="43" spans="2:10" ht="29.25" hidden="1" customHeight="1" x14ac:dyDescent="0.2">
      <c r="B43" s="221"/>
      <c r="C43" s="111" t="s">
        <v>41</v>
      </c>
      <c r="D43" s="103">
        <v>291500.91888074693</v>
      </c>
      <c r="E43" s="102">
        <v>0.11465749650392924</v>
      </c>
      <c r="F43" s="103">
        <v>2250861.5761067164</v>
      </c>
      <c r="G43" s="102">
        <v>0.88534250349606725</v>
      </c>
      <c r="H43" s="103">
        <v>2542362.4949874724</v>
      </c>
      <c r="I43" s="102">
        <v>1</v>
      </c>
    </row>
    <row r="44" spans="2:10" ht="29.25" hidden="1" customHeight="1" x14ac:dyDescent="0.2">
      <c r="B44" s="221"/>
      <c r="C44" s="111" t="s">
        <v>42</v>
      </c>
      <c r="D44" s="103">
        <v>256123.23643238065</v>
      </c>
      <c r="E44" s="102">
        <v>0.11656263350856737</v>
      </c>
      <c r="F44" s="103">
        <v>1941178.1518684921</v>
      </c>
      <c r="G44" s="102">
        <v>0.88343736649143367</v>
      </c>
      <c r="H44" s="103">
        <v>2197301.3883008705</v>
      </c>
      <c r="I44" s="102">
        <v>1</v>
      </c>
    </row>
    <row r="45" spans="2:10" ht="29.25" hidden="1" customHeight="1" x14ac:dyDescent="0.2">
      <c r="B45" s="221"/>
      <c r="C45" s="111" t="s">
        <v>43</v>
      </c>
      <c r="D45" s="103">
        <v>275910.23735899804</v>
      </c>
      <c r="E45" s="102">
        <v>9.4143439365461531E-2</v>
      </c>
      <c r="F45" s="103">
        <v>2654832.8841868695</v>
      </c>
      <c r="G45" s="102">
        <v>0.90585656063453401</v>
      </c>
      <c r="H45" s="103">
        <v>2930743.1215458806</v>
      </c>
      <c r="I45" s="102">
        <v>1</v>
      </c>
    </row>
    <row r="46" spans="2:10" ht="29.25" hidden="1" customHeight="1" x14ac:dyDescent="0.2">
      <c r="B46" s="222"/>
      <c r="C46" s="111" t="s">
        <v>44</v>
      </c>
      <c r="D46" s="103">
        <v>51255.617625058861</v>
      </c>
      <c r="E46" s="102">
        <v>4.2274027279559798E-2</v>
      </c>
      <c r="F46" s="103">
        <v>1161205.5771909347</v>
      </c>
      <c r="G46" s="102">
        <v>0.95772597272044246</v>
      </c>
      <c r="H46" s="103">
        <v>1212461.1948159907</v>
      </c>
      <c r="I46" s="102">
        <v>1</v>
      </c>
    </row>
    <row r="47" spans="2:10" ht="29.25" customHeight="1" x14ac:dyDescent="0.2">
      <c r="B47" s="220">
        <v>2018</v>
      </c>
      <c r="C47" s="120" t="s">
        <v>87</v>
      </c>
      <c r="D47" s="117">
        <v>1616126</v>
      </c>
      <c r="E47" s="118">
        <v>0.12</v>
      </c>
      <c r="F47" s="117">
        <v>11850200</v>
      </c>
      <c r="G47" s="118">
        <v>0.88</v>
      </c>
      <c r="H47" s="117">
        <v>13466326</v>
      </c>
      <c r="I47" s="118">
        <v>1</v>
      </c>
      <c r="J47" s="68"/>
    </row>
    <row r="48" spans="2:10" ht="29.25" customHeight="1" x14ac:dyDescent="0.2">
      <c r="B48" s="221"/>
      <c r="C48" s="111" t="s">
        <v>157</v>
      </c>
      <c r="D48" s="103">
        <v>567742</v>
      </c>
      <c r="E48" s="102">
        <v>0.20699999999999999</v>
      </c>
      <c r="F48" s="103">
        <v>2171977</v>
      </c>
      <c r="G48" s="102">
        <v>0.79300000000000004</v>
      </c>
      <c r="H48" s="103">
        <v>2739719</v>
      </c>
      <c r="I48" s="102">
        <v>1</v>
      </c>
      <c r="J48" s="68"/>
    </row>
    <row r="49" spans="2:11" ht="29.25" customHeight="1" x14ac:dyDescent="0.2">
      <c r="B49" s="221"/>
      <c r="C49" s="111" t="s">
        <v>158</v>
      </c>
      <c r="D49" s="103">
        <v>321803</v>
      </c>
      <c r="E49" s="102">
        <v>0.11899999999999999</v>
      </c>
      <c r="F49" s="103">
        <v>2378154</v>
      </c>
      <c r="G49" s="102">
        <v>0.88100000000000001</v>
      </c>
      <c r="H49" s="103">
        <v>2699957</v>
      </c>
      <c r="I49" s="102">
        <v>1</v>
      </c>
      <c r="J49" s="68"/>
    </row>
    <row r="50" spans="2:11" ht="29.25" customHeight="1" x14ac:dyDescent="0.2">
      <c r="B50" s="221"/>
      <c r="C50" s="111" t="s">
        <v>159</v>
      </c>
      <c r="D50" s="103">
        <v>321349</v>
      </c>
      <c r="E50" s="102">
        <v>0.12</v>
      </c>
      <c r="F50" s="103">
        <v>2351658</v>
      </c>
      <c r="G50" s="102">
        <v>0.88</v>
      </c>
      <c r="H50" s="103">
        <v>2673007</v>
      </c>
      <c r="I50" s="102">
        <v>1</v>
      </c>
      <c r="J50" s="68"/>
    </row>
    <row r="51" spans="2:11" ht="29.25" customHeight="1" x14ac:dyDescent="0.2">
      <c r="B51" s="221"/>
      <c r="C51" s="111" t="s">
        <v>160</v>
      </c>
      <c r="D51" s="103">
        <v>246517</v>
      </c>
      <c r="E51" s="102">
        <v>9.1999999999999998E-2</v>
      </c>
      <c r="F51" s="103">
        <v>2447334</v>
      </c>
      <c r="G51" s="102">
        <v>0.90800000000000003</v>
      </c>
      <c r="H51" s="103">
        <v>2693851</v>
      </c>
      <c r="I51" s="102">
        <v>1</v>
      </c>
      <c r="J51" s="68"/>
    </row>
    <row r="52" spans="2:11" ht="29.25" customHeight="1" x14ac:dyDescent="0.2">
      <c r="B52" s="222"/>
      <c r="C52" s="111" t="s">
        <v>161</v>
      </c>
      <c r="D52" s="103">
        <v>158716</v>
      </c>
      <c r="E52" s="102">
        <v>0.06</v>
      </c>
      <c r="F52" s="103">
        <v>2501077</v>
      </c>
      <c r="G52" s="102">
        <v>0.94</v>
      </c>
      <c r="H52" s="103">
        <v>2659792</v>
      </c>
      <c r="I52" s="102">
        <v>1</v>
      </c>
      <c r="J52" s="68"/>
    </row>
    <row r="53" spans="2:11" s="68" customFormat="1" ht="29.25" customHeight="1" x14ac:dyDescent="0.2">
      <c r="B53" s="220">
        <v>2019</v>
      </c>
      <c r="C53" s="120" t="s">
        <v>87</v>
      </c>
      <c r="D53" s="117">
        <v>1748515.957138937</v>
      </c>
      <c r="E53" s="118">
        <v>0.12851003844035178</v>
      </c>
      <c r="F53" s="117">
        <v>11857549.206015909</v>
      </c>
      <c r="G53" s="118">
        <v>0.87148996155966141</v>
      </c>
      <c r="H53" s="117">
        <v>13606065.163154665</v>
      </c>
      <c r="I53" s="118">
        <v>1</v>
      </c>
    </row>
    <row r="54" spans="2:11" s="68" customFormat="1" ht="29.25" customHeight="1" x14ac:dyDescent="0.2">
      <c r="B54" s="221"/>
      <c r="C54" s="156" t="s">
        <v>157</v>
      </c>
      <c r="D54" s="103">
        <v>606569.77867531974</v>
      </c>
      <c r="E54" s="102">
        <v>0.21461536715300752</v>
      </c>
      <c r="F54" s="103">
        <v>2219741.2479850901</v>
      </c>
      <c r="G54" s="102">
        <v>0.78538463284698878</v>
      </c>
      <c r="H54" s="103">
        <v>2826311.0266604205</v>
      </c>
      <c r="I54" s="102">
        <v>1</v>
      </c>
    </row>
    <row r="55" spans="2:11" s="68" customFormat="1" ht="29.25" customHeight="1" x14ac:dyDescent="0.2">
      <c r="B55" s="221"/>
      <c r="C55" s="156" t="s">
        <v>158</v>
      </c>
      <c r="D55" s="103">
        <v>358747.43426619982</v>
      </c>
      <c r="E55" s="102">
        <v>0.1313710112907385</v>
      </c>
      <c r="F55" s="103">
        <v>2372048.581852227</v>
      </c>
      <c r="G55" s="102">
        <v>0.8686289887092552</v>
      </c>
      <c r="H55" s="103">
        <v>2730796.016118444</v>
      </c>
      <c r="I55" s="102">
        <v>1</v>
      </c>
    </row>
    <row r="56" spans="2:11" s="68" customFormat="1" ht="29.25" customHeight="1" x14ac:dyDescent="0.2">
      <c r="B56" s="221"/>
      <c r="C56" s="156" t="s">
        <v>159</v>
      </c>
      <c r="D56" s="103">
        <v>328221.97054989939</v>
      </c>
      <c r="E56" s="102">
        <v>0.12315381909429492</v>
      </c>
      <c r="F56" s="103">
        <v>2336916.4146315586</v>
      </c>
      <c r="G56" s="102">
        <v>0.87684618090570254</v>
      </c>
      <c r="H56" s="103">
        <v>2665138.3851814647</v>
      </c>
      <c r="I56" s="102">
        <v>1</v>
      </c>
    </row>
    <row r="57" spans="2:11" s="68" customFormat="1" ht="29.25" customHeight="1" x14ac:dyDescent="0.2">
      <c r="B57" s="221"/>
      <c r="C57" s="156" t="s">
        <v>160</v>
      </c>
      <c r="D57" s="103">
        <v>302950.03106933023</v>
      </c>
      <c r="E57" s="102">
        <v>0.11147617042260521</v>
      </c>
      <c r="F57" s="103">
        <v>2414671.4114402961</v>
      </c>
      <c r="G57" s="102">
        <v>0.88852382957739184</v>
      </c>
      <c r="H57" s="103">
        <v>2717621.4425096344</v>
      </c>
      <c r="I57" s="102">
        <v>1</v>
      </c>
    </row>
    <row r="58" spans="2:11" s="68" customFormat="1" ht="29.25" customHeight="1" x14ac:dyDescent="0.2">
      <c r="B58" s="222"/>
      <c r="C58" s="156" t="s">
        <v>161</v>
      </c>
      <c r="D58" s="103">
        <v>152026.74257818997</v>
      </c>
      <c r="E58" s="102">
        <v>5.7020043481122308E-2</v>
      </c>
      <c r="F58" s="103">
        <v>2514171.5501067429</v>
      </c>
      <c r="G58" s="102">
        <v>0.9429799565188709</v>
      </c>
      <c r="H58" s="103">
        <v>2666198.2926849509</v>
      </c>
      <c r="I58" s="102">
        <v>1</v>
      </c>
    </row>
    <row r="59" spans="2:11" s="9" customFormat="1" ht="31.9" customHeight="1" x14ac:dyDescent="0.25">
      <c r="B59" s="195" t="s">
        <v>356</v>
      </c>
      <c r="C59" s="195"/>
      <c r="D59" s="195"/>
      <c r="E59" s="195"/>
      <c r="F59" s="195"/>
      <c r="G59" s="195"/>
      <c r="H59" s="195"/>
      <c r="I59" s="195"/>
      <c r="J59" s="7"/>
      <c r="K59" s="8"/>
    </row>
    <row r="60" spans="2:11" x14ac:dyDescent="0.2">
      <c r="B60" s="49"/>
      <c r="D60" s="26"/>
    </row>
    <row r="61" spans="2:11" s="68" customFormat="1" x14ac:dyDescent="0.2">
      <c r="B61" s="71"/>
      <c r="D61" s="26"/>
    </row>
    <row r="62" spans="2:11" s="68" customFormat="1" x14ac:dyDescent="0.2">
      <c r="B62" s="71"/>
      <c r="D62" s="26"/>
    </row>
    <row r="63" spans="2:11" s="68" customFormat="1" ht="17.25" x14ac:dyDescent="0.2">
      <c r="B63" s="95" t="s">
        <v>231</v>
      </c>
    </row>
    <row r="64" spans="2:11" s="68" customFormat="1" ht="17.25" x14ac:dyDescent="0.2">
      <c r="B64" s="95" t="s">
        <v>358</v>
      </c>
    </row>
    <row r="65" spans="2:5" s="68" customFormat="1" ht="17.25" x14ac:dyDescent="0.2">
      <c r="B65" s="95" t="s">
        <v>230</v>
      </c>
    </row>
    <row r="66" spans="2:5" s="68" customFormat="1" ht="17.25" x14ac:dyDescent="0.2">
      <c r="B66" s="95" t="s">
        <v>189</v>
      </c>
    </row>
    <row r="67" spans="2:5" s="68" customFormat="1" x14ac:dyDescent="0.2">
      <c r="B67" s="71"/>
      <c r="D67" s="26"/>
    </row>
    <row r="68" spans="2:5" x14ac:dyDescent="0.2">
      <c r="B68" s="49"/>
      <c r="D68" s="26"/>
    </row>
    <row r="69" spans="2:5" ht="15" customHeight="1" x14ac:dyDescent="0.2">
      <c r="B69" s="202" t="s">
        <v>25</v>
      </c>
      <c r="C69" s="202" t="s">
        <v>59</v>
      </c>
      <c r="D69" s="202" t="s">
        <v>3</v>
      </c>
      <c r="E69" s="202"/>
    </row>
    <row r="70" spans="2:5" ht="15" customHeight="1" x14ac:dyDescent="0.2">
      <c r="B70" s="202"/>
      <c r="C70" s="202"/>
      <c r="D70" s="202"/>
      <c r="E70" s="202"/>
    </row>
    <row r="71" spans="2:5" x14ac:dyDescent="0.2">
      <c r="B71" s="202"/>
      <c r="C71" s="202"/>
      <c r="D71" s="114" t="s">
        <v>190</v>
      </c>
      <c r="E71" s="114" t="s">
        <v>185</v>
      </c>
    </row>
    <row r="72" spans="2:5" x14ac:dyDescent="0.2">
      <c r="B72" s="221">
        <v>2016</v>
      </c>
      <c r="C72" s="119" t="s">
        <v>2</v>
      </c>
      <c r="D72" s="123">
        <v>2481343.4336905242</v>
      </c>
      <c r="E72" s="124">
        <v>0.16416659254228327</v>
      </c>
    </row>
    <row r="73" spans="2:5" ht="28.5" x14ac:dyDescent="0.2">
      <c r="B73" s="221"/>
      <c r="C73" s="111" t="s">
        <v>39</v>
      </c>
      <c r="D73" s="103">
        <v>951036.2070437707</v>
      </c>
      <c r="E73" s="102">
        <f>D73/D72</f>
        <v>0.38327471890067472</v>
      </c>
    </row>
    <row r="74" spans="2:5" ht="28.5" x14ac:dyDescent="0.2">
      <c r="B74" s="221"/>
      <c r="C74" s="111" t="s">
        <v>40</v>
      </c>
      <c r="D74" s="103">
        <v>526488.14960984583</v>
      </c>
      <c r="E74" s="102">
        <f>D74/D72</f>
        <v>0.21217867001457164</v>
      </c>
    </row>
    <row r="75" spans="2:5" ht="28.5" x14ac:dyDescent="0.2">
      <c r="B75" s="221"/>
      <c r="C75" s="111" t="s">
        <v>41</v>
      </c>
      <c r="D75" s="103">
        <v>339000.08073356218</v>
      </c>
      <c r="E75" s="102">
        <f>D75/D72</f>
        <v>0.13661957314363549</v>
      </c>
    </row>
    <row r="76" spans="2:5" ht="28.5" x14ac:dyDescent="0.2">
      <c r="B76" s="221"/>
      <c r="C76" s="111" t="s">
        <v>42</v>
      </c>
      <c r="D76" s="103">
        <v>296032.61993225949</v>
      </c>
      <c r="E76" s="102">
        <f>D76/D72</f>
        <v>0.11930336442463652</v>
      </c>
    </row>
    <row r="77" spans="2:5" ht="28.5" x14ac:dyDescent="0.2">
      <c r="B77" s="221"/>
      <c r="C77" s="111" t="s">
        <v>43</v>
      </c>
      <c r="D77" s="103">
        <v>307788.90910494013</v>
      </c>
      <c r="E77" s="102">
        <f>D77/D72</f>
        <v>0.1240412370677617</v>
      </c>
    </row>
    <row r="78" spans="2:5" ht="28.5" x14ac:dyDescent="0.2">
      <c r="B78" s="221"/>
      <c r="C78" s="111" t="s">
        <v>44</v>
      </c>
      <c r="D78" s="103">
        <v>60997.467266141481</v>
      </c>
      <c r="E78" s="102">
        <f>D78/D72</f>
        <v>2.4582436448718187E-2</v>
      </c>
    </row>
    <row r="79" spans="2:5" ht="15.75" customHeight="1" x14ac:dyDescent="0.2">
      <c r="B79" s="222"/>
      <c r="C79" s="111" t="s">
        <v>1</v>
      </c>
      <c r="D79" s="103">
        <f>SUM(D73:D78)</f>
        <v>2481343.4336905195</v>
      </c>
      <c r="E79" s="102">
        <f>SUM(E73:E78)</f>
        <v>0.99999999999999822</v>
      </c>
    </row>
    <row r="80" spans="2:5" x14ac:dyDescent="0.2">
      <c r="B80" s="223">
        <v>2017</v>
      </c>
      <c r="C80" s="120" t="s">
        <v>2</v>
      </c>
      <c r="D80" s="117">
        <v>2272521.2665503207</v>
      </c>
      <c r="E80" s="118">
        <v>0.14794571524940417</v>
      </c>
    </row>
    <row r="81" spans="2:6" ht="28.5" x14ac:dyDescent="0.2">
      <c r="B81" s="223"/>
      <c r="C81" s="111" t="s">
        <v>39</v>
      </c>
      <c r="D81" s="103">
        <v>918586.14635888045</v>
      </c>
      <c r="E81" s="102">
        <v>0.40421454350272862</v>
      </c>
    </row>
    <row r="82" spans="2:6" ht="28.5" x14ac:dyDescent="0.2">
      <c r="B82" s="223"/>
      <c r="C82" s="111" t="s">
        <v>40</v>
      </c>
      <c r="D82" s="103">
        <v>479145.10989425814</v>
      </c>
      <c r="E82" s="102">
        <v>0.21084295973238515</v>
      </c>
    </row>
    <row r="83" spans="2:6" ht="28.5" x14ac:dyDescent="0.2">
      <c r="B83" s="223"/>
      <c r="C83" s="111" t="s">
        <v>41</v>
      </c>
      <c r="D83" s="103">
        <v>291500.91888074693</v>
      </c>
      <c r="E83" s="102">
        <v>0.12827203123306488</v>
      </c>
    </row>
    <row r="84" spans="2:6" ht="28.5" x14ac:dyDescent="0.2">
      <c r="B84" s="223"/>
      <c r="C84" s="111" t="s">
        <v>42</v>
      </c>
      <c r="D84" s="103">
        <v>256123.23643238065</v>
      </c>
      <c r="E84" s="102">
        <v>0.1127044398669918</v>
      </c>
    </row>
    <row r="85" spans="2:6" ht="28.5" x14ac:dyDescent="0.2">
      <c r="B85" s="223"/>
      <c r="C85" s="111" t="s">
        <v>43</v>
      </c>
      <c r="D85" s="103">
        <v>275910.23735899804</v>
      </c>
      <c r="E85" s="102">
        <v>0.12141150950716022</v>
      </c>
    </row>
    <row r="86" spans="2:6" ht="28.5" x14ac:dyDescent="0.2">
      <c r="B86" s="223"/>
      <c r="C86" s="111" t="s">
        <v>44</v>
      </c>
      <c r="D86" s="103">
        <v>51255.617625058861</v>
      </c>
      <c r="E86" s="102">
        <v>2.2554516157670422E-2</v>
      </c>
    </row>
    <row r="87" spans="2:6" s="68" customFormat="1" ht="15.75" customHeight="1" x14ac:dyDescent="0.2">
      <c r="B87" s="223"/>
      <c r="C87" s="111" t="s">
        <v>1</v>
      </c>
      <c r="D87" s="103">
        <f>SUM(D81:D86)</f>
        <v>2272521.266550323</v>
      </c>
      <c r="E87" s="102">
        <f>SUM(E81:E86)</f>
        <v>1.0000000000000009</v>
      </c>
    </row>
    <row r="88" spans="2:6" ht="15" customHeight="1" x14ac:dyDescent="0.2">
      <c r="B88" s="223">
        <v>2018</v>
      </c>
      <c r="C88" s="120" t="s">
        <v>2</v>
      </c>
      <c r="D88" s="117">
        <v>1616126</v>
      </c>
      <c r="E88" s="118">
        <v>1</v>
      </c>
      <c r="F88" s="68"/>
    </row>
    <row r="89" spans="2:6" ht="28.5" x14ac:dyDescent="0.2">
      <c r="B89" s="223"/>
      <c r="C89" s="111" t="s">
        <v>157</v>
      </c>
      <c r="D89" s="103">
        <v>567742</v>
      </c>
      <c r="E89" s="102">
        <v>0.35099999999999998</v>
      </c>
      <c r="F89" s="68"/>
    </row>
    <row r="90" spans="2:6" ht="28.5" x14ac:dyDescent="0.2">
      <c r="B90" s="223"/>
      <c r="C90" s="111" t="s">
        <v>158</v>
      </c>
      <c r="D90" s="103">
        <v>321803</v>
      </c>
      <c r="E90" s="102">
        <v>0.19900000000000001</v>
      </c>
      <c r="F90" s="68"/>
    </row>
    <row r="91" spans="2:6" ht="28.5" x14ac:dyDescent="0.2">
      <c r="B91" s="223"/>
      <c r="C91" s="111" t="s">
        <v>159</v>
      </c>
      <c r="D91" s="103">
        <v>321349</v>
      </c>
      <c r="E91" s="102">
        <v>0.19900000000000001</v>
      </c>
      <c r="F91" s="68"/>
    </row>
    <row r="92" spans="2:6" ht="28.5" x14ac:dyDescent="0.2">
      <c r="B92" s="223"/>
      <c r="C92" s="111" t="s">
        <v>160</v>
      </c>
      <c r="D92" s="103">
        <v>246517</v>
      </c>
      <c r="E92" s="102">
        <v>0.153</v>
      </c>
      <c r="F92" s="68"/>
    </row>
    <row r="93" spans="2:6" ht="28.5" x14ac:dyDescent="0.2">
      <c r="B93" s="223"/>
      <c r="C93" s="111" t="s">
        <v>161</v>
      </c>
      <c r="D93" s="103">
        <v>158716</v>
      </c>
      <c r="E93" s="102">
        <v>9.8000000000000004E-2</v>
      </c>
      <c r="F93" s="68"/>
    </row>
    <row r="94" spans="2:6" s="68" customFormat="1" x14ac:dyDescent="0.2">
      <c r="B94" s="223">
        <v>2019</v>
      </c>
      <c r="C94" s="120" t="s">
        <v>2</v>
      </c>
      <c r="D94" s="103">
        <v>1748515.957138937</v>
      </c>
      <c r="E94" s="102">
        <v>1</v>
      </c>
    </row>
    <row r="95" spans="2:6" s="68" customFormat="1" ht="28.5" x14ac:dyDescent="0.2">
      <c r="B95" s="223"/>
      <c r="C95" s="156" t="s">
        <v>157</v>
      </c>
      <c r="D95" s="103">
        <v>606569.77867531974</v>
      </c>
      <c r="E95" s="102">
        <v>0.34690548644911323</v>
      </c>
    </row>
    <row r="96" spans="2:6" s="68" customFormat="1" ht="28.5" x14ac:dyDescent="0.2">
      <c r="B96" s="223"/>
      <c r="C96" s="156" t="s">
        <v>158</v>
      </c>
      <c r="D96" s="103">
        <v>358747.43426619982</v>
      </c>
      <c r="E96" s="102">
        <v>0.20517252519285631</v>
      </c>
    </row>
    <row r="97" spans="2:13" s="68" customFormat="1" ht="28.5" x14ac:dyDescent="0.2">
      <c r="B97" s="223"/>
      <c r="C97" s="156" t="s">
        <v>159</v>
      </c>
      <c r="D97" s="103">
        <v>328221.97054989939</v>
      </c>
      <c r="E97" s="102">
        <v>0.18771459831968745</v>
      </c>
    </row>
    <row r="98" spans="2:13" s="68" customFormat="1" ht="28.5" x14ac:dyDescent="0.2">
      <c r="B98" s="223"/>
      <c r="C98" s="156" t="s">
        <v>160</v>
      </c>
      <c r="D98" s="103">
        <v>302950.03106933023</v>
      </c>
      <c r="E98" s="102">
        <v>0.17326123323749446</v>
      </c>
    </row>
    <row r="99" spans="2:13" s="68" customFormat="1" ht="28.5" x14ac:dyDescent="0.2">
      <c r="B99" s="223"/>
      <c r="C99" s="156" t="s">
        <v>161</v>
      </c>
      <c r="D99" s="103">
        <v>152026.74257818997</v>
      </c>
      <c r="E99" s="102">
        <v>8.6946156800849786E-2</v>
      </c>
    </row>
    <row r="100" spans="2:13" s="9" customFormat="1" ht="41.45" customHeight="1" x14ac:dyDescent="0.25">
      <c r="B100" s="205" t="s">
        <v>359</v>
      </c>
      <c r="C100" s="205"/>
      <c r="D100" s="205"/>
      <c r="E100" s="205"/>
      <c r="F100" s="109"/>
      <c r="G100" s="109"/>
      <c r="H100" s="109"/>
      <c r="I100" s="109"/>
      <c r="J100" s="7"/>
      <c r="K100" s="8"/>
    </row>
    <row r="101" spans="2:13" x14ac:dyDescent="0.2">
      <c r="B101" s="6"/>
      <c r="D101" s="25"/>
    </row>
    <row r="102" spans="2:13" s="68" customFormat="1" x14ac:dyDescent="0.2">
      <c r="B102" s="73"/>
      <c r="D102" s="76"/>
    </row>
    <row r="103" spans="2:13" s="68" customFormat="1" x14ac:dyDescent="0.2">
      <c r="B103" s="73"/>
      <c r="D103" s="76"/>
    </row>
    <row r="104" spans="2:13" s="68" customFormat="1" ht="17.25" x14ac:dyDescent="0.2">
      <c r="B104" s="95" t="s">
        <v>232</v>
      </c>
    </row>
    <row r="105" spans="2:13" s="68" customFormat="1" ht="17.25" x14ac:dyDescent="0.2">
      <c r="B105" s="95" t="s">
        <v>360</v>
      </c>
    </row>
    <row r="106" spans="2:13" s="68" customFormat="1" ht="17.25" x14ac:dyDescent="0.2">
      <c r="B106" s="95" t="s">
        <v>183</v>
      </c>
    </row>
    <row r="107" spans="2:13" s="68" customFormat="1" ht="17.25" x14ac:dyDescent="0.2">
      <c r="B107" s="95" t="s">
        <v>189</v>
      </c>
    </row>
    <row r="108" spans="2:13" x14ac:dyDescent="0.2">
      <c r="B108" s="6"/>
      <c r="D108" s="25"/>
    </row>
    <row r="109" spans="2:13" ht="30" customHeight="1" x14ac:dyDescent="0.2">
      <c r="B109" s="202" t="s">
        <v>25</v>
      </c>
      <c r="C109" s="202" t="s">
        <v>59</v>
      </c>
      <c r="D109" s="202" t="s">
        <v>45</v>
      </c>
      <c r="E109" s="202"/>
      <c r="F109" s="202" t="s">
        <v>46</v>
      </c>
      <c r="G109" s="202"/>
      <c r="H109" s="202" t="s">
        <v>47</v>
      </c>
      <c r="I109" s="202"/>
      <c r="J109" s="202" t="s">
        <v>48</v>
      </c>
      <c r="K109" s="202"/>
      <c r="L109" s="202" t="s">
        <v>1</v>
      </c>
      <c r="M109" s="202"/>
    </row>
    <row r="110" spans="2:13" x14ac:dyDescent="0.2">
      <c r="B110" s="202"/>
      <c r="C110" s="202"/>
      <c r="D110" s="114" t="s">
        <v>190</v>
      </c>
      <c r="E110" s="114" t="s">
        <v>185</v>
      </c>
      <c r="F110" s="114" t="s">
        <v>190</v>
      </c>
      <c r="G110" s="114" t="s">
        <v>185</v>
      </c>
      <c r="H110" s="114" t="s">
        <v>190</v>
      </c>
      <c r="I110" s="114" t="s">
        <v>185</v>
      </c>
      <c r="J110" s="114" t="s">
        <v>190</v>
      </c>
      <c r="K110" s="114" t="s">
        <v>185</v>
      </c>
      <c r="L110" s="114" t="s">
        <v>190</v>
      </c>
      <c r="M110" s="114" t="s">
        <v>185</v>
      </c>
    </row>
    <row r="111" spans="2:13" ht="20.25" customHeight="1" x14ac:dyDescent="0.2">
      <c r="B111" s="223">
        <v>2016</v>
      </c>
      <c r="C111" s="120" t="s">
        <v>2</v>
      </c>
      <c r="D111" s="117">
        <v>845841.37228665024</v>
      </c>
      <c r="E111" s="118">
        <v>0.34088041211958425</v>
      </c>
      <c r="F111" s="117">
        <v>1225241.7358446245</v>
      </c>
      <c r="G111" s="118">
        <v>0.49378160201802923</v>
      </c>
      <c r="H111" s="117">
        <v>358084.30964777229</v>
      </c>
      <c r="I111" s="118">
        <v>0.14431066042123411</v>
      </c>
      <c r="J111" s="117">
        <v>52176.015911465605</v>
      </c>
      <c r="K111" s="118">
        <v>2.1027325441147725E-2</v>
      </c>
      <c r="L111" s="117">
        <v>2481343.4336905242</v>
      </c>
      <c r="M111" s="118">
        <v>1</v>
      </c>
    </row>
    <row r="112" spans="2:13" ht="20.25" customHeight="1" x14ac:dyDescent="0.2">
      <c r="B112" s="223"/>
      <c r="C112" s="111" t="s">
        <v>66</v>
      </c>
      <c r="D112" s="103">
        <v>576758.58380787319</v>
      </c>
      <c r="E112" s="102">
        <v>0.31782904188950545</v>
      </c>
      <c r="F112" s="103">
        <v>914315.64653393487</v>
      </c>
      <c r="G112" s="102">
        <v>0.5038435041640682</v>
      </c>
      <c r="H112" s="103">
        <v>278807.57047489262</v>
      </c>
      <c r="I112" s="102">
        <v>0.1536399205548612</v>
      </c>
      <c r="J112" s="103">
        <v>44800.017997045419</v>
      </c>
      <c r="K112" s="102">
        <v>2.4687533391573559E-2</v>
      </c>
      <c r="L112" s="103">
        <v>1814681.8188137307</v>
      </c>
      <c r="M112" s="102">
        <v>1</v>
      </c>
    </row>
    <row r="113" spans="2:14" ht="20.25" customHeight="1" x14ac:dyDescent="0.2">
      <c r="B113" s="223"/>
      <c r="C113" s="111" t="s">
        <v>6</v>
      </c>
      <c r="D113" s="103">
        <v>269082.78847877553</v>
      </c>
      <c r="E113" s="102">
        <v>0.40362724127819044</v>
      </c>
      <c r="F113" s="103">
        <v>310926.08931069868</v>
      </c>
      <c r="G113" s="102">
        <v>0.46639266814269875</v>
      </c>
      <c r="H113" s="103">
        <v>79276.739172879446</v>
      </c>
      <c r="I113" s="102">
        <v>0.11891600986736434</v>
      </c>
      <c r="J113" s="103">
        <v>7375.9979144201716</v>
      </c>
      <c r="K113" s="102">
        <v>1.1064080711746931E-2</v>
      </c>
      <c r="L113" s="103">
        <v>666661.61487677356</v>
      </c>
      <c r="M113" s="102">
        <v>1</v>
      </c>
    </row>
    <row r="114" spans="2:14" ht="20.25" customHeight="1" x14ac:dyDescent="0.2">
      <c r="B114" s="223">
        <v>2017</v>
      </c>
      <c r="C114" s="120" t="s">
        <v>2</v>
      </c>
      <c r="D114" s="117">
        <v>793497.19123806292</v>
      </c>
      <c r="E114" s="118">
        <v>0.34917041390005948</v>
      </c>
      <c r="F114" s="117">
        <v>1099141.7449137641</v>
      </c>
      <c r="G114" s="118">
        <v>0.48366620858173853</v>
      </c>
      <c r="H114" s="117">
        <v>326346.81685498869</v>
      </c>
      <c r="I114" s="118">
        <v>0.14360561621954898</v>
      </c>
      <c r="J114" s="117">
        <v>53535.513543515597</v>
      </c>
      <c r="K114" s="118">
        <v>2.3557761298657644E-2</v>
      </c>
      <c r="L114" s="117">
        <v>2272521.2665503207</v>
      </c>
      <c r="M114" s="118">
        <v>1</v>
      </c>
    </row>
    <row r="115" spans="2:14" ht="20.25" customHeight="1" x14ac:dyDescent="0.2">
      <c r="B115" s="223"/>
      <c r="C115" s="111" t="s">
        <v>66</v>
      </c>
      <c r="D115" s="103">
        <v>571070.0987222502</v>
      </c>
      <c r="E115" s="102">
        <v>0.33461153600619431</v>
      </c>
      <c r="F115" s="103">
        <v>837603.65445589228</v>
      </c>
      <c r="G115" s="102">
        <v>0.49078361134471299</v>
      </c>
      <c r="H115" s="103">
        <v>253847.27903459364</v>
      </c>
      <c r="I115" s="102">
        <v>0.14873870675212944</v>
      </c>
      <c r="J115" s="103">
        <v>44144.869203410453</v>
      </c>
      <c r="K115" s="102">
        <v>2.5866145896968128E-2</v>
      </c>
      <c r="L115" s="103">
        <v>1706665.9014161383</v>
      </c>
      <c r="M115" s="102">
        <v>1</v>
      </c>
    </row>
    <row r="116" spans="2:14" ht="20.25" customHeight="1" x14ac:dyDescent="0.2">
      <c r="B116" s="223"/>
      <c r="C116" s="111" t="s">
        <v>6</v>
      </c>
      <c r="D116" s="103">
        <v>222427.09251581086</v>
      </c>
      <c r="E116" s="102">
        <v>0.39308117625264155</v>
      </c>
      <c r="F116" s="103">
        <v>261538.09045787083</v>
      </c>
      <c r="G116" s="102">
        <v>0.46219954174306288</v>
      </c>
      <c r="H116" s="103">
        <v>72499.537820395752</v>
      </c>
      <c r="I116" s="102">
        <v>0.12812379679956606</v>
      </c>
      <c r="J116" s="103">
        <v>9390.6443401051547</v>
      </c>
      <c r="K116" s="102">
        <v>1.6595485204736721E-2</v>
      </c>
      <c r="L116" s="103">
        <v>565855.36513417854</v>
      </c>
      <c r="M116" s="102">
        <v>1</v>
      </c>
    </row>
    <row r="117" spans="2:14" ht="20.25" customHeight="1" x14ac:dyDescent="0.2">
      <c r="B117" s="223">
        <v>2018</v>
      </c>
      <c r="C117" s="120" t="s">
        <v>2</v>
      </c>
      <c r="D117" s="117">
        <v>622412</v>
      </c>
      <c r="E117" s="118">
        <v>0.38500000000000001</v>
      </c>
      <c r="F117" s="117">
        <v>722845</v>
      </c>
      <c r="G117" s="118">
        <v>0.44700000000000001</v>
      </c>
      <c r="H117" s="117">
        <v>224775</v>
      </c>
      <c r="I117" s="118">
        <v>0.13900000000000001</v>
      </c>
      <c r="J117" s="117">
        <v>46094</v>
      </c>
      <c r="K117" s="118">
        <v>2.9000000000000001E-2</v>
      </c>
      <c r="L117" s="117">
        <v>1616126</v>
      </c>
      <c r="M117" s="118">
        <v>1</v>
      </c>
      <c r="N117" s="68"/>
    </row>
    <row r="118" spans="2:14" ht="20.25" customHeight="1" x14ac:dyDescent="0.2">
      <c r="B118" s="223"/>
      <c r="C118" s="111" t="s">
        <v>66</v>
      </c>
      <c r="D118" s="103">
        <v>450028</v>
      </c>
      <c r="E118" s="102">
        <v>0.37</v>
      </c>
      <c r="F118" s="103">
        <v>549420</v>
      </c>
      <c r="G118" s="102">
        <v>0.45200000000000001</v>
      </c>
      <c r="H118" s="103">
        <v>178597</v>
      </c>
      <c r="I118" s="102">
        <v>0.14699999999999999</v>
      </c>
      <c r="J118" s="103">
        <v>37539</v>
      </c>
      <c r="K118" s="102">
        <v>3.1E-2</v>
      </c>
      <c r="L118" s="103">
        <v>1215584</v>
      </c>
      <c r="M118" s="102">
        <v>1</v>
      </c>
      <c r="N118" s="68"/>
    </row>
    <row r="119" spans="2:14" ht="20.25" customHeight="1" x14ac:dyDescent="0.2">
      <c r="B119" s="223"/>
      <c r="C119" s="111" t="s">
        <v>6</v>
      </c>
      <c r="D119" s="103">
        <v>172384</v>
      </c>
      <c r="E119" s="102">
        <v>0.43</v>
      </c>
      <c r="F119" s="103">
        <v>173425</v>
      </c>
      <c r="G119" s="102">
        <v>0.433</v>
      </c>
      <c r="H119" s="103">
        <v>46178</v>
      </c>
      <c r="I119" s="102">
        <v>0.115</v>
      </c>
      <c r="J119" s="103">
        <v>8556</v>
      </c>
      <c r="K119" s="102">
        <v>2.1000000000000001E-2</v>
      </c>
      <c r="L119" s="103">
        <v>400542</v>
      </c>
      <c r="M119" s="102">
        <v>1</v>
      </c>
      <c r="N119" s="68"/>
    </row>
    <row r="120" spans="2:14" s="68" customFormat="1" ht="20.25" customHeight="1" x14ac:dyDescent="0.2">
      <c r="B120" s="223">
        <v>2019</v>
      </c>
      <c r="C120" s="120" t="s">
        <v>2</v>
      </c>
      <c r="D120" s="117">
        <v>598589.82641414064</v>
      </c>
      <c r="E120" s="118">
        <v>0.34234164347782198</v>
      </c>
      <c r="F120" s="117">
        <v>787835.83298452955</v>
      </c>
      <c r="G120" s="118">
        <v>0.45057400235205752</v>
      </c>
      <c r="H120" s="117">
        <v>291526.52071676968</v>
      </c>
      <c r="I120" s="118">
        <v>0.1667279726710581</v>
      </c>
      <c r="J120" s="117">
        <v>70563.777023500064</v>
      </c>
      <c r="K120" s="118">
        <v>4.0356381499064051E-2</v>
      </c>
      <c r="L120" s="117">
        <v>1748515.957138937</v>
      </c>
      <c r="M120" s="118">
        <v>1</v>
      </c>
    </row>
    <row r="121" spans="2:14" s="68" customFormat="1" ht="20.25" customHeight="1" x14ac:dyDescent="0.2">
      <c r="B121" s="223"/>
      <c r="C121" s="156" t="s">
        <v>66</v>
      </c>
      <c r="D121" s="103">
        <v>449140.8211449596</v>
      </c>
      <c r="E121" s="102">
        <v>0.34099768168394434</v>
      </c>
      <c r="F121" s="103">
        <v>589997.10727201856</v>
      </c>
      <c r="G121" s="102">
        <v>0.44793890091557437</v>
      </c>
      <c r="H121" s="103">
        <v>221063.92463587015</v>
      </c>
      <c r="I121" s="102">
        <v>0.1678366388800282</v>
      </c>
      <c r="J121" s="103">
        <v>56935.609369100035</v>
      </c>
      <c r="K121" s="102">
        <v>4.3226778520449018E-2</v>
      </c>
      <c r="L121" s="103">
        <v>1317137.4624219537</v>
      </c>
      <c r="M121" s="102">
        <v>1</v>
      </c>
    </row>
    <row r="122" spans="2:14" s="68" customFormat="1" ht="20.25" customHeight="1" x14ac:dyDescent="0.2">
      <c r="B122" s="223"/>
      <c r="C122" s="156" t="s">
        <v>6</v>
      </c>
      <c r="D122" s="103">
        <v>149449.00526917988</v>
      </c>
      <c r="E122" s="102">
        <v>0.34644519163438431</v>
      </c>
      <c r="F122" s="103">
        <v>197838.72571251003</v>
      </c>
      <c r="G122" s="102">
        <v>0.45861981562688697</v>
      </c>
      <c r="H122" s="103">
        <v>70462.596080900039</v>
      </c>
      <c r="I122" s="102">
        <v>0.16334285770811938</v>
      </c>
      <c r="J122" s="103">
        <v>13628.167654399998</v>
      </c>
      <c r="K122" s="102">
        <v>3.1592135030608988E-2</v>
      </c>
      <c r="L122" s="103">
        <v>431378.4947169901</v>
      </c>
      <c r="M122" s="102">
        <v>1</v>
      </c>
    </row>
    <row r="123" spans="2:14" s="44" customFormat="1" ht="31.9" customHeight="1" x14ac:dyDescent="0.25">
      <c r="B123" s="219" t="s">
        <v>356</v>
      </c>
      <c r="C123" s="219"/>
      <c r="D123" s="219"/>
      <c r="E123" s="219"/>
      <c r="F123" s="219"/>
      <c r="G123" s="219"/>
      <c r="H123" s="219"/>
      <c r="I123" s="110"/>
      <c r="J123" s="7"/>
      <c r="K123" s="8"/>
    </row>
    <row r="124" spans="2:14" s="9" customFormat="1" ht="15.75" x14ac:dyDescent="0.25">
      <c r="B124" s="112"/>
      <c r="C124" s="112"/>
      <c r="D124" s="112"/>
      <c r="E124" s="112"/>
      <c r="F124" s="112"/>
      <c r="G124" s="112"/>
      <c r="H124" s="112"/>
      <c r="I124" s="112"/>
      <c r="J124" s="7"/>
      <c r="K124" s="8"/>
    </row>
    <row r="125" spans="2:14" s="9" customFormat="1" ht="15.75" x14ac:dyDescent="0.25">
      <c r="B125" s="112"/>
      <c r="C125" s="112"/>
      <c r="D125" s="112"/>
      <c r="E125" s="112"/>
      <c r="F125" s="112"/>
      <c r="G125" s="112"/>
      <c r="H125" s="112"/>
      <c r="I125" s="112"/>
      <c r="J125" s="7"/>
      <c r="K125" s="8"/>
    </row>
    <row r="126" spans="2:14" x14ac:dyDescent="0.2">
      <c r="B126" s="6"/>
      <c r="D126" s="25"/>
    </row>
    <row r="127" spans="2:14" s="68" customFormat="1" ht="17.25" x14ac:dyDescent="0.2">
      <c r="B127" s="95" t="s">
        <v>233</v>
      </c>
    </row>
    <row r="128" spans="2:14" s="68" customFormat="1" ht="17.25" x14ac:dyDescent="0.2">
      <c r="B128" s="95" t="s">
        <v>361</v>
      </c>
    </row>
    <row r="129" spans="1:16" s="68" customFormat="1" ht="17.25" x14ac:dyDescent="0.2">
      <c r="B129" s="95" t="s">
        <v>183</v>
      </c>
    </row>
    <row r="130" spans="1:16" s="68" customFormat="1" ht="17.25" x14ac:dyDescent="0.2">
      <c r="B130" s="95" t="s">
        <v>189</v>
      </c>
    </row>
    <row r="131" spans="1:1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6" ht="23.25" customHeight="1" x14ac:dyDescent="0.2">
      <c r="A132" s="5"/>
      <c r="B132" s="202" t="s">
        <v>25</v>
      </c>
      <c r="C132" s="202" t="s">
        <v>59</v>
      </c>
      <c r="D132" s="202" t="s">
        <v>11</v>
      </c>
      <c r="E132" s="202"/>
      <c r="F132" s="202" t="s">
        <v>49</v>
      </c>
      <c r="G132" s="202"/>
      <c r="H132" s="202" t="s">
        <v>12</v>
      </c>
      <c r="I132" s="202"/>
      <c r="J132" s="202" t="s">
        <v>13</v>
      </c>
      <c r="K132" s="202"/>
      <c r="L132" s="202" t="s">
        <v>73</v>
      </c>
      <c r="M132" s="202"/>
      <c r="N132" s="202" t="s">
        <v>166</v>
      </c>
      <c r="O132" s="202"/>
    </row>
    <row r="133" spans="1:16" ht="21.75" customHeight="1" x14ac:dyDescent="0.2">
      <c r="A133" s="5"/>
      <c r="B133" s="202"/>
      <c r="C133" s="202"/>
      <c r="D133" s="114" t="s">
        <v>190</v>
      </c>
      <c r="E133" s="114" t="s">
        <v>185</v>
      </c>
      <c r="F133" s="114" t="s">
        <v>190</v>
      </c>
      <c r="G133" s="114" t="s">
        <v>185</v>
      </c>
      <c r="H133" s="114" t="s">
        <v>190</v>
      </c>
      <c r="I133" s="114" t="s">
        <v>185</v>
      </c>
      <c r="J133" s="114" t="s">
        <v>190</v>
      </c>
      <c r="K133" s="114" t="s">
        <v>185</v>
      </c>
      <c r="L133" s="114" t="s">
        <v>190</v>
      </c>
      <c r="M133" s="114" t="s">
        <v>185</v>
      </c>
      <c r="N133" s="114" t="s">
        <v>190</v>
      </c>
      <c r="O133" s="114" t="s">
        <v>185</v>
      </c>
    </row>
    <row r="134" spans="1:16" ht="20.25" customHeight="1" x14ac:dyDescent="0.2">
      <c r="A134" s="5"/>
      <c r="B134" s="223">
        <v>2016</v>
      </c>
      <c r="C134" s="120" t="s">
        <v>2</v>
      </c>
      <c r="D134" s="117">
        <v>3298410.7983895871</v>
      </c>
      <c r="E134" s="118">
        <v>0.21822406935864153</v>
      </c>
      <c r="F134" s="117">
        <v>7672853.2588905254</v>
      </c>
      <c r="G134" s="118">
        <v>0.50763878852334365</v>
      </c>
      <c r="H134" s="117">
        <v>286996.37716542772</v>
      </c>
      <c r="I134" s="118">
        <v>1.8987785677516369E-2</v>
      </c>
      <c r="J134" s="117">
        <v>3746817.7618372357</v>
      </c>
      <c r="K134" s="118">
        <v>0.24789083868284859</v>
      </c>
      <c r="L134" s="117">
        <v>109710.96553357519</v>
      </c>
      <c r="M134" s="118">
        <v>7.2585177576097101E-3</v>
      </c>
      <c r="N134" s="117" t="s">
        <v>24</v>
      </c>
      <c r="O134" s="118" t="s">
        <v>24</v>
      </c>
    </row>
    <row r="135" spans="1:16" ht="20.25" customHeight="1" x14ac:dyDescent="0.2">
      <c r="A135" s="5"/>
      <c r="B135" s="223"/>
      <c r="C135" s="111" t="s">
        <v>66</v>
      </c>
      <c r="D135" s="103">
        <v>2456792.2845696579</v>
      </c>
      <c r="E135" s="102">
        <v>0.23800364911784644</v>
      </c>
      <c r="F135" s="103">
        <v>5607620.8029999165</v>
      </c>
      <c r="G135" s="102">
        <v>0.54324259416050258</v>
      </c>
      <c r="H135" s="103">
        <v>203626.83901090903</v>
      </c>
      <c r="I135" s="102">
        <v>1.972650722135337E-2</v>
      </c>
      <c r="J135" s="103">
        <v>2021145.1128067214</v>
      </c>
      <c r="K135" s="102">
        <v>0.19579999305027207</v>
      </c>
      <c r="L135" s="103">
        <v>33313.349505572747</v>
      </c>
      <c r="M135" s="102">
        <v>3.227256449990579E-3</v>
      </c>
      <c r="N135" s="103" t="s">
        <v>24</v>
      </c>
      <c r="O135" s="102" t="s">
        <v>24</v>
      </c>
    </row>
    <row r="136" spans="1:16" ht="20.25" customHeight="1" x14ac:dyDescent="0.2">
      <c r="A136" s="5"/>
      <c r="B136" s="223"/>
      <c r="C136" s="111" t="s">
        <v>6</v>
      </c>
      <c r="D136" s="103">
        <v>841618.51381993864</v>
      </c>
      <c r="E136" s="102">
        <v>0.17561925052108587</v>
      </c>
      <c r="F136" s="103">
        <v>2065232.4558906117</v>
      </c>
      <c r="G136" s="102">
        <v>0.43094890392694951</v>
      </c>
      <c r="H136" s="103">
        <v>83369.538154518785</v>
      </c>
      <c r="I136" s="102">
        <v>1.7396594260422976E-2</v>
      </c>
      <c r="J136" s="103">
        <v>1725672.6490304382</v>
      </c>
      <c r="K136" s="102">
        <v>0.3600934773783997</v>
      </c>
      <c r="L136" s="103">
        <v>76397.616028002623</v>
      </c>
      <c r="M136" s="102">
        <v>1.5941773913146134E-2</v>
      </c>
      <c r="N136" s="103" t="s">
        <v>24</v>
      </c>
      <c r="O136" s="102" t="s">
        <v>24</v>
      </c>
    </row>
    <row r="137" spans="1:16" ht="20.25" customHeight="1" x14ac:dyDescent="0.2">
      <c r="A137" s="59"/>
      <c r="B137" s="223">
        <v>2017</v>
      </c>
      <c r="C137" s="120" t="s">
        <v>2</v>
      </c>
      <c r="D137" s="117">
        <v>3329926.9343939619</v>
      </c>
      <c r="E137" s="118">
        <v>0.216814599173353</v>
      </c>
      <c r="F137" s="117">
        <v>7783559.9933809619</v>
      </c>
      <c r="G137" s="118">
        <v>0.50679473554688559</v>
      </c>
      <c r="H137" s="117">
        <v>218809.89166238435</v>
      </c>
      <c r="I137" s="118">
        <v>1.4246912887468155E-2</v>
      </c>
      <c r="J137" s="117">
        <v>3890999.5152496109</v>
      </c>
      <c r="K137" s="118">
        <v>0.25334654991043903</v>
      </c>
      <c r="L137" s="117">
        <v>135111.01929186424</v>
      </c>
      <c r="M137" s="118">
        <v>8.7972024818617073E-3</v>
      </c>
      <c r="N137" s="117" t="s">
        <v>24</v>
      </c>
      <c r="O137" s="118" t="s">
        <v>24</v>
      </c>
    </row>
    <row r="138" spans="1:16" ht="20.25" customHeight="1" x14ac:dyDescent="0.2">
      <c r="A138" s="59"/>
      <c r="B138" s="223"/>
      <c r="C138" s="111" t="s">
        <v>66</v>
      </c>
      <c r="D138" s="103">
        <v>2485707.8749448648</v>
      </c>
      <c r="E138" s="102">
        <v>0.23581199662716454</v>
      </c>
      <c r="F138" s="103">
        <v>5843071.103923223</v>
      </c>
      <c r="G138" s="102">
        <v>0.55431544363642804</v>
      </c>
      <c r="H138" s="103">
        <v>154538.8355730215</v>
      </c>
      <c r="I138" s="102">
        <v>1.4660657328335333E-2</v>
      </c>
      <c r="J138" s="103">
        <v>2023304.345176636</v>
      </c>
      <c r="K138" s="102">
        <v>0.19194509629620221</v>
      </c>
      <c r="L138" s="103">
        <v>34435.591888963943</v>
      </c>
      <c r="M138" s="102">
        <v>3.2668061119430197E-3</v>
      </c>
      <c r="N138" s="103" t="s">
        <v>24</v>
      </c>
      <c r="O138" s="102" t="s">
        <v>24</v>
      </c>
    </row>
    <row r="139" spans="1:16" ht="20.25" customHeight="1" x14ac:dyDescent="0.2">
      <c r="A139" s="59"/>
      <c r="B139" s="223"/>
      <c r="C139" s="111" t="s">
        <v>6</v>
      </c>
      <c r="D139" s="103">
        <v>844219.0594491316</v>
      </c>
      <c r="E139" s="102">
        <v>0.1752455456037211</v>
      </c>
      <c r="F139" s="103">
        <v>1940488.8894580086</v>
      </c>
      <c r="G139" s="102">
        <v>0.4028125524587472</v>
      </c>
      <c r="H139" s="103">
        <v>64271.05608936237</v>
      </c>
      <c r="I139" s="102">
        <v>1.3341580203433366E-2</v>
      </c>
      <c r="J139" s="103">
        <v>1867695.170072946</v>
      </c>
      <c r="K139" s="102">
        <v>0.38770181203257925</v>
      </c>
      <c r="L139" s="103">
        <v>100675.42740290063</v>
      </c>
      <c r="M139" s="102">
        <v>2.0898509701523991E-2</v>
      </c>
      <c r="N139" s="103" t="s">
        <v>24</v>
      </c>
      <c r="O139" s="102" t="s">
        <v>24</v>
      </c>
    </row>
    <row r="140" spans="1:16" ht="20.25" customHeight="1" x14ac:dyDescent="0.2">
      <c r="A140" s="52"/>
      <c r="B140" s="223">
        <v>2018</v>
      </c>
      <c r="C140" s="120" t="s">
        <v>2</v>
      </c>
      <c r="D140" s="117">
        <v>3094144</v>
      </c>
      <c r="E140" s="118">
        <v>0.23</v>
      </c>
      <c r="F140" s="117">
        <v>7590259</v>
      </c>
      <c r="G140" s="118">
        <v>0.56399999999999995</v>
      </c>
      <c r="H140" s="117">
        <v>219290</v>
      </c>
      <c r="I140" s="118">
        <v>1.6E-2</v>
      </c>
      <c r="J140" s="117">
        <v>2064868</v>
      </c>
      <c r="K140" s="118">
        <v>0.153</v>
      </c>
      <c r="L140" s="117">
        <v>148446</v>
      </c>
      <c r="M140" s="118">
        <v>1.0999999999999999E-2</v>
      </c>
      <c r="N140" s="117">
        <v>349318</v>
      </c>
      <c r="O140" s="118">
        <v>2.5999999999999999E-2</v>
      </c>
      <c r="P140" s="68"/>
    </row>
    <row r="141" spans="1:16" ht="20.25" customHeight="1" x14ac:dyDescent="0.2">
      <c r="A141" s="52"/>
      <c r="B141" s="223"/>
      <c r="C141" s="111" t="s">
        <v>66</v>
      </c>
      <c r="D141" s="103">
        <v>2268087</v>
      </c>
      <c r="E141" s="102">
        <v>0.245</v>
      </c>
      <c r="F141" s="103">
        <v>5570089</v>
      </c>
      <c r="G141" s="102">
        <v>0.60199999999999998</v>
      </c>
      <c r="H141" s="103">
        <v>154288</v>
      </c>
      <c r="I141" s="102">
        <v>1.7000000000000001E-2</v>
      </c>
      <c r="J141" s="103">
        <v>1020998</v>
      </c>
      <c r="K141" s="102">
        <v>0.11</v>
      </c>
      <c r="L141" s="103">
        <v>59192</v>
      </c>
      <c r="M141" s="102">
        <v>6.0000000000000001E-3</v>
      </c>
      <c r="N141" s="103">
        <v>176194</v>
      </c>
      <c r="O141" s="102">
        <v>1.9E-2</v>
      </c>
      <c r="P141" s="68"/>
    </row>
    <row r="142" spans="1:16" ht="20.25" customHeight="1" x14ac:dyDescent="0.2">
      <c r="A142" s="52"/>
      <c r="B142" s="223"/>
      <c r="C142" s="111" t="s">
        <v>6</v>
      </c>
      <c r="D142" s="103">
        <v>826057</v>
      </c>
      <c r="E142" s="102">
        <v>0.19600000000000001</v>
      </c>
      <c r="F142" s="103">
        <v>2020170</v>
      </c>
      <c r="G142" s="102">
        <v>0.47899999999999998</v>
      </c>
      <c r="H142" s="103">
        <v>65002</v>
      </c>
      <c r="I142" s="102">
        <v>1.4999999999999999E-2</v>
      </c>
      <c r="J142" s="103">
        <v>1043871</v>
      </c>
      <c r="K142" s="102">
        <v>0.248</v>
      </c>
      <c r="L142" s="103">
        <v>89254</v>
      </c>
      <c r="M142" s="102">
        <v>2.1000000000000001E-2</v>
      </c>
      <c r="N142" s="103">
        <v>173125</v>
      </c>
      <c r="O142" s="102">
        <v>4.1000000000000002E-2</v>
      </c>
      <c r="P142" s="68"/>
    </row>
    <row r="143" spans="1:16" s="68" customFormat="1" ht="20.25" customHeight="1" x14ac:dyDescent="0.2">
      <c r="A143" s="93"/>
      <c r="B143" s="223">
        <v>2019</v>
      </c>
      <c r="C143" s="120" t="s">
        <v>2</v>
      </c>
      <c r="D143" s="117">
        <v>3098264.9068466057</v>
      </c>
      <c r="E143" s="118">
        <v>0.22771204383444613</v>
      </c>
      <c r="F143" s="117">
        <v>7984317.5580294132</v>
      </c>
      <c r="G143" s="118">
        <v>0.58682047030400897</v>
      </c>
      <c r="H143" s="117">
        <v>222213.65787924977</v>
      </c>
      <c r="I143" s="118">
        <v>1.6331956022157396E-2</v>
      </c>
      <c r="J143" s="117">
        <v>2003978.7485234484</v>
      </c>
      <c r="K143" s="118">
        <v>0.14728569387939131</v>
      </c>
      <c r="L143" s="117">
        <v>161762.98044396</v>
      </c>
      <c r="M143" s="118">
        <v>1.1889034669774732E-2</v>
      </c>
      <c r="N143" s="117">
        <v>135527.31143211</v>
      </c>
      <c r="O143" s="118">
        <v>9.9608012902304074E-3</v>
      </c>
    </row>
    <row r="144" spans="1:16" s="68" customFormat="1" ht="20.25" customHeight="1" x14ac:dyDescent="0.2">
      <c r="A144" s="93"/>
      <c r="B144" s="223"/>
      <c r="C144" s="156" t="s">
        <v>66</v>
      </c>
      <c r="D144" s="103">
        <v>2295279.975923181</v>
      </c>
      <c r="E144" s="102">
        <v>0.24444469848925976</v>
      </c>
      <c r="F144" s="103">
        <v>5723905.7118445719</v>
      </c>
      <c r="G144" s="102">
        <v>0.60958942725496346</v>
      </c>
      <c r="H144" s="103">
        <v>166144.91956745987</v>
      </c>
      <c r="I144" s="102">
        <v>1.7694244360257207E-2</v>
      </c>
      <c r="J144" s="103">
        <v>1024383.5486300089</v>
      </c>
      <c r="K144" s="102">
        <v>0.10909567909313785</v>
      </c>
      <c r="L144" s="103">
        <v>83442.379723260019</v>
      </c>
      <c r="M144" s="102">
        <v>8.8865182316047314E-3</v>
      </c>
      <c r="N144" s="103">
        <v>96615.425449310002</v>
      </c>
      <c r="O144" s="102">
        <v>1.0289432570799617E-2</v>
      </c>
    </row>
    <row r="145" spans="1:21" s="68" customFormat="1" ht="20.25" customHeight="1" x14ac:dyDescent="0.2">
      <c r="A145" s="93"/>
      <c r="B145" s="223"/>
      <c r="C145" s="156" t="s">
        <v>6</v>
      </c>
      <c r="D145" s="103">
        <v>802984.93092337914</v>
      </c>
      <c r="E145" s="102">
        <v>0.19044807665159985</v>
      </c>
      <c r="F145" s="103">
        <v>2260411.8461849755</v>
      </c>
      <c r="G145" s="102">
        <v>0.53611353335284206</v>
      </c>
      <c r="H145" s="103">
        <v>56068.738311790032</v>
      </c>
      <c r="I145" s="102">
        <v>1.3298111783347022E-2</v>
      </c>
      <c r="J145" s="103">
        <v>979595.19989344582</v>
      </c>
      <c r="K145" s="102">
        <v>0.23233564483247821</v>
      </c>
      <c r="L145" s="103">
        <v>78320.600720700051</v>
      </c>
      <c r="M145" s="102">
        <v>1.857570073239459E-2</v>
      </c>
      <c r="N145" s="103">
        <v>38911.885982799991</v>
      </c>
      <c r="O145" s="102">
        <v>9.2289326473272721E-3</v>
      </c>
    </row>
    <row r="146" spans="1:21" s="74" customFormat="1" x14ac:dyDescent="0.2">
      <c r="B146" s="108" t="s">
        <v>234</v>
      </c>
      <c r="C146" s="100"/>
      <c r="D146" s="106"/>
      <c r="E146" s="107"/>
      <c r="F146" s="106"/>
      <c r="G146" s="107"/>
      <c r="H146" s="106"/>
      <c r="I146" s="107"/>
      <c r="J146" s="106"/>
      <c r="K146" s="107"/>
      <c r="L146" s="106"/>
      <c r="M146" s="107"/>
      <c r="N146" s="106"/>
      <c r="O146" s="107"/>
      <c r="P146" s="106"/>
      <c r="Q146" s="107"/>
      <c r="R146" s="106"/>
      <c r="S146" s="107"/>
      <c r="T146" s="106"/>
      <c r="U146" s="107"/>
    </row>
    <row r="147" spans="1:21" s="44" customFormat="1" ht="31.9" customHeight="1" x14ac:dyDescent="0.25">
      <c r="B147" s="210" t="s">
        <v>356</v>
      </c>
      <c r="C147" s="210"/>
      <c r="D147" s="210"/>
      <c r="E147" s="210"/>
      <c r="F147" s="210"/>
      <c r="G147" s="210"/>
      <c r="H147" s="210"/>
      <c r="I147" s="104"/>
      <c r="J147" s="7"/>
      <c r="K147" s="8"/>
    </row>
    <row r="148" spans="1:21" s="44" customFormat="1" ht="15.75" x14ac:dyDescent="0.25">
      <c r="B148" s="104"/>
      <c r="C148" s="104"/>
      <c r="D148" s="104"/>
      <c r="E148" s="104"/>
      <c r="F148" s="104"/>
      <c r="G148" s="104"/>
      <c r="H148" s="104"/>
      <c r="I148" s="104"/>
      <c r="J148" s="7"/>
      <c r="K148" s="8"/>
    </row>
    <row r="149" spans="1:21" s="44" customFormat="1" ht="15.75" x14ac:dyDescent="0.25">
      <c r="B149" s="104"/>
      <c r="C149" s="104"/>
      <c r="D149" s="104"/>
      <c r="E149" s="104"/>
      <c r="F149" s="104"/>
      <c r="G149" s="104"/>
      <c r="H149" s="104"/>
      <c r="I149" s="104"/>
      <c r="J149" s="7"/>
      <c r="K149" s="8"/>
    </row>
    <row r="150" spans="1:21" s="44" customFormat="1" ht="31.9" customHeight="1" x14ac:dyDescent="0.25">
      <c r="B150" s="104"/>
      <c r="C150" s="104"/>
      <c r="D150" s="104"/>
      <c r="E150" s="104"/>
      <c r="F150" s="104"/>
      <c r="G150" s="104"/>
      <c r="H150" s="104"/>
      <c r="I150" s="104"/>
      <c r="J150" s="7"/>
      <c r="K150" s="8"/>
    </row>
    <row r="151" spans="1:21" s="68" customFormat="1" ht="17.25" x14ac:dyDescent="0.2">
      <c r="B151" s="95" t="s">
        <v>235</v>
      </c>
    </row>
    <row r="152" spans="1:21" s="68" customFormat="1" ht="17.25" x14ac:dyDescent="0.2">
      <c r="B152" s="95" t="s">
        <v>236</v>
      </c>
    </row>
    <row r="153" spans="1:21" s="68" customFormat="1" ht="17.25" x14ac:dyDescent="0.2">
      <c r="B153" s="95" t="s">
        <v>240</v>
      </c>
    </row>
    <row r="154" spans="1:21" s="68" customFormat="1" ht="17.25" x14ac:dyDescent="0.2">
      <c r="B154" s="95" t="s">
        <v>189</v>
      </c>
    </row>
    <row r="155" spans="1:21" x14ac:dyDescent="0.2">
      <c r="N155" s="68"/>
      <c r="O155" s="68"/>
    </row>
    <row r="156" spans="1:21" x14ac:dyDescent="0.2">
      <c r="B156" s="155">
        <v>2018</v>
      </c>
      <c r="C156" s="202" t="s">
        <v>2</v>
      </c>
      <c r="D156" s="202"/>
      <c r="E156" s="202" t="s">
        <v>126</v>
      </c>
      <c r="F156" s="202"/>
      <c r="G156" s="202" t="s">
        <v>6</v>
      </c>
      <c r="H156" s="202"/>
      <c r="N156" s="68"/>
      <c r="O156" s="68"/>
    </row>
    <row r="157" spans="1:21" x14ac:dyDescent="0.2">
      <c r="B157" s="161" t="s">
        <v>103</v>
      </c>
      <c r="C157" s="114" t="s">
        <v>190</v>
      </c>
      <c r="D157" s="114" t="s">
        <v>185</v>
      </c>
      <c r="E157" s="114" t="s">
        <v>190</v>
      </c>
      <c r="F157" s="114" t="s">
        <v>185</v>
      </c>
      <c r="G157" s="114" t="s">
        <v>190</v>
      </c>
      <c r="H157" s="114" t="s">
        <v>185</v>
      </c>
      <c r="N157" s="68"/>
      <c r="O157" s="68"/>
    </row>
    <row r="158" spans="1:21" x14ac:dyDescent="0.2">
      <c r="B158" s="111" t="s">
        <v>145</v>
      </c>
      <c r="C158" s="103">
        <v>1862575</v>
      </c>
      <c r="D158" s="102">
        <v>1</v>
      </c>
      <c r="E158" s="103">
        <v>1409530</v>
      </c>
      <c r="F158" s="102">
        <v>0.75700000000000001</v>
      </c>
      <c r="G158" s="103">
        <v>453045</v>
      </c>
      <c r="H158" s="102">
        <v>0.24299999999999999</v>
      </c>
      <c r="I158" s="68"/>
      <c r="N158" s="68"/>
      <c r="O158" s="68"/>
    </row>
    <row r="159" spans="1:21" x14ac:dyDescent="0.2">
      <c r="B159" s="111" t="s">
        <v>146</v>
      </c>
      <c r="C159" s="103">
        <v>8221786</v>
      </c>
      <c r="D159" s="102">
        <v>1</v>
      </c>
      <c r="E159" s="103">
        <v>5650932</v>
      </c>
      <c r="F159" s="102">
        <v>0.68700000000000006</v>
      </c>
      <c r="G159" s="103">
        <v>2570854</v>
      </c>
      <c r="H159" s="102">
        <v>0.313</v>
      </c>
      <c r="I159" s="68"/>
      <c r="N159" s="68"/>
      <c r="O159" s="68"/>
    </row>
    <row r="160" spans="1:21" x14ac:dyDescent="0.2">
      <c r="B160" s="111" t="s">
        <v>147</v>
      </c>
      <c r="C160" s="103">
        <v>463656</v>
      </c>
      <c r="D160" s="102">
        <v>1</v>
      </c>
      <c r="E160" s="103">
        <v>386006</v>
      </c>
      <c r="F160" s="102">
        <v>0.83299999999999996</v>
      </c>
      <c r="G160" s="103">
        <v>77650</v>
      </c>
      <c r="H160" s="102">
        <v>0.16700000000000001</v>
      </c>
      <c r="I160" s="68"/>
    </row>
    <row r="161" spans="1:11" x14ac:dyDescent="0.2">
      <c r="B161" s="111" t="s">
        <v>148</v>
      </c>
      <c r="C161" s="103">
        <v>10809</v>
      </c>
      <c r="D161" s="102">
        <v>1</v>
      </c>
      <c r="E161" s="103">
        <v>8968</v>
      </c>
      <c r="F161" s="102">
        <v>0.83</v>
      </c>
      <c r="G161" s="103">
        <v>1840</v>
      </c>
      <c r="H161" s="102">
        <v>0.17</v>
      </c>
      <c r="I161" s="68"/>
    </row>
    <row r="162" spans="1:11" x14ac:dyDescent="0.2">
      <c r="B162" s="111" t="s">
        <v>149</v>
      </c>
      <c r="C162" s="103">
        <v>139431</v>
      </c>
      <c r="D162" s="102">
        <v>1</v>
      </c>
      <c r="E162" s="103">
        <v>109881</v>
      </c>
      <c r="F162" s="102">
        <v>0.78800000000000003</v>
      </c>
      <c r="G162" s="103">
        <v>29550</v>
      </c>
      <c r="H162" s="102">
        <v>0.21199999999999999</v>
      </c>
      <c r="I162" s="68"/>
    </row>
    <row r="163" spans="1:11" x14ac:dyDescent="0.2">
      <c r="B163" s="111" t="s">
        <v>150</v>
      </c>
      <c r="C163" s="103">
        <v>1017231</v>
      </c>
      <c r="D163" s="102">
        <v>1</v>
      </c>
      <c r="E163" s="103">
        <v>798782</v>
      </c>
      <c r="F163" s="102">
        <v>0.78500000000000003</v>
      </c>
      <c r="G163" s="103">
        <v>218449</v>
      </c>
      <c r="H163" s="102">
        <v>0.215</v>
      </c>
      <c r="I163" s="68"/>
    </row>
    <row r="164" spans="1:11" x14ac:dyDescent="0.2">
      <c r="B164" s="111" t="s">
        <v>151</v>
      </c>
      <c r="C164" s="103">
        <v>1401520</v>
      </c>
      <c r="D164" s="102">
        <v>1</v>
      </c>
      <c r="E164" s="103">
        <v>708554</v>
      </c>
      <c r="F164" s="102">
        <v>0.50600000000000001</v>
      </c>
      <c r="G164" s="103">
        <v>692966</v>
      </c>
      <c r="H164" s="102">
        <v>0.49399999999999999</v>
      </c>
      <c r="I164" s="68"/>
    </row>
    <row r="165" spans="1:11" s="68" customFormat="1" ht="15.75" x14ac:dyDescent="0.25">
      <c r="A165" s="92"/>
      <c r="B165" s="104" t="s">
        <v>198</v>
      </c>
      <c r="C165" s="92"/>
      <c r="D165" s="92"/>
      <c r="E165" s="92"/>
      <c r="F165" s="92"/>
      <c r="G165" s="92"/>
      <c r="H165" s="92"/>
      <c r="I165" s="92"/>
      <c r="J165" s="92"/>
      <c r="K165" s="70"/>
    </row>
    <row r="166" spans="1:11" s="68" customFormat="1" ht="15.75" x14ac:dyDescent="0.25">
      <c r="A166" s="92"/>
      <c r="B166" s="104"/>
      <c r="C166" s="92"/>
      <c r="D166" s="92"/>
      <c r="E166" s="92"/>
      <c r="F166" s="92"/>
      <c r="G166" s="92"/>
      <c r="H166" s="92"/>
      <c r="I166" s="92"/>
      <c r="J166" s="92"/>
      <c r="K166" s="70"/>
    </row>
    <row r="167" spans="1:11" s="68" customFormat="1" ht="15.75" x14ac:dyDescent="0.25">
      <c r="A167" s="92"/>
      <c r="B167" s="155">
        <v>2019</v>
      </c>
      <c r="C167" s="202" t="s">
        <v>2</v>
      </c>
      <c r="D167" s="202"/>
      <c r="E167" s="202" t="s">
        <v>126</v>
      </c>
      <c r="F167" s="202"/>
      <c r="G167" s="202" t="s">
        <v>6</v>
      </c>
      <c r="H167" s="202"/>
      <c r="I167" s="92"/>
      <c r="J167" s="92"/>
      <c r="K167" s="70"/>
    </row>
    <row r="168" spans="1:11" s="68" customFormat="1" ht="15.75" x14ac:dyDescent="0.25">
      <c r="A168" s="92"/>
      <c r="B168" s="161" t="s">
        <v>103</v>
      </c>
      <c r="C168" s="155" t="s">
        <v>190</v>
      </c>
      <c r="D168" s="155" t="s">
        <v>185</v>
      </c>
      <c r="E168" s="155" t="s">
        <v>190</v>
      </c>
      <c r="F168" s="155" t="s">
        <v>185</v>
      </c>
      <c r="G168" s="155" t="s">
        <v>190</v>
      </c>
      <c r="H168" s="155" t="s">
        <v>185</v>
      </c>
      <c r="I168" s="92"/>
      <c r="J168" s="92"/>
      <c r="K168" s="70"/>
    </row>
    <row r="169" spans="1:11" s="68" customFormat="1" ht="15.75" x14ac:dyDescent="0.25">
      <c r="A169" s="92"/>
      <c r="B169" s="156" t="s">
        <v>145</v>
      </c>
      <c r="C169" s="103">
        <v>1948216.4248897182</v>
      </c>
      <c r="D169" s="102">
        <v>1</v>
      </c>
      <c r="E169" s="103">
        <v>1489804.3414249776</v>
      </c>
      <c r="F169" s="102">
        <v>0.76470166373292459</v>
      </c>
      <c r="G169" s="103">
        <v>458412.08346475143</v>
      </c>
      <c r="H169" s="102">
        <v>0.23529833626708108</v>
      </c>
      <c r="I169" s="92"/>
      <c r="J169" s="92"/>
      <c r="K169" s="70"/>
    </row>
    <row r="170" spans="1:11" s="68" customFormat="1" ht="15.75" x14ac:dyDescent="0.25">
      <c r="A170" s="92"/>
      <c r="B170" s="156" t="s">
        <v>146</v>
      </c>
      <c r="C170" s="103">
        <v>8395134.3321466912</v>
      </c>
      <c r="D170" s="102">
        <v>1</v>
      </c>
      <c r="E170" s="103">
        <v>5638576.056628908</v>
      </c>
      <c r="F170" s="102">
        <v>0.67164810395441121</v>
      </c>
      <c r="G170" s="103">
        <v>2756558.2755179452</v>
      </c>
      <c r="H170" s="102">
        <v>0.32835189604560805</v>
      </c>
      <c r="I170" s="92"/>
      <c r="J170" s="92"/>
      <c r="K170" s="70"/>
    </row>
    <row r="171" spans="1:11" s="68" customFormat="1" ht="15.75" x14ac:dyDescent="0.25">
      <c r="A171" s="92"/>
      <c r="B171" s="156" t="s">
        <v>147</v>
      </c>
      <c r="C171" s="103">
        <v>586398.24326664046</v>
      </c>
      <c r="D171" s="102">
        <v>1</v>
      </c>
      <c r="E171" s="103">
        <v>452190.21324421978</v>
      </c>
      <c r="F171" s="102">
        <v>0.77113159603823178</v>
      </c>
      <c r="G171" s="103">
        <v>134208.03002242008</v>
      </c>
      <c r="H171" s="102">
        <v>0.22886840396176716</v>
      </c>
      <c r="I171" s="92"/>
      <c r="J171" s="92"/>
      <c r="K171" s="70"/>
    </row>
    <row r="172" spans="1:11" s="68" customFormat="1" ht="15.75" x14ac:dyDescent="0.25">
      <c r="A172" s="92"/>
      <c r="B172" s="156" t="s">
        <v>148</v>
      </c>
      <c r="C172" s="103">
        <v>16324.2193011</v>
      </c>
      <c r="D172" s="102">
        <v>1</v>
      </c>
      <c r="E172" s="103">
        <v>13311.062864400001</v>
      </c>
      <c r="F172" s="102">
        <v>0.81541803738835095</v>
      </c>
      <c r="G172" s="103">
        <v>3013.1564367000001</v>
      </c>
      <c r="H172" s="102">
        <v>0.18458196261164905</v>
      </c>
      <c r="I172" s="92"/>
      <c r="J172" s="92"/>
      <c r="K172" s="70"/>
    </row>
    <row r="173" spans="1:11" s="68" customFormat="1" ht="15.75" x14ac:dyDescent="0.25">
      <c r="A173" s="92"/>
      <c r="B173" s="156" t="s">
        <v>149</v>
      </c>
      <c r="C173" s="103">
        <v>179461.02609292982</v>
      </c>
      <c r="D173" s="102">
        <v>1</v>
      </c>
      <c r="E173" s="103">
        <v>136146.41184512991</v>
      </c>
      <c r="F173" s="102">
        <v>0.75864055170747535</v>
      </c>
      <c r="G173" s="103">
        <v>43314.614247799967</v>
      </c>
      <c r="H173" s="102">
        <v>0.24135944829252495</v>
      </c>
      <c r="I173" s="92"/>
      <c r="J173" s="92"/>
      <c r="K173" s="70"/>
    </row>
    <row r="174" spans="1:11" s="68" customFormat="1" ht="15.75" x14ac:dyDescent="0.25">
      <c r="A174" s="92"/>
      <c r="B174" s="156" t="s">
        <v>150</v>
      </c>
      <c r="C174" s="103">
        <v>1232375.7357382288</v>
      </c>
      <c r="D174" s="102">
        <v>1</v>
      </c>
      <c r="E174" s="103">
        <v>942717.93842992268</v>
      </c>
      <c r="F174" s="102">
        <v>0.76495983415740265</v>
      </c>
      <c r="G174" s="103">
        <v>289657.7973083125</v>
      </c>
      <c r="H174" s="102">
        <v>0.23504016584260246</v>
      </c>
      <c r="I174" s="92"/>
      <c r="J174" s="92"/>
      <c r="K174" s="70"/>
    </row>
    <row r="175" spans="1:11" s="68" customFormat="1" ht="15.75" x14ac:dyDescent="0.25">
      <c r="A175" s="92"/>
      <c r="B175" s="156" t="s">
        <v>151</v>
      </c>
      <c r="C175" s="103">
        <v>1112627.8702873199</v>
      </c>
      <c r="D175" s="102">
        <v>1</v>
      </c>
      <c r="E175" s="103">
        <v>620410.51125092909</v>
      </c>
      <c r="F175" s="102">
        <v>0.55760827840014215</v>
      </c>
      <c r="G175" s="103">
        <v>492217.35903638788</v>
      </c>
      <c r="H175" s="102">
        <v>0.44239172159985524</v>
      </c>
      <c r="I175" s="92"/>
      <c r="J175" s="92"/>
      <c r="K175" s="70"/>
    </row>
    <row r="176" spans="1:11" x14ac:dyDescent="0.2">
      <c r="A176" s="57"/>
      <c r="B176" s="104" t="s">
        <v>362</v>
      </c>
      <c r="C176" s="57"/>
      <c r="D176" s="57"/>
      <c r="E176" s="57"/>
      <c r="F176" s="57"/>
      <c r="G176" s="57"/>
      <c r="H176" s="57"/>
      <c r="I176" s="57"/>
      <c r="J176" s="57"/>
    </row>
    <row r="177" spans="1:10" s="68" customFormat="1" x14ac:dyDescent="0.2">
      <c r="A177" s="93"/>
      <c r="B177" s="104"/>
      <c r="C177" s="93"/>
      <c r="D177" s="93"/>
      <c r="E177" s="93"/>
      <c r="F177" s="93"/>
      <c r="G177" s="93"/>
      <c r="H177" s="93"/>
      <c r="I177" s="93"/>
      <c r="J177" s="93"/>
    </row>
    <row r="178" spans="1:10" s="68" customFormat="1" x14ac:dyDescent="0.2">
      <c r="A178" s="93"/>
      <c r="B178" s="104"/>
      <c r="C178" s="93"/>
      <c r="D178" s="93"/>
      <c r="E178" s="93"/>
      <c r="F178" s="93"/>
      <c r="G178" s="93"/>
      <c r="H178" s="93"/>
      <c r="I178" s="93"/>
      <c r="J178" s="93"/>
    </row>
    <row r="179" spans="1:10" s="68" customFormat="1" ht="17.25" x14ac:dyDescent="0.2">
      <c r="B179" s="95" t="s">
        <v>237</v>
      </c>
    </row>
    <row r="180" spans="1:10" s="68" customFormat="1" ht="17.25" x14ac:dyDescent="0.2">
      <c r="B180" s="95" t="s">
        <v>363</v>
      </c>
    </row>
    <row r="181" spans="1:10" s="68" customFormat="1" ht="17.25" x14ac:dyDescent="0.2">
      <c r="B181" s="95" t="s">
        <v>183</v>
      </c>
    </row>
    <row r="182" spans="1:10" s="68" customFormat="1" ht="17.25" x14ac:dyDescent="0.2">
      <c r="B182" s="95" t="s">
        <v>189</v>
      </c>
    </row>
    <row r="183" spans="1:10" x14ac:dyDescent="0.2">
      <c r="A183" s="5"/>
      <c r="B183" s="6"/>
      <c r="C183" s="5"/>
      <c r="D183" s="5"/>
      <c r="E183" s="5"/>
      <c r="F183" s="5"/>
      <c r="G183" s="5"/>
      <c r="H183" s="5"/>
      <c r="I183" s="5"/>
      <c r="J183" s="5"/>
    </row>
    <row r="184" spans="1:10" x14ac:dyDescent="0.2">
      <c r="A184" s="5"/>
      <c r="B184" s="202" t="s">
        <v>25</v>
      </c>
      <c r="C184" s="202" t="s">
        <v>59</v>
      </c>
      <c r="D184" s="202" t="s">
        <v>55</v>
      </c>
      <c r="E184" s="202"/>
      <c r="F184" s="202" t="s">
        <v>56</v>
      </c>
      <c r="G184" s="202"/>
      <c r="H184" s="5"/>
      <c r="I184" s="5"/>
      <c r="J184" s="5"/>
    </row>
    <row r="185" spans="1:10" x14ac:dyDescent="0.2">
      <c r="A185" s="5"/>
      <c r="B185" s="202"/>
      <c r="C185" s="202"/>
      <c r="D185" s="114" t="s">
        <v>190</v>
      </c>
      <c r="E185" s="114" t="s">
        <v>185</v>
      </c>
      <c r="F185" s="114" t="s">
        <v>190</v>
      </c>
      <c r="G185" s="114" t="s">
        <v>185</v>
      </c>
      <c r="H185" s="5"/>
      <c r="I185" s="5"/>
      <c r="J185" s="5"/>
    </row>
    <row r="186" spans="1:10" ht="20.25" customHeight="1" x14ac:dyDescent="0.2">
      <c r="A186" s="5"/>
      <c r="B186" s="223">
        <v>2016</v>
      </c>
      <c r="C186" s="120" t="s">
        <v>2</v>
      </c>
      <c r="D186" s="117">
        <v>1387144.4421947568</v>
      </c>
      <c r="E186" s="118">
        <v>0.42054932723116684</v>
      </c>
      <c r="F186" s="117">
        <v>1911266.3561948226</v>
      </c>
      <c r="G186" s="118">
        <v>0.57945067276883078</v>
      </c>
      <c r="H186" s="5"/>
      <c r="I186" s="5"/>
      <c r="J186" s="5"/>
    </row>
    <row r="187" spans="1:10" ht="20.25" customHeight="1" x14ac:dyDescent="0.2">
      <c r="A187" s="5"/>
      <c r="B187" s="223"/>
      <c r="C187" s="111" t="s">
        <v>66</v>
      </c>
      <c r="D187" s="103">
        <v>1066342.5014571622</v>
      </c>
      <c r="E187" s="102">
        <v>0.43403852582675595</v>
      </c>
      <c r="F187" s="103">
        <v>1390449.783112502</v>
      </c>
      <c r="G187" s="102">
        <v>0.5659614741732466</v>
      </c>
      <c r="H187" s="5"/>
      <c r="I187" s="5"/>
      <c r="J187" s="5"/>
    </row>
    <row r="188" spans="1:10" ht="20.25" customHeight="1" x14ac:dyDescent="0.2">
      <c r="A188" s="5"/>
      <c r="B188" s="223"/>
      <c r="C188" s="111" t="s">
        <v>6</v>
      </c>
      <c r="D188" s="103">
        <v>320801.9407376115</v>
      </c>
      <c r="E188" s="102">
        <v>0.38117262806108604</v>
      </c>
      <c r="F188" s="103">
        <v>520816.57308232563</v>
      </c>
      <c r="G188" s="102">
        <v>0.61882737193891213</v>
      </c>
      <c r="H188" s="5"/>
      <c r="I188" s="5"/>
      <c r="J188" s="5"/>
    </row>
    <row r="189" spans="1:10" ht="20.25" customHeight="1" x14ac:dyDescent="0.2">
      <c r="A189" s="59"/>
      <c r="B189" s="223">
        <v>2017</v>
      </c>
      <c r="C189" s="120" t="s">
        <v>2</v>
      </c>
      <c r="D189" s="117">
        <v>1308341.2269873181</v>
      </c>
      <c r="E189" s="118">
        <v>0.3929038843086306</v>
      </c>
      <c r="F189" s="117">
        <v>2021585.7074066857</v>
      </c>
      <c r="G189" s="118">
        <v>0.607096115691382</v>
      </c>
      <c r="H189" s="59"/>
      <c r="I189" s="59"/>
      <c r="J189" s="59"/>
    </row>
    <row r="190" spans="1:10" ht="20.25" customHeight="1" x14ac:dyDescent="0.2">
      <c r="A190" s="59"/>
      <c r="B190" s="223"/>
      <c r="C190" s="111" t="s">
        <v>66</v>
      </c>
      <c r="D190" s="103">
        <v>982067.89289517724</v>
      </c>
      <c r="E190" s="102">
        <v>0.39508580344219268</v>
      </c>
      <c r="F190" s="103">
        <v>1503639.9820496645</v>
      </c>
      <c r="G190" s="102">
        <v>0.6049141965577981</v>
      </c>
      <c r="H190" s="59"/>
      <c r="I190" s="59"/>
      <c r="J190" s="59"/>
    </row>
    <row r="191" spans="1:10" ht="20.25" customHeight="1" x14ac:dyDescent="0.2">
      <c r="A191" s="59"/>
      <c r="B191" s="223"/>
      <c r="C191" s="111" t="s">
        <v>6</v>
      </c>
      <c r="D191" s="103">
        <v>326273.3340921285</v>
      </c>
      <c r="E191" s="102">
        <v>0.38647946932757932</v>
      </c>
      <c r="F191" s="103">
        <v>517945.72535700427</v>
      </c>
      <c r="G191" s="102">
        <v>0.61352053067242207</v>
      </c>
      <c r="H191" s="59"/>
      <c r="I191" s="59"/>
      <c r="J191" s="59"/>
    </row>
    <row r="192" spans="1:10" ht="20.25" customHeight="1" x14ac:dyDescent="0.2">
      <c r="A192" s="52"/>
      <c r="B192" s="223">
        <v>2018</v>
      </c>
      <c r="C192" s="120" t="s">
        <v>2</v>
      </c>
      <c r="D192" s="117">
        <v>1455181</v>
      </c>
      <c r="E192" s="118">
        <v>0.47</v>
      </c>
      <c r="F192" s="117">
        <v>1638963</v>
      </c>
      <c r="G192" s="118">
        <v>0.53</v>
      </c>
      <c r="H192" s="72"/>
      <c r="I192" s="52"/>
      <c r="J192" s="52"/>
    </row>
    <row r="193" spans="1:17" ht="20.25" customHeight="1" x14ac:dyDescent="0.2">
      <c r="A193" s="52"/>
      <c r="B193" s="223"/>
      <c r="C193" s="111" t="s">
        <v>66</v>
      </c>
      <c r="D193" s="103">
        <v>1096641</v>
      </c>
      <c r="E193" s="102">
        <v>0.48399999999999999</v>
      </c>
      <c r="F193" s="103">
        <v>1171445</v>
      </c>
      <c r="G193" s="102">
        <v>0.51600000000000001</v>
      </c>
      <c r="H193" s="72"/>
      <c r="I193" s="52"/>
      <c r="J193" s="52"/>
    </row>
    <row r="194" spans="1:17" ht="20.25" customHeight="1" x14ac:dyDescent="0.2">
      <c r="A194" s="52"/>
      <c r="B194" s="223"/>
      <c r="C194" s="111" t="s">
        <v>6</v>
      </c>
      <c r="D194" s="103">
        <v>358540</v>
      </c>
      <c r="E194" s="102">
        <v>0.434</v>
      </c>
      <c r="F194" s="103">
        <v>467518</v>
      </c>
      <c r="G194" s="102">
        <v>0.56599999999999995</v>
      </c>
      <c r="H194" s="72"/>
      <c r="I194" s="52"/>
      <c r="J194" s="52"/>
    </row>
    <row r="195" spans="1:17" s="68" customFormat="1" ht="20.25" customHeight="1" x14ac:dyDescent="0.2">
      <c r="A195" s="93"/>
      <c r="B195" s="223">
        <v>2019</v>
      </c>
      <c r="C195" s="120" t="s">
        <v>2</v>
      </c>
      <c r="D195" s="117">
        <v>1407549.9743585847</v>
      </c>
      <c r="E195" s="118">
        <v>0.45430265541469794</v>
      </c>
      <c r="F195" s="117">
        <v>1690714.9324879809</v>
      </c>
      <c r="G195" s="163">
        <v>0.54569734458528918</v>
      </c>
      <c r="H195" s="93"/>
      <c r="I195" s="93"/>
      <c r="J195" s="93"/>
    </row>
    <row r="196" spans="1:17" s="68" customFormat="1" ht="20.25" customHeight="1" x14ac:dyDescent="0.2">
      <c r="A196" s="93"/>
      <c r="B196" s="223"/>
      <c r="C196" s="156" t="s">
        <v>66</v>
      </c>
      <c r="D196" s="103">
        <v>1056829.9764074855</v>
      </c>
      <c r="E196" s="102">
        <v>0.46043619405620428</v>
      </c>
      <c r="F196" s="103">
        <v>1238449.9995157141</v>
      </c>
      <c r="G196" s="162">
        <v>0.53956380594380393</v>
      </c>
      <c r="H196" s="93"/>
      <c r="I196" s="93"/>
      <c r="J196" s="93"/>
    </row>
    <row r="197" spans="1:17" s="68" customFormat="1" ht="20.25" customHeight="1" x14ac:dyDescent="0.2">
      <c r="A197" s="93"/>
      <c r="B197" s="223"/>
      <c r="C197" s="156" t="s">
        <v>6</v>
      </c>
      <c r="D197" s="103">
        <v>350719.99795110419</v>
      </c>
      <c r="E197" s="102">
        <v>0.43677033583656366</v>
      </c>
      <c r="F197" s="103">
        <v>452264.93297227385</v>
      </c>
      <c r="G197" s="162">
        <v>0.56322966416343501</v>
      </c>
      <c r="H197" s="93"/>
      <c r="I197" s="93"/>
      <c r="J197" s="93"/>
    </row>
    <row r="198" spans="1:17" s="44" customFormat="1" ht="33.75" customHeight="1" x14ac:dyDescent="0.25">
      <c r="B198" s="205" t="s">
        <v>356</v>
      </c>
      <c r="C198" s="205"/>
      <c r="D198" s="205"/>
      <c r="E198" s="205"/>
      <c r="F198" s="205"/>
      <c r="G198" s="205"/>
      <c r="H198" s="104"/>
      <c r="I198" s="104"/>
      <c r="J198" s="7"/>
      <c r="K198" s="8"/>
    </row>
    <row r="199" spans="1:17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7" s="68" customForma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</row>
    <row r="201" spans="1:17" s="68" customForma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</row>
    <row r="202" spans="1:17" s="68" customFormat="1" ht="17.25" x14ac:dyDescent="0.2">
      <c r="B202" s="95" t="s">
        <v>238</v>
      </c>
    </row>
    <row r="203" spans="1:17" s="68" customFormat="1" ht="17.25" x14ac:dyDescent="0.2">
      <c r="B203" s="95" t="s">
        <v>364</v>
      </c>
    </row>
    <row r="204" spans="1:17" s="68" customFormat="1" ht="17.25" x14ac:dyDescent="0.2">
      <c r="B204" s="95" t="s">
        <v>230</v>
      </c>
    </row>
    <row r="205" spans="1:17" s="68" customFormat="1" ht="17.25" x14ac:dyDescent="0.2">
      <c r="B205" s="95" t="s">
        <v>189</v>
      </c>
    </row>
    <row r="206" spans="1:17" s="68" customFormat="1" ht="17.25" x14ac:dyDescent="0.2">
      <c r="B206" s="95"/>
    </row>
    <row r="207" spans="1:17" s="68" customFormat="1" ht="17.25" x14ac:dyDescent="0.2">
      <c r="B207" s="95"/>
    </row>
    <row r="208" spans="1:17" s="68" customFormat="1" x14ac:dyDescent="0.2">
      <c r="B208" s="202" t="s">
        <v>25</v>
      </c>
      <c r="C208" s="202" t="s">
        <v>59</v>
      </c>
      <c r="D208" s="202" t="s">
        <v>11</v>
      </c>
      <c r="E208" s="202"/>
      <c r="F208" s="202" t="s">
        <v>49</v>
      </c>
      <c r="G208" s="202"/>
      <c r="H208" s="202" t="s">
        <v>12</v>
      </c>
      <c r="I208" s="202"/>
      <c r="J208" s="202" t="s">
        <v>13</v>
      </c>
      <c r="K208" s="202"/>
      <c r="L208" s="202" t="s">
        <v>10</v>
      </c>
      <c r="M208" s="202"/>
      <c r="N208" s="202" t="s">
        <v>167</v>
      </c>
      <c r="O208" s="202"/>
      <c r="P208" s="202" t="s">
        <v>1</v>
      </c>
      <c r="Q208" s="202"/>
    </row>
    <row r="209" spans="2:17" s="68" customFormat="1" x14ac:dyDescent="0.2">
      <c r="B209" s="202"/>
      <c r="C209" s="202"/>
      <c r="D209" s="114" t="s">
        <v>190</v>
      </c>
      <c r="E209" s="114" t="s">
        <v>185</v>
      </c>
      <c r="F209" s="114" t="s">
        <v>190</v>
      </c>
      <c r="G209" s="114" t="s">
        <v>185</v>
      </c>
      <c r="H209" s="114" t="s">
        <v>190</v>
      </c>
      <c r="I209" s="114" t="s">
        <v>185</v>
      </c>
      <c r="J209" s="114" t="s">
        <v>190</v>
      </c>
      <c r="K209" s="114" t="s">
        <v>185</v>
      </c>
      <c r="L209" s="114" t="s">
        <v>190</v>
      </c>
      <c r="M209" s="114" t="s">
        <v>185</v>
      </c>
      <c r="N209" s="114" t="s">
        <v>190</v>
      </c>
      <c r="O209" s="114" t="s">
        <v>185</v>
      </c>
      <c r="P209" s="114" t="s">
        <v>190</v>
      </c>
      <c r="Q209" s="114" t="s">
        <v>185</v>
      </c>
    </row>
    <row r="210" spans="2:17" hidden="1" x14ac:dyDescent="0.2">
      <c r="B210" s="220">
        <v>2015</v>
      </c>
      <c r="C210" s="120" t="s">
        <v>2</v>
      </c>
      <c r="D210" s="117">
        <v>3096725</v>
      </c>
      <c r="E210" s="118">
        <f t="shared" ref="E210:E223" si="0">D210/P210</f>
        <v>0.20999183352848191</v>
      </c>
      <c r="F210" s="117">
        <v>8354057</v>
      </c>
      <c r="G210" s="118">
        <f t="shared" ref="G210:G223" si="1">F210/P210</f>
        <v>0.5664964589466126</v>
      </c>
      <c r="H210" s="117">
        <v>226873</v>
      </c>
      <c r="I210" s="118">
        <f t="shared" ref="I210:I223" si="2">H210/P210</f>
        <v>1.5384471416773293E-2</v>
      </c>
      <c r="J210" s="117">
        <v>2862727</v>
      </c>
      <c r="K210" s="118">
        <f t="shared" ref="K210:K223" si="3">J210/P210</f>
        <v>0.19412420916338727</v>
      </c>
      <c r="L210" s="117">
        <v>206501</v>
      </c>
      <c r="M210" s="118">
        <f t="shared" ref="M210:M223" si="4">L210/P210</f>
        <v>1.4003026944744866E-2</v>
      </c>
      <c r="N210" s="117" t="s">
        <v>24</v>
      </c>
      <c r="O210" s="118" t="s">
        <v>24</v>
      </c>
      <c r="P210" s="117">
        <v>14746883</v>
      </c>
      <c r="Q210" s="118">
        <f t="shared" ref="Q210:Q230" si="5">M210+K210+I210+G210+E210</f>
        <v>1</v>
      </c>
    </row>
    <row r="211" spans="2:17" hidden="1" x14ac:dyDescent="0.2">
      <c r="B211" s="221"/>
      <c r="C211" s="111" t="s">
        <v>79</v>
      </c>
      <c r="D211" s="103">
        <v>566873</v>
      </c>
      <c r="E211" s="102">
        <f t="shared" si="0"/>
        <v>0.16933673844739547</v>
      </c>
      <c r="F211" s="103">
        <v>1640564</v>
      </c>
      <c r="G211" s="102">
        <f t="shared" si="1"/>
        <v>0.49007053956391095</v>
      </c>
      <c r="H211" s="103">
        <v>34007.879999999997</v>
      </c>
      <c r="I211" s="102">
        <f t="shared" si="2"/>
        <v>1.0158860063383528E-2</v>
      </c>
      <c r="J211" s="103">
        <v>1051047</v>
      </c>
      <c r="K211" s="102">
        <f t="shared" si="3"/>
        <v>0.31396956802479509</v>
      </c>
      <c r="L211" s="103">
        <v>55116</v>
      </c>
      <c r="M211" s="102">
        <f t="shared" si="4"/>
        <v>1.6464293900515015E-2</v>
      </c>
      <c r="N211" s="103" t="s">
        <v>24</v>
      </c>
      <c r="O211" s="102" t="s">
        <v>24</v>
      </c>
      <c r="P211" s="103">
        <v>3347607.88</v>
      </c>
      <c r="Q211" s="102">
        <f t="shared" si="5"/>
        <v>1</v>
      </c>
    </row>
    <row r="212" spans="2:17" hidden="1" x14ac:dyDescent="0.2">
      <c r="B212" s="221"/>
      <c r="C212" s="111" t="s">
        <v>80</v>
      </c>
      <c r="D212" s="103">
        <v>437379</v>
      </c>
      <c r="E212" s="102">
        <f t="shared" si="0"/>
        <v>0.14742930806155466</v>
      </c>
      <c r="F212" s="103">
        <v>1981815</v>
      </c>
      <c r="G212" s="102">
        <f t="shared" si="1"/>
        <v>0.66801930169489143</v>
      </c>
      <c r="H212" s="103">
        <v>39182.199999999997</v>
      </c>
      <c r="I212" s="102">
        <f t="shared" si="2"/>
        <v>1.3207320503109308E-2</v>
      </c>
      <c r="J212" s="103">
        <v>474026</v>
      </c>
      <c r="K212" s="102">
        <f t="shared" si="3"/>
        <v>0.15978207729037402</v>
      </c>
      <c r="L212" s="103">
        <v>34301</v>
      </c>
      <c r="M212" s="102">
        <f t="shared" si="4"/>
        <v>1.1561992450070502E-2</v>
      </c>
      <c r="N212" s="103" t="s">
        <v>24</v>
      </c>
      <c r="O212" s="102" t="s">
        <v>24</v>
      </c>
      <c r="P212" s="103">
        <v>2966703.2</v>
      </c>
      <c r="Q212" s="102">
        <f t="shared" si="5"/>
        <v>0.99999999999999989</v>
      </c>
    </row>
    <row r="213" spans="2:17" hidden="1" x14ac:dyDescent="0.2">
      <c r="B213" s="221"/>
      <c r="C213" s="111" t="s">
        <v>81</v>
      </c>
      <c r="D213" s="103">
        <v>574097</v>
      </c>
      <c r="E213" s="102">
        <f t="shared" si="0"/>
        <v>0.23406097962513192</v>
      </c>
      <c r="F213" s="103">
        <v>1462204</v>
      </c>
      <c r="G213" s="102">
        <f t="shared" si="1"/>
        <v>0.59614472929101947</v>
      </c>
      <c r="H213" s="103">
        <v>41734.800000000003</v>
      </c>
      <c r="I213" s="102">
        <f t="shared" si="2"/>
        <v>1.7015396653281514E-2</v>
      </c>
      <c r="J213" s="103">
        <v>345830</v>
      </c>
      <c r="K213" s="102">
        <f t="shared" si="3"/>
        <v>0.14099587453646226</v>
      </c>
      <c r="L213" s="103">
        <v>28901</v>
      </c>
      <c r="M213" s="102">
        <f t="shared" si="4"/>
        <v>1.1783019894104895E-2</v>
      </c>
      <c r="N213" s="103" t="s">
        <v>24</v>
      </c>
      <c r="O213" s="102" t="s">
        <v>24</v>
      </c>
      <c r="P213" s="103">
        <v>2452766.7999999998</v>
      </c>
      <c r="Q213" s="102">
        <f t="shared" si="5"/>
        <v>1</v>
      </c>
    </row>
    <row r="214" spans="2:17" hidden="1" x14ac:dyDescent="0.2">
      <c r="B214" s="221"/>
      <c r="C214" s="111" t="s">
        <v>82</v>
      </c>
      <c r="D214" s="103">
        <v>587438</v>
      </c>
      <c r="E214" s="102">
        <f t="shared" si="0"/>
        <v>0.27796898804937487</v>
      </c>
      <c r="F214" s="103">
        <v>1167500</v>
      </c>
      <c r="G214" s="102">
        <f t="shared" si="1"/>
        <v>0.55244773669331082</v>
      </c>
      <c r="H214" s="103">
        <v>38218.080000000002</v>
      </c>
      <c r="I214" s="102">
        <f t="shared" si="2"/>
        <v>1.8084361282024744E-2</v>
      </c>
      <c r="J214" s="103">
        <v>291225</v>
      </c>
      <c r="K214" s="102">
        <f t="shared" si="3"/>
        <v>0.13780436155760981</v>
      </c>
      <c r="L214" s="103">
        <v>28941</v>
      </c>
      <c r="M214" s="102">
        <f t="shared" si="4"/>
        <v>1.3694552417679751E-2</v>
      </c>
      <c r="N214" s="103" t="s">
        <v>24</v>
      </c>
      <c r="O214" s="102" t="s">
        <v>24</v>
      </c>
      <c r="P214" s="103">
        <v>2113322.08</v>
      </c>
      <c r="Q214" s="102">
        <f t="shared" si="5"/>
        <v>1</v>
      </c>
    </row>
    <row r="215" spans="2:17" hidden="1" x14ac:dyDescent="0.2">
      <c r="B215" s="221"/>
      <c r="C215" s="111" t="s">
        <v>83</v>
      </c>
      <c r="D215" s="103">
        <v>714502</v>
      </c>
      <c r="E215" s="102">
        <f t="shared" si="0"/>
        <v>0.26076453326729898</v>
      </c>
      <c r="F215" s="103">
        <v>1495930</v>
      </c>
      <c r="G215" s="102">
        <f t="shared" si="1"/>
        <v>0.54595436856796842</v>
      </c>
      <c r="H215" s="103">
        <v>51359.53</v>
      </c>
      <c r="I215" s="102">
        <f t="shared" si="2"/>
        <v>1.8744165683619977E-2</v>
      </c>
      <c r="J215" s="103">
        <v>440721</v>
      </c>
      <c r="K215" s="102">
        <f t="shared" si="3"/>
        <v>0.16084546420597462</v>
      </c>
      <c r="L215" s="103">
        <v>37515</v>
      </c>
      <c r="M215" s="102">
        <f t="shared" si="4"/>
        <v>1.3691468275138098E-2</v>
      </c>
      <c r="N215" s="103" t="s">
        <v>24</v>
      </c>
      <c r="O215" s="102" t="s">
        <v>24</v>
      </c>
      <c r="P215" s="103">
        <v>2740027.53</v>
      </c>
      <c r="Q215" s="102">
        <f t="shared" si="5"/>
        <v>1</v>
      </c>
    </row>
    <row r="216" spans="2:17" hidden="1" x14ac:dyDescent="0.2">
      <c r="B216" s="222"/>
      <c r="C216" s="111" t="s">
        <v>84</v>
      </c>
      <c r="D216" s="103">
        <v>216436</v>
      </c>
      <c r="E216" s="102">
        <f t="shared" si="0"/>
        <v>0.19213827620994869</v>
      </c>
      <c r="F216" s="103">
        <v>606045</v>
      </c>
      <c r="G216" s="102">
        <f t="shared" si="1"/>
        <v>0.53800865662670883</v>
      </c>
      <c r="H216" s="103">
        <v>22370.57</v>
      </c>
      <c r="I216" s="102">
        <f t="shared" si="2"/>
        <v>1.9859185891598404E-2</v>
      </c>
      <c r="J216" s="103">
        <v>259880</v>
      </c>
      <c r="K216" s="102">
        <f t="shared" si="3"/>
        <v>0.23070512863590839</v>
      </c>
      <c r="L216" s="103">
        <v>21728</v>
      </c>
      <c r="M216" s="102">
        <f t="shared" si="4"/>
        <v>1.9288752635835838E-2</v>
      </c>
      <c r="N216" s="103" t="s">
        <v>24</v>
      </c>
      <c r="O216" s="102" t="s">
        <v>24</v>
      </c>
      <c r="P216" s="103">
        <v>1126459.5699999998</v>
      </c>
      <c r="Q216" s="102">
        <f t="shared" si="5"/>
        <v>1</v>
      </c>
    </row>
    <row r="217" spans="2:17" hidden="1" x14ac:dyDescent="0.2">
      <c r="B217" s="220">
        <v>2016</v>
      </c>
      <c r="C217" s="120" t="s">
        <v>2</v>
      </c>
      <c r="D217" s="117">
        <v>3298411</v>
      </c>
      <c r="E217" s="118">
        <f t="shared" si="0"/>
        <v>0.21822408503353902</v>
      </c>
      <c r="F217" s="117">
        <v>7672853</v>
      </c>
      <c r="G217" s="118">
        <f t="shared" si="1"/>
        <v>0.50763877682976588</v>
      </c>
      <c r="H217" s="117">
        <v>286996</v>
      </c>
      <c r="I217" s="118">
        <f t="shared" si="2"/>
        <v>1.8987760927393692E-2</v>
      </c>
      <c r="J217" s="117">
        <v>3746818</v>
      </c>
      <c r="K217" s="118">
        <f t="shared" si="3"/>
        <v>0.24789085709367165</v>
      </c>
      <c r="L217" s="117">
        <v>109711</v>
      </c>
      <c r="M217" s="118">
        <f t="shared" si="4"/>
        <v>7.2585201156297983E-3</v>
      </c>
      <c r="N217" s="117" t="s">
        <v>24</v>
      </c>
      <c r="O217" s="118" t="s">
        <v>24</v>
      </c>
      <c r="P217" s="117">
        <v>15114789</v>
      </c>
      <c r="Q217" s="118">
        <f t="shared" si="5"/>
        <v>1</v>
      </c>
    </row>
    <row r="218" spans="2:17" hidden="1" x14ac:dyDescent="0.2">
      <c r="B218" s="221"/>
      <c r="C218" s="111" t="s">
        <v>79</v>
      </c>
      <c r="D218" s="103">
        <v>601978</v>
      </c>
      <c r="E218" s="102">
        <f t="shared" si="0"/>
        <v>0.17608597910455237</v>
      </c>
      <c r="F218" s="103">
        <v>1419048</v>
      </c>
      <c r="G218" s="102">
        <f t="shared" si="1"/>
        <v>0.4150890173334521</v>
      </c>
      <c r="H218" s="103">
        <v>34885.47</v>
      </c>
      <c r="I218" s="102">
        <f t="shared" si="2"/>
        <v>1.02044296327648E-2</v>
      </c>
      <c r="J218" s="103">
        <v>1343688</v>
      </c>
      <c r="K218" s="102">
        <f t="shared" si="3"/>
        <v>0.39304528918172715</v>
      </c>
      <c r="L218" s="103">
        <v>19060</v>
      </c>
      <c r="M218" s="102">
        <f t="shared" si="4"/>
        <v>5.5752847475036759E-3</v>
      </c>
      <c r="N218" s="103" t="s">
        <v>24</v>
      </c>
      <c r="O218" s="102" t="s">
        <v>24</v>
      </c>
      <c r="P218" s="103">
        <v>3418659.4699999997</v>
      </c>
      <c r="Q218" s="102">
        <f t="shared" si="5"/>
        <v>1</v>
      </c>
    </row>
    <row r="219" spans="2:17" hidden="1" x14ac:dyDescent="0.2">
      <c r="B219" s="221"/>
      <c r="C219" s="111" t="s">
        <v>80</v>
      </c>
      <c r="D219" s="103">
        <v>469674</v>
      </c>
      <c r="E219" s="102">
        <f t="shared" si="0"/>
        <v>0.15573034151127346</v>
      </c>
      <c r="F219" s="103">
        <v>1829503</v>
      </c>
      <c r="G219" s="102">
        <f t="shared" si="1"/>
        <v>0.60661038717471971</v>
      </c>
      <c r="H219" s="103">
        <v>45632.07</v>
      </c>
      <c r="I219" s="102">
        <f t="shared" si="2"/>
        <v>1.5130277266713371E-2</v>
      </c>
      <c r="J219" s="103">
        <v>654644</v>
      </c>
      <c r="K219" s="102">
        <f t="shared" si="3"/>
        <v>0.21706105445118551</v>
      </c>
      <c r="L219" s="103">
        <v>16491</v>
      </c>
      <c r="M219" s="102">
        <f t="shared" si="4"/>
        <v>5.4679395961079614E-3</v>
      </c>
      <c r="N219" s="103" t="s">
        <v>24</v>
      </c>
      <c r="O219" s="102" t="s">
        <v>24</v>
      </c>
      <c r="P219" s="103">
        <v>3015944.07</v>
      </c>
      <c r="Q219" s="102">
        <f t="shared" si="5"/>
        <v>1</v>
      </c>
    </row>
    <row r="220" spans="2:17" hidden="1" x14ac:dyDescent="0.2">
      <c r="B220" s="221"/>
      <c r="C220" s="111" t="s">
        <v>81</v>
      </c>
      <c r="D220" s="103">
        <v>624430</v>
      </c>
      <c r="E220" s="102">
        <f t="shared" si="0"/>
        <v>0.24779443783294194</v>
      </c>
      <c r="F220" s="103">
        <v>1371690</v>
      </c>
      <c r="G220" s="102">
        <f t="shared" si="1"/>
        <v>0.54433187455930709</v>
      </c>
      <c r="H220" s="103">
        <v>46413.64</v>
      </c>
      <c r="I220" s="102">
        <f t="shared" si="2"/>
        <v>1.8418464570216914E-2</v>
      </c>
      <c r="J220" s="103">
        <v>457575</v>
      </c>
      <c r="K220" s="102">
        <f t="shared" si="3"/>
        <v>0.18158086557565845</v>
      </c>
      <c r="L220" s="103">
        <v>19843</v>
      </c>
      <c r="M220" s="102">
        <f t="shared" si="4"/>
        <v>7.8743574618757375E-3</v>
      </c>
      <c r="N220" s="103" t="s">
        <v>24</v>
      </c>
      <c r="O220" s="102" t="s">
        <v>24</v>
      </c>
      <c r="P220" s="103">
        <v>2519951.6399999997</v>
      </c>
      <c r="Q220" s="102">
        <f t="shared" si="5"/>
        <v>1.0000000000000002</v>
      </c>
    </row>
    <row r="221" spans="2:17" hidden="1" x14ac:dyDescent="0.2">
      <c r="B221" s="221"/>
      <c r="C221" s="111" t="s">
        <v>82</v>
      </c>
      <c r="D221" s="103">
        <v>626021</v>
      </c>
      <c r="E221" s="102">
        <f t="shared" si="0"/>
        <v>0.28995971061602077</v>
      </c>
      <c r="F221" s="103">
        <v>1073473</v>
      </c>
      <c r="G221" s="102">
        <f t="shared" si="1"/>
        <v>0.4972100303889353</v>
      </c>
      <c r="H221" s="103">
        <v>50207.05</v>
      </c>
      <c r="I221" s="102">
        <f t="shared" si="2"/>
        <v>2.3254845586464491E-2</v>
      </c>
      <c r="J221" s="103">
        <v>391272</v>
      </c>
      <c r="K221" s="102">
        <f t="shared" si="3"/>
        <v>0.18122892984764358</v>
      </c>
      <c r="L221" s="103">
        <v>18020</v>
      </c>
      <c r="M221" s="102">
        <f t="shared" si="4"/>
        <v>8.3464835609359661E-3</v>
      </c>
      <c r="N221" s="103" t="s">
        <v>24</v>
      </c>
      <c r="O221" s="102" t="s">
        <v>24</v>
      </c>
      <c r="P221" s="103">
        <v>2158993.0499999998</v>
      </c>
      <c r="Q221" s="102">
        <f t="shared" si="5"/>
        <v>1</v>
      </c>
    </row>
    <row r="222" spans="2:17" hidden="1" x14ac:dyDescent="0.2">
      <c r="B222" s="221"/>
      <c r="C222" s="111" t="s">
        <v>83</v>
      </c>
      <c r="D222" s="103">
        <v>728385</v>
      </c>
      <c r="E222" s="102">
        <f t="shared" si="0"/>
        <v>0.25742536564025531</v>
      </c>
      <c r="F222" s="103">
        <v>1425084</v>
      </c>
      <c r="G222" s="102">
        <f t="shared" si="1"/>
        <v>0.50365228521740224</v>
      </c>
      <c r="H222" s="103">
        <v>85258.72</v>
      </c>
      <c r="I222" s="102">
        <f t="shared" si="2"/>
        <v>3.0132082854562005E-2</v>
      </c>
      <c r="J222" s="103">
        <v>569872</v>
      </c>
      <c r="K222" s="102">
        <f t="shared" si="3"/>
        <v>0.20140380151725196</v>
      </c>
      <c r="L222" s="103">
        <v>20900</v>
      </c>
      <c r="M222" s="102">
        <f t="shared" si="4"/>
        <v>7.386464770528409E-3</v>
      </c>
      <c r="N222" s="103" t="s">
        <v>24</v>
      </c>
      <c r="O222" s="102" t="s">
        <v>24</v>
      </c>
      <c r="P222" s="103">
        <v>2829499.72</v>
      </c>
      <c r="Q222" s="102">
        <f t="shared" si="5"/>
        <v>0.99999999999999989</v>
      </c>
    </row>
    <row r="223" spans="2:17" hidden="1" x14ac:dyDescent="0.2">
      <c r="B223" s="222"/>
      <c r="C223" s="111" t="s">
        <v>84</v>
      </c>
      <c r="D223" s="103">
        <v>247923</v>
      </c>
      <c r="E223" s="102">
        <f t="shared" si="0"/>
        <v>0.21158471707056825</v>
      </c>
      <c r="F223" s="103">
        <v>554056</v>
      </c>
      <c r="G223" s="102">
        <f t="shared" si="1"/>
        <v>0.47284754541228835</v>
      </c>
      <c r="H223" s="103">
        <v>24599.42</v>
      </c>
      <c r="I223" s="102">
        <f t="shared" si="2"/>
        <v>2.0993862291114891E-2</v>
      </c>
      <c r="J223" s="103">
        <v>329767</v>
      </c>
      <c r="K223" s="102">
        <f t="shared" si="3"/>
        <v>0.28143277305538444</v>
      </c>
      <c r="L223" s="103">
        <v>15398</v>
      </c>
      <c r="M223" s="102">
        <f t="shared" si="4"/>
        <v>1.3141102170644152E-2</v>
      </c>
      <c r="N223" s="103" t="s">
        <v>24</v>
      </c>
      <c r="O223" s="102" t="s">
        <v>24</v>
      </c>
      <c r="P223" s="103">
        <v>1171743.42</v>
      </c>
      <c r="Q223" s="102">
        <f t="shared" si="5"/>
        <v>1</v>
      </c>
    </row>
    <row r="224" spans="2:17" hidden="1" x14ac:dyDescent="0.2">
      <c r="B224" s="220">
        <v>2017</v>
      </c>
      <c r="C224" s="120" t="s">
        <v>2</v>
      </c>
      <c r="D224" s="117">
        <v>3329926.9343939619</v>
      </c>
      <c r="E224" s="118">
        <v>0.216814599173353</v>
      </c>
      <c r="F224" s="117">
        <v>7783559.9933809619</v>
      </c>
      <c r="G224" s="118">
        <v>0.50679473554688559</v>
      </c>
      <c r="H224" s="117">
        <v>218809.89166238435</v>
      </c>
      <c r="I224" s="118">
        <v>1.4246912887468155E-2</v>
      </c>
      <c r="J224" s="117">
        <v>3890999.5152496109</v>
      </c>
      <c r="K224" s="118">
        <v>0.25334654991043903</v>
      </c>
      <c r="L224" s="117">
        <v>135111.01929186424</v>
      </c>
      <c r="M224" s="118">
        <v>8.7972024818617073E-3</v>
      </c>
      <c r="N224" s="117" t="s">
        <v>24</v>
      </c>
      <c r="O224" s="118" t="s">
        <v>24</v>
      </c>
      <c r="P224" s="117">
        <f t="shared" ref="P224:P230" si="6">SUM(D224,F224,H224,J224,L224)</f>
        <v>15358407.353978785</v>
      </c>
      <c r="Q224" s="118">
        <f t="shared" si="5"/>
        <v>1.0000000000000075</v>
      </c>
    </row>
    <row r="225" spans="2:18" hidden="1" x14ac:dyDescent="0.2">
      <c r="B225" s="221"/>
      <c r="C225" s="111" t="s">
        <v>79</v>
      </c>
      <c r="D225" s="103">
        <v>603047.06628104753</v>
      </c>
      <c r="E225" s="102">
        <v>0.17622039177542778</v>
      </c>
      <c r="F225" s="103">
        <v>1389594.2973431076</v>
      </c>
      <c r="G225" s="102">
        <v>0.40606258645254706</v>
      </c>
      <c r="H225" s="103">
        <v>19333.855754463159</v>
      </c>
      <c r="I225" s="102">
        <v>5.649674504830904E-3</v>
      </c>
      <c r="J225" s="103">
        <v>1384733.8126347235</v>
      </c>
      <c r="K225" s="102">
        <v>0.40464227190759444</v>
      </c>
      <c r="L225" s="103">
        <v>25409.48789987354</v>
      </c>
      <c r="M225" s="102">
        <v>7.425075359610336E-3</v>
      </c>
      <c r="N225" s="103" t="s">
        <v>24</v>
      </c>
      <c r="O225" s="102" t="s">
        <v>24</v>
      </c>
      <c r="P225" s="103">
        <f t="shared" si="6"/>
        <v>3422118.5199132152</v>
      </c>
      <c r="Q225" s="102">
        <f t="shared" si="5"/>
        <v>1.0000000000000104</v>
      </c>
    </row>
    <row r="226" spans="2:18" hidden="1" x14ac:dyDescent="0.2">
      <c r="B226" s="221"/>
      <c r="C226" s="111" t="s">
        <v>80</v>
      </c>
      <c r="D226" s="103">
        <v>460035.81407829997</v>
      </c>
      <c r="E226" s="102">
        <v>0.15060013811363357</v>
      </c>
      <c r="F226" s="103">
        <v>1874268.9816313037</v>
      </c>
      <c r="G226" s="102">
        <v>0.61357215864009018</v>
      </c>
      <c r="H226" s="103">
        <v>31906.225270218245</v>
      </c>
      <c r="I226" s="102">
        <v>1.0445017073304926E-2</v>
      </c>
      <c r="J226" s="103">
        <v>660887.82016503287</v>
      </c>
      <c r="K226" s="102">
        <v>0.21635227942825297</v>
      </c>
      <c r="L226" s="103">
        <v>27585.037904351837</v>
      </c>
      <c r="M226" s="102">
        <v>9.0304067447194956E-3</v>
      </c>
      <c r="N226" s="103" t="s">
        <v>24</v>
      </c>
      <c r="O226" s="102" t="s">
        <v>24</v>
      </c>
      <c r="P226" s="103">
        <f t="shared" si="6"/>
        <v>3054683.8790492066</v>
      </c>
      <c r="Q226" s="102">
        <f t="shared" si="5"/>
        <v>1.0000000000000011</v>
      </c>
    </row>
    <row r="227" spans="2:18" hidden="1" x14ac:dyDescent="0.2">
      <c r="B227" s="221"/>
      <c r="C227" s="111" t="s">
        <v>81</v>
      </c>
      <c r="D227" s="103">
        <v>629661.13768206793</v>
      </c>
      <c r="E227" s="102">
        <v>0.24768689758537779</v>
      </c>
      <c r="F227" s="103">
        <v>1388473.4510533337</v>
      </c>
      <c r="G227" s="102">
        <v>0.54617739747614924</v>
      </c>
      <c r="H227" s="103">
        <v>37914.103963059541</v>
      </c>
      <c r="I227" s="102">
        <v>1.4914096207222753E-2</v>
      </c>
      <c r="J227" s="103">
        <v>469497.51413564058</v>
      </c>
      <c r="K227" s="102">
        <v>0.18468407170305759</v>
      </c>
      <c r="L227" s="103">
        <v>16619.502456286718</v>
      </c>
      <c r="M227" s="102">
        <v>6.5375370281923221E-3</v>
      </c>
      <c r="N227" s="103" t="s">
        <v>24</v>
      </c>
      <c r="O227" s="102" t="s">
        <v>24</v>
      </c>
      <c r="P227" s="103">
        <f t="shared" si="6"/>
        <v>2542165.709290389</v>
      </c>
      <c r="Q227" s="102">
        <f t="shared" si="5"/>
        <v>0.99999999999999967</v>
      </c>
    </row>
    <row r="228" spans="2:18" hidden="1" x14ac:dyDescent="0.2">
      <c r="B228" s="221"/>
      <c r="C228" s="111" t="s">
        <v>82</v>
      </c>
      <c r="D228" s="103">
        <v>633500.78606545727</v>
      </c>
      <c r="E228" s="102">
        <v>0.28830855404653016</v>
      </c>
      <c r="F228" s="103">
        <v>1097452.2759549515</v>
      </c>
      <c r="G228" s="102">
        <v>0.49945459544063253</v>
      </c>
      <c r="H228" s="103">
        <v>41576.042546154873</v>
      </c>
      <c r="I228" s="102">
        <v>1.8921410948684103E-2</v>
      </c>
      <c r="J228" s="103">
        <v>407538.12519591587</v>
      </c>
      <c r="K228" s="102">
        <v>0.18547211018287166</v>
      </c>
      <c r="L228" s="103">
        <v>17234.158538385422</v>
      </c>
      <c r="M228" s="102">
        <v>7.8433293812790305E-3</v>
      </c>
      <c r="N228" s="103" t="s">
        <v>24</v>
      </c>
      <c r="O228" s="102" t="s">
        <v>24</v>
      </c>
      <c r="P228" s="103">
        <f t="shared" si="6"/>
        <v>2197301.388300865</v>
      </c>
      <c r="Q228" s="102">
        <f t="shared" si="5"/>
        <v>0.99999999999999756</v>
      </c>
    </row>
    <row r="229" spans="2:18" hidden="1" x14ac:dyDescent="0.2">
      <c r="B229" s="221"/>
      <c r="C229" s="111" t="s">
        <v>83</v>
      </c>
      <c r="D229" s="103">
        <v>770930.9251142462</v>
      </c>
      <c r="E229" s="102">
        <v>0.26307024899217274</v>
      </c>
      <c r="F229" s="103">
        <v>1447487.5125556595</v>
      </c>
      <c r="G229" s="102">
        <v>0.49393647074755459</v>
      </c>
      <c r="H229" s="103">
        <v>66551.834248939005</v>
      </c>
      <c r="I229" s="102">
        <v>2.2709956283255422E-2</v>
      </c>
      <c r="J229" s="103">
        <v>614966.55620795605</v>
      </c>
      <c r="K229" s="102">
        <v>0.20984941684562916</v>
      </c>
      <c r="L229" s="103">
        <v>30576.706063002297</v>
      </c>
      <c r="M229" s="102">
        <v>1.0433907131384638E-2</v>
      </c>
      <c r="N229" s="103" t="s">
        <v>24</v>
      </c>
      <c r="O229" s="102" t="s">
        <v>24</v>
      </c>
      <c r="P229" s="103">
        <f t="shared" si="6"/>
        <v>2930513.5341898035</v>
      </c>
      <c r="Q229" s="102">
        <f t="shared" si="5"/>
        <v>0.99999999999999667</v>
      </c>
    </row>
    <row r="230" spans="2:18" hidden="1" x14ac:dyDescent="0.2">
      <c r="B230" s="222"/>
      <c r="C230" s="111" t="s">
        <v>84</v>
      </c>
      <c r="D230" s="103">
        <v>232751.20517284793</v>
      </c>
      <c r="E230" s="102">
        <v>0.19209849184217678</v>
      </c>
      <c r="F230" s="103">
        <v>586283.47484282823</v>
      </c>
      <c r="G230" s="102">
        <v>0.48388222619796983</v>
      </c>
      <c r="H230" s="103">
        <v>21527.829879549343</v>
      </c>
      <c r="I230" s="102">
        <v>1.7767743240793367E-2</v>
      </c>
      <c r="J230" s="103">
        <v>353375.68691035669</v>
      </c>
      <c r="K230" s="102">
        <v>0.29165450060188042</v>
      </c>
      <c r="L230" s="103">
        <v>17686.126429964381</v>
      </c>
      <c r="M230" s="102">
        <v>1.4597038117173881E-2</v>
      </c>
      <c r="N230" s="103" t="s">
        <v>24</v>
      </c>
      <c r="O230" s="102" t="s">
        <v>24</v>
      </c>
      <c r="P230" s="103">
        <f t="shared" si="6"/>
        <v>1211624.3232355465</v>
      </c>
      <c r="Q230" s="102">
        <f t="shared" si="5"/>
        <v>0.99999999999999434</v>
      </c>
    </row>
    <row r="231" spans="2:18" hidden="1" x14ac:dyDescent="0.2">
      <c r="B231" s="220">
        <v>2018</v>
      </c>
      <c r="C231" s="120" t="s">
        <v>2</v>
      </c>
      <c r="D231" s="117">
        <v>3094144</v>
      </c>
      <c r="E231" s="118">
        <v>0.23</v>
      </c>
      <c r="F231" s="117">
        <v>7590259</v>
      </c>
      <c r="G231" s="118">
        <v>0.56399999999999995</v>
      </c>
      <c r="H231" s="117">
        <v>219290</v>
      </c>
      <c r="I231" s="118">
        <v>1.6E-2</v>
      </c>
      <c r="J231" s="117">
        <v>2064868</v>
      </c>
      <c r="K231" s="118">
        <v>0.153</v>
      </c>
      <c r="L231" s="117">
        <v>148446</v>
      </c>
      <c r="M231" s="118">
        <v>1.0999999999999999E-2</v>
      </c>
      <c r="N231" s="117">
        <v>349318</v>
      </c>
      <c r="O231" s="118">
        <v>2.5999999999999999E-2</v>
      </c>
      <c r="P231" s="117">
        <v>13466326</v>
      </c>
      <c r="Q231" s="118">
        <v>1</v>
      </c>
      <c r="R231" s="68"/>
    </row>
    <row r="232" spans="2:18" ht="28.5" x14ac:dyDescent="0.2">
      <c r="B232" s="221"/>
      <c r="C232" s="111" t="s">
        <v>157</v>
      </c>
      <c r="D232" s="103">
        <v>433423</v>
      </c>
      <c r="E232" s="102">
        <v>0.158</v>
      </c>
      <c r="F232" s="103">
        <v>1710808</v>
      </c>
      <c r="G232" s="102">
        <v>0.624</v>
      </c>
      <c r="H232" s="103">
        <v>28918</v>
      </c>
      <c r="I232" s="102">
        <v>1.0999999999999999E-2</v>
      </c>
      <c r="J232" s="103">
        <v>521600</v>
      </c>
      <c r="K232" s="102">
        <v>0.19</v>
      </c>
      <c r="L232" s="103">
        <v>25148</v>
      </c>
      <c r="M232" s="102">
        <v>8.9999999999999993E-3</v>
      </c>
      <c r="N232" s="103">
        <v>19820</v>
      </c>
      <c r="O232" s="102">
        <v>7.0000000000000001E-3</v>
      </c>
      <c r="P232" s="103">
        <v>2739719</v>
      </c>
      <c r="Q232" s="102">
        <v>1</v>
      </c>
      <c r="R232" s="68"/>
    </row>
    <row r="233" spans="2:18" ht="28.5" x14ac:dyDescent="0.2">
      <c r="B233" s="221"/>
      <c r="C233" s="111" t="s">
        <v>158</v>
      </c>
      <c r="D233" s="103">
        <v>559858</v>
      </c>
      <c r="E233" s="102">
        <v>0.20699999999999999</v>
      </c>
      <c r="F233" s="103">
        <v>1696920</v>
      </c>
      <c r="G233" s="102">
        <v>0.628</v>
      </c>
      <c r="H233" s="103">
        <v>36788</v>
      </c>
      <c r="I233" s="102">
        <v>1.4E-2</v>
      </c>
      <c r="J233" s="103">
        <v>330866</v>
      </c>
      <c r="K233" s="102">
        <v>0.123</v>
      </c>
      <c r="L233" s="103">
        <v>33432</v>
      </c>
      <c r="M233" s="102">
        <v>1.2E-2</v>
      </c>
      <c r="N233" s="103">
        <v>42092</v>
      </c>
      <c r="O233" s="102">
        <v>1.6E-2</v>
      </c>
      <c r="P233" s="103">
        <v>2699957</v>
      </c>
      <c r="Q233" s="102">
        <v>1</v>
      </c>
      <c r="R233" s="68"/>
    </row>
    <row r="234" spans="2:18" ht="28.5" x14ac:dyDescent="0.2">
      <c r="B234" s="221"/>
      <c r="C234" s="111" t="s">
        <v>159</v>
      </c>
      <c r="D234" s="103">
        <v>712579</v>
      </c>
      <c r="E234" s="102">
        <v>0.26700000000000002</v>
      </c>
      <c r="F234" s="103">
        <v>1490720</v>
      </c>
      <c r="G234" s="102">
        <v>0.55800000000000005</v>
      </c>
      <c r="H234" s="103">
        <v>53727</v>
      </c>
      <c r="I234" s="102">
        <v>0.02</v>
      </c>
      <c r="J234" s="103">
        <v>352947</v>
      </c>
      <c r="K234" s="102">
        <v>0.13200000000000001</v>
      </c>
      <c r="L234" s="103">
        <v>28952</v>
      </c>
      <c r="M234" s="102">
        <v>1.0999999999999999E-2</v>
      </c>
      <c r="N234" s="103">
        <v>34081</v>
      </c>
      <c r="O234" s="102">
        <v>1.2999999999999999E-2</v>
      </c>
      <c r="P234" s="103">
        <v>2673007</v>
      </c>
      <c r="Q234" s="102">
        <v>1</v>
      </c>
      <c r="R234" s="68"/>
    </row>
    <row r="235" spans="2:18" ht="28.5" x14ac:dyDescent="0.2">
      <c r="B235" s="221"/>
      <c r="C235" s="111" t="s">
        <v>160</v>
      </c>
      <c r="D235" s="103">
        <v>756914</v>
      </c>
      <c r="E235" s="102">
        <v>0.28100000000000003</v>
      </c>
      <c r="F235" s="103">
        <v>1406414</v>
      </c>
      <c r="G235" s="102">
        <v>0.52200000000000002</v>
      </c>
      <c r="H235" s="103">
        <v>56342</v>
      </c>
      <c r="I235" s="102">
        <v>2.1000000000000001E-2</v>
      </c>
      <c r="J235" s="103">
        <v>383607</v>
      </c>
      <c r="K235" s="102">
        <v>0.14199999999999999</v>
      </c>
      <c r="L235" s="103">
        <v>31654</v>
      </c>
      <c r="M235" s="102">
        <v>1.2E-2</v>
      </c>
      <c r="N235" s="103">
        <v>58921</v>
      </c>
      <c r="O235" s="102">
        <v>2.1999999999999999E-2</v>
      </c>
      <c r="P235" s="103">
        <v>2693851</v>
      </c>
      <c r="Q235" s="102">
        <v>1</v>
      </c>
      <c r="R235" s="68"/>
    </row>
    <row r="236" spans="2:18" ht="28.5" x14ac:dyDescent="0.2">
      <c r="B236" s="222"/>
      <c r="C236" s="111" t="s">
        <v>161</v>
      </c>
      <c r="D236" s="103">
        <v>631370</v>
      </c>
      <c r="E236" s="102">
        <v>0.23699999999999999</v>
      </c>
      <c r="F236" s="103">
        <v>1285396</v>
      </c>
      <c r="G236" s="102">
        <v>0.48299999999999998</v>
      </c>
      <c r="H236" s="103">
        <v>43515</v>
      </c>
      <c r="I236" s="102">
        <v>1.6E-2</v>
      </c>
      <c r="J236" s="103">
        <v>475848</v>
      </c>
      <c r="K236" s="102">
        <v>0.17899999999999999</v>
      </c>
      <c r="L236" s="103">
        <v>29260</v>
      </c>
      <c r="M236" s="102">
        <v>1.0999999999999999E-2</v>
      </c>
      <c r="N236" s="103">
        <v>194404</v>
      </c>
      <c r="O236" s="102">
        <v>7.2999999999999995E-2</v>
      </c>
      <c r="P236" s="103">
        <v>2659792</v>
      </c>
      <c r="Q236" s="102">
        <v>1</v>
      </c>
      <c r="R236" s="68"/>
    </row>
    <row r="237" spans="2:18" s="68" customFormat="1" x14ac:dyDescent="0.2">
      <c r="B237" s="220">
        <v>2019</v>
      </c>
      <c r="C237" s="120" t="s">
        <v>2</v>
      </c>
      <c r="D237" s="117">
        <v>3098264.9068466057</v>
      </c>
      <c r="E237" s="118">
        <v>0.22771204383444613</v>
      </c>
      <c r="F237" s="117">
        <v>7984317.5580294132</v>
      </c>
      <c r="G237" s="118">
        <v>0.58682047030400897</v>
      </c>
      <c r="H237" s="117">
        <v>222213.65787924977</v>
      </c>
      <c r="I237" s="118">
        <v>1.6331956022157396E-2</v>
      </c>
      <c r="J237" s="117">
        <v>2003978.7485234484</v>
      </c>
      <c r="K237" s="118">
        <v>0.14728569387939131</v>
      </c>
      <c r="L237" s="117">
        <v>161762.98044396</v>
      </c>
      <c r="M237" s="118">
        <v>1.1889034669774732E-2</v>
      </c>
      <c r="N237" s="117">
        <v>135527.31143211</v>
      </c>
      <c r="O237" s="118">
        <v>9.9608012902304074E-3</v>
      </c>
      <c r="P237" s="117">
        <v>13606065.163154665</v>
      </c>
      <c r="Q237" s="118">
        <v>1</v>
      </c>
    </row>
    <row r="238" spans="2:18" s="68" customFormat="1" ht="28.5" x14ac:dyDescent="0.2">
      <c r="B238" s="221"/>
      <c r="C238" s="156" t="s">
        <v>157</v>
      </c>
      <c r="D238" s="103">
        <v>413617.66570833023</v>
      </c>
      <c r="E238" s="102">
        <v>0.14634541697877546</v>
      </c>
      <c r="F238" s="103">
        <v>1854037.7653933668</v>
      </c>
      <c r="G238" s="102">
        <v>0.65599212114460892</v>
      </c>
      <c r="H238" s="103">
        <v>34329.848777719992</v>
      </c>
      <c r="I238" s="102">
        <v>1.2146521898647605E-2</v>
      </c>
      <c r="J238" s="103">
        <v>492761.47772779473</v>
      </c>
      <c r="K238" s="102">
        <v>0.17434793024532882</v>
      </c>
      <c r="L238" s="103">
        <v>27318.80800701</v>
      </c>
      <c r="M238" s="102">
        <v>9.6658887678367118E-3</v>
      </c>
      <c r="N238" s="103">
        <v>4245.4610462000001</v>
      </c>
      <c r="O238" s="102">
        <v>1.5021209648028203E-3</v>
      </c>
      <c r="P238" s="103">
        <v>2826311.0266604205</v>
      </c>
      <c r="Q238" s="102">
        <v>1</v>
      </c>
    </row>
    <row r="239" spans="2:18" s="68" customFormat="1" ht="28.5" x14ac:dyDescent="0.2">
      <c r="B239" s="221"/>
      <c r="C239" s="156" t="s">
        <v>158</v>
      </c>
      <c r="D239" s="103">
        <v>547759.91004009463</v>
      </c>
      <c r="E239" s="102">
        <v>0.20058616857757142</v>
      </c>
      <c r="F239" s="103">
        <v>1793110.4411096328</v>
      </c>
      <c r="G239" s="102">
        <v>0.65662555186321159</v>
      </c>
      <c r="H239" s="103">
        <v>35725.732821369995</v>
      </c>
      <c r="I239" s="102">
        <v>1.3082534400409219E-2</v>
      </c>
      <c r="J239" s="103">
        <v>314846.01765987615</v>
      </c>
      <c r="K239" s="102">
        <v>0.11529459388453281</v>
      </c>
      <c r="L239" s="103">
        <v>27188.95333985001</v>
      </c>
      <c r="M239" s="102">
        <v>9.9564204647172479E-3</v>
      </c>
      <c r="N239" s="103">
        <v>12164.961147599999</v>
      </c>
      <c r="O239" s="102">
        <v>4.4547308095502815E-3</v>
      </c>
      <c r="P239" s="103">
        <v>2730796.016118444</v>
      </c>
      <c r="Q239" s="102">
        <v>1</v>
      </c>
    </row>
    <row r="240" spans="2:18" s="68" customFormat="1" ht="28.5" x14ac:dyDescent="0.2">
      <c r="B240" s="221"/>
      <c r="C240" s="156" t="s">
        <v>159</v>
      </c>
      <c r="D240" s="103">
        <v>742671.06629914499</v>
      </c>
      <c r="E240" s="102">
        <v>0.27866135223165073</v>
      </c>
      <c r="F240" s="103">
        <v>1467471.4022550923</v>
      </c>
      <c r="G240" s="102">
        <v>0.55061733770164989</v>
      </c>
      <c r="H240" s="103">
        <v>50315.056640819981</v>
      </c>
      <c r="I240" s="102">
        <v>1.8878965880563127E-2</v>
      </c>
      <c r="J240" s="103">
        <v>355763.88072710496</v>
      </c>
      <c r="K240" s="102">
        <v>0.13348795796315904</v>
      </c>
      <c r="L240" s="103">
        <v>36097.3982541</v>
      </c>
      <c r="M240" s="102">
        <v>1.3544286651232256E-2</v>
      </c>
      <c r="N240" s="103">
        <v>12819.5810052</v>
      </c>
      <c r="O240" s="102">
        <v>4.8100995717440522E-3</v>
      </c>
      <c r="P240" s="103">
        <v>2665138.3851814647</v>
      </c>
      <c r="Q240" s="102">
        <v>1</v>
      </c>
    </row>
    <row r="241" spans="1:21" s="68" customFormat="1" ht="28.5" x14ac:dyDescent="0.2">
      <c r="B241" s="221"/>
      <c r="C241" s="156" t="s">
        <v>160</v>
      </c>
      <c r="D241" s="103">
        <v>750827.74109290796</v>
      </c>
      <c r="E241" s="102">
        <v>0.27628121023343971</v>
      </c>
      <c r="F241" s="103">
        <v>1468420.5046359368</v>
      </c>
      <c r="G241" s="102">
        <v>0.54033298444977629</v>
      </c>
      <c r="H241" s="103">
        <v>59331.119999840033</v>
      </c>
      <c r="I241" s="102">
        <v>2.1832003189174755E-2</v>
      </c>
      <c r="J241" s="103">
        <v>383435.8831890595</v>
      </c>
      <c r="K241" s="102">
        <v>0.14109245577447646</v>
      </c>
      <c r="L241" s="103">
        <v>39689.552583799988</v>
      </c>
      <c r="M241" s="102">
        <v>1.4604518481848593E-2</v>
      </c>
      <c r="N241" s="103">
        <v>15916.641008099999</v>
      </c>
      <c r="O241" s="102">
        <v>5.8568278712878797E-3</v>
      </c>
      <c r="P241" s="103">
        <v>2717621.4425096344</v>
      </c>
      <c r="Q241" s="102">
        <v>1</v>
      </c>
    </row>
    <row r="242" spans="1:21" s="68" customFormat="1" ht="28.5" x14ac:dyDescent="0.2">
      <c r="B242" s="222"/>
      <c r="C242" s="156" t="s">
        <v>161</v>
      </c>
      <c r="D242" s="103">
        <v>643388.52370610461</v>
      </c>
      <c r="E242" s="102">
        <v>0.24131308067795321</v>
      </c>
      <c r="F242" s="103">
        <v>1401277.4446355083</v>
      </c>
      <c r="G242" s="102">
        <v>0.52557135321858417</v>
      </c>
      <c r="H242" s="103">
        <v>42511.899639499985</v>
      </c>
      <c r="I242" s="102">
        <v>1.5944762906846318E-2</v>
      </c>
      <c r="J242" s="103">
        <v>457171.48921961978</v>
      </c>
      <c r="K242" s="102">
        <v>0.1714694253889244</v>
      </c>
      <c r="L242" s="103">
        <v>31468.268259200006</v>
      </c>
      <c r="M242" s="102">
        <v>1.1802673621664655E-2</v>
      </c>
      <c r="N242" s="103">
        <v>90380.667225010038</v>
      </c>
      <c r="O242" s="102">
        <v>3.3898704186024246E-2</v>
      </c>
      <c r="P242" s="103">
        <v>2666198.2926849509</v>
      </c>
      <c r="Q242" s="102">
        <v>1</v>
      </c>
    </row>
    <row r="243" spans="1:21" s="74" customFormat="1" x14ac:dyDescent="0.2">
      <c r="B243" s="108" t="s">
        <v>234</v>
      </c>
      <c r="C243" s="100"/>
      <c r="D243" s="106"/>
      <c r="E243" s="107"/>
      <c r="F243" s="106"/>
      <c r="G243" s="107"/>
      <c r="H243" s="106"/>
      <c r="I243" s="107"/>
      <c r="J243" s="106"/>
      <c r="K243" s="107"/>
      <c r="L243" s="106"/>
      <c r="M243" s="107"/>
      <c r="N243" s="106"/>
      <c r="O243" s="107"/>
      <c r="P243" s="106"/>
      <c r="Q243" s="107"/>
      <c r="R243" s="106"/>
      <c r="S243" s="107"/>
      <c r="T243" s="106"/>
      <c r="U243" s="107"/>
    </row>
    <row r="244" spans="1:21" s="68" customFormat="1" ht="15.75" x14ac:dyDescent="0.25">
      <c r="A244" s="92"/>
      <c r="B244" s="129" t="s">
        <v>365</v>
      </c>
      <c r="C244" s="92"/>
      <c r="D244" s="92"/>
      <c r="E244" s="92"/>
      <c r="F244" s="92"/>
      <c r="G244" s="92"/>
      <c r="H244" s="92"/>
      <c r="I244" s="92"/>
      <c r="J244" s="92"/>
      <c r="K244" s="70"/>
    </row>
    <row r="245" spans="1:21" s="44" customFormat="1" ht="31.9" customHeight="1" x14ac:dyDescent="0.25">
      <c r="B245" s="125"/>
      <c r="C245" s="104"/>
      <c r="D245" s="104"/>
      <c r="E245" s="104"/>
      <c r="F245" s="104"/>
      <c r="G245" s="104"/>
      <c r="H245" s="104"/>
      <c r="I245" s="104"/>
      <c r="J245" s="7"/>
      <c r="K245" s="8"/>
    </row>
    <row r="248" spans="1:21" ht="17.25" x14ac:dyDescent="0.2">
      <c r="B248" s="95" t="s">
        <v>239</v>
      </c>
    </row>
    <row r="249" spans="1:21" s="68" customFormat="1" ht="17.25" x14ac:dyDescent="0.2">
      <c r="B249" s="95" t="s">
        <v>366</v>
      </c>
    </row>
    <row r="250" spans="1:21" s="68" customFormat="1" ht="17.25" x14ac:dyDescent="0.2">
      <c r="B250" s="95" t="s">
        <v>240</v>
      </c>
    </row>
    <row r="251" spans="1:21" s="68" customFormat="1" ht="17.25" x14ac:dyDescent="0.2">
      <c r="B251" s="95" t="s">
        <v>189</v>
      </c>
    </row>
    <row r="252" spans="1:21" ht="15" customHeight="1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</row>
    <row r="253" spans="1:21" ht="21" customHeight="1" x14ac:dyDescent="0.25">
      <c r="B253" s="202" t="s">
        <v>25</v>
      </c>
      <c r="C253" s="202" t="s">
        <v>59</v>
      </c>
      <c r="D253" s="203" t="s">
        <v>3</v>
      </c>
      <c r="E253" s="204"/>
      <c r="F253" s="202" t="s">
        <v>4</v>
      </c>
      <c r="G253" s="202"/>
      <c r="H253" s="77"/>
      <c r="I253" s="77"/>
      <c r="J253" s="60"/>
    </row>
    <row r="254" spans="1:21" ht="21" customHeight="1" x14ac:dyDescent="0.25">
      <c r="B254" s="202"/>
      <c r="C254" s="202"/>
      <c r="D254" s="114" t="s">
        <v>190</v>
      </c>
      <c r="E254" s="114" t="s">
        <v>185</v>
      </c>
      <c r="F254" s="114" t="s">
        <v>190</v>
      </c>
      <c r="G254" s="114" t="s">
        <v>185</v>
      </c>
      <c r="H254" s="77"/>
      <c r="I254" s="77"/>
      <c r="J254" s="60"/>
    </row>
    <row r="255" spans="1:21" ht="20.25" customHeight="1" x14ac:dyDescent="0.25">
      <c r="B255" s="223">
        <v>2018</v>
      </c>
      <c r="C255" s="120" t="s">
        <v>125</v>
      </c>
      <c r="D255" s="117">
        <v>1448916</v>
      </c>
      <c r="E255" s="118">
        <v>0.30199999999999999</v>
      </c>
      <c r="F255" s="117">
        <v>3347483</v>
      </c>
      <c r="G255" s="118">
        <v>0.69799999999999995</v>
      </c>
      <c r="H255" s="77"/>
      <c r="I255" s="77"/>
      <c r="J255" s="60"/>
    </row>
    <row r="256" spans="1:21" ht="20.25" customHeight="1" x14ac:dyDescent="0.25">
      <c r="B256" s="223"/>
      <c r="C256" s="111" t="s">
        <v>126</v>
      </c>
      <c r="D256" s="103">
        <v>1074222</v>
      </c>
      <c r="E256" s="102">
        <v>0.32300000000000001</v>
      </c>
      <c r="F256" s="103">
        <v>2254567</v>
      </c>
      <c r="G256" s="102">
        <v>0.67700000000000005</v>
      </c>
      <c r="H256" s="77"/>
      <c r="I256" s="77"/>
      <c r="J256" s="60"/>
    </row>
    <row r="257" spans="1:10" ht="20.25" customHeight="1" x14ac:dyDescent="0.25">
      <c r="B257" s="223"/>
      <c r="C257" s="111" t="s">
        <v>6</v>
      </c>
      <c r="D257" s="103">
        <v>374694</v>
      </c>
      <c r="E257" s="102">
        <v>0.255</v>
      </c>
      <c r="F257" s="103">
        <v>1092917</v>
      </c>
      <c r="G257" s="102">
        <v>0.745</v>
      </c>
      <c r="H257" s="77"/>
      <c r="I257" s="77"/>
      <c r="J257" s="60"/>
    </row>
    <row r="258" spans="1:10" s="68" customFormat="1" ht="20.25" customHeight="1" x14ac:dyDescent="0.25">
      <c r="B258" s="223">
        <v>2019</v>
      </c>
      <c r="C258" s="120" t="s">
        <v>125</v>
      </c>
      <c r="D258" s="117">
        <v>1406992.1255129997</v>
      </c>
      <c r="E258" s="118">
        <v>0.30427095981484276</v>
      </c>
      <c r="F258" s="117">
        <v>3217149.8772900077</v>
      </c>
      <c r="G258" s="118">
        <v>0.69572904018515769</v>
      </c>
      <c r="H258" s="94"/>
      <c r="I258" s="94"/>
      <c r="J258" s="94"/>
    </row>
    <row r="259" spans="1:10" s="68" customFormat="1" ht="20.25" customHeight="1" x14ac:dyDescent="0.25">
      <c r="B259" s="223"/>
      <c r="C259" s="156" t="s">
        <v>126</v>
      </c>
      <c r="D259" s="103">
        <v>362252.11408599984</v>
      </c>
      <c r="E259" s="102">
        <v>0.25564361909879307</v>
      </c>
      <c r="F259" s="103">
        <v>1054767.8583389996</v>
      </c>
      <c r="G259" s="102">
        <v>0.74435638090120415</v>
      </c>
      <c r="H259" s="94"/>
      <c r="I259" s="94"/>
      <c r="J259" s="94"/>
    </row>
    <row r="260" spans="1:10" s="68" customFormat="1" ht="20.25" customHeight="1" x14ac:dyDescent="0.25">
      <c r="B260" s="223"/>
      <c r="C260" s="156" t="s">
        <v>6</v>
      </c>
      <c r="D260" s="103">
        <v>1044740.011427</v>
      </c>
      <c r="E260" s="102">
        <v>0.32575623924851166</v>
      </c>
      <c r="F260" s="103">
        <v>2162382.0189510039</v>
      </c>
      <c r="G260" s="102">
        <v>0.67424376075147829</v>
      </c>
      <c r="H260" s="94"/>
      <c r="I260" s="94"/>
      <c r="J260" s="94"/>
    </row>
    <row r="261" spans="1:10" ht="15.75" x14ac:dyDescent="0.25">
      <c r="A261" s="58"/>
      <c r="B261" s="129" t="s">
        <v>365</v>
      </c>
      <c r="C261" s="58"/>
      <c r="D261" s="58"/>
      <c r="E261" s="58"/>
      <c r="F261" s="60"/>
      <c r="G261" s="60"/>
      <c r="H261" s="77"/>
      <c r="I261" s="77"/>
      <c r="J261" s="60"/>
    </row>
  </sheetData>
  <mergeCells count="88">
    <mergeCell ref="B195:B197"/>
    <mergeCell ref="B237:B242"/>
    <mergeCell ref="B258:B260"/>
    <mergeCell ref="B143:B145"/>
    <mergeCell ref="B147:H147"/>
    <mergeCell ref="C167:D167"/>
    <mergeCell ref="E167:F167"/>
    <mergeCell ref="G167:H167"/>
    <mergeCell ref="B255:B257"/>
    <mergeCell ref="B224:B230"/>
    <mergeCell ref="B253:B254"/>
    <mergeCell ref="B192:B194"/>
    <mergeCell ref="B231:B236"/>
    <mergeCell ref="B189:B191"/>
    <mergeCell ref="N208:O208"/>
    <mergeCell ref="P208:Q208"/>
    <mergeCell ref="B198:G198"/>
    <mergeCell ref="B208:B209"/>
    <mergeCell ref="C208:C209"/>
    <mergeCell ref="D208:E208"/>
    <mergeCell ref="F208:G208"/>
    <mergeCell ref="H208:I208"/>
    <mergeCell ref="J208:K208"/>
    <mergeCell ref="B140:B142"/>
    <mergeCell ref="B186:B188"/>
    <mergeCell ref="B53:B58"/>
    <mergeCell ref="B94:B99"/>
    <mergeCell ref="B120:B122"/>
    <mergeCell ref="B123:H123"/>
    <mergeCell ref="L109:M109"/>
    <mergeCell ref="B111:B113"/>
    <mergeCell ref="B132:B133"/>
    <mergeCell ref="C132:C133"/>
    <mergeCell ref="D132:E132"/>
    <mergeCell ref="F132:G132"/>
    <mergeCell ref="H132:I132"/>
    <mergeCell ref="J132:K132"/>
    <mergeCell ref="L132:M132"/>
    <mergeCell ref="B117:B119"/>
    <mergeCell ref="H109:I109"/>
    <mergeCell ref="J109:K109"/>
    <mergeCell ref="B114:B116"/>
    <mergeCell ref="B33:B39"/>
    <mergeCell ref="B109:B110"/>
    <mergeCell ref="C109:C110"/>
    <mergeCell ref="D109:E109"/>
    <mergeCell ref="F109:G109"/>
    <mergeCell ref="B69:B71"/>
    <mergeCell ref="C69:C71"/>
    <mergeCell ref="D69:E70"/>
    <mergeCell ref="B47:B52"/>
    <mergeCell ref="B72:B79"/>
    <mergeCell ref="B88:B93"/>
    <mergeCell ref="B100:E100"/>
    <mergeCell ref="B59:I59"/>
    <mergeCell ref="B40:B46"/>
    <mergeCell ref="B80:B87"/>
    <mergeCell ref="H31:I31"/>
    <mergeCell ref="B13:B15"/>
    <mergeCell ref="B16:B18"/>
    <mergeCell ref="B22:I22"/>
    <mergeCell ref="B8:B9"/>
    <mergeCell ref="C8:C9"/>
    <mergeCell ref="D8:E8"/>
    <mergeCell ref="F8:G8"/>
    <mergeCell ref="H8:I8"/>
    <mergeCell ref="B10:B12"/>
    <mergeCell ref="B31:B32"/>
    <mergeCell ref="C31:C32"/>
    <mergeCell ref="D31:E31"/>
    <mergeCell ref="F31:G31"/>
    <mergeCell ref="B19:B21"/>
    <mergeCell ref="N132:O132"/>
    <mergeCell ref="B217:B223"/>
    <mergeCell ref="F253:G253"/>
    <mergeCell ref="B134:B136"/>
    <mergeCell ref="B184:B185"/>
    <mergeCell ref="C184:C185"/>
    <mergeCell ref="D184:E184"/>
    <mergeCell ref="F184:G184"/>
    <mergeCell ref="C156:D156"/>
    <mergeCell ref="E156:F156"/>
    <mergeCell ref="G156:H156"/>
    <mergeCell ref="B210:B216"/>
    <mergeCell ref="C253:C254"/>
    <mergeCell ref="D253:E253"/>
    <mergeCell ref="L208:M208"/>
    <mergeCell ref="B137:B139"/>
  </mergeCells>
  <pageMargins left="0.7" right="0.7" top="0.75" bottom="0.75" header="0.3" footer="0.3"/>
  <pageSetup paperSize="9" orientation="portrait" r:id="rId1"/>
  <ignoredErrors>
    <ignoredError sqref="D79" formulaRange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zoomScale="80" zoomScaleNormal="80" workbookViewId="0">
      <selection activeCell="I6" sqref="I6"/>
    </sheetView>
  </sheetViews>
  <sheetFormatPr baseColWidth="10" defaultColWidth="11.42578125" defaultRowHeight="15" x14ac:dyDescent="0.2"/>
  <cols>
    <col min="1" max="1" width="7.7109375" style="1" customWidth="1"/>
    <col min="2" max="2" width="25.5703125" style="1" customWidth="1"/>
    <col min="3" max="3" width="18.7109375" style="1" customWidth="1"/>
    <col min="4" max="4" width="19.85546875" style="1" customWidth="1"/>
    <col min="5" max="5" width="15.140625" style="1" customWidth="1"/>
    <col min="6" max="6" width="18.140625" style="1" bestFit="1" customWidth="1"/>
    <col min="7" max="7" width="15.28515625" style="1" customWidth="1"/>
    <col min="8" max="8" width="14.5703125" style="1" customWidth="1"/>
    <col min="9" max="9" width="18.140625" style="1" bestFit="1" customWidth="1"/>
    <col min="10" max="10" width="14.140625" style="1" bestFit="1" customWidth="1"/>
    <col min="11" max="11" width="14.28515625" style="1" customWidth="1"/>
    <col min="12" max="12" width="18.140625" style="1" bestFit="1" customWidth="1"/>
    <col min="13" max="13" width="11.7109375" style="1" bestFit="1" customWidth="1"/>
    <col min="14" max="14" width="15.7109375" style="1" bestFit="1" customWidth="1"/>
    <col min="15" max="15" width="18.140625" style="1" bestFit="1" customWidth="1"/>
    <col min="16" max="16384" width="11.42578125" style="1"/>
  </cols>
  <sheetData>
    <row r="1" spans="1:11" ht="88.5" customHeight="1" x14ac:dyDescent="0.2"/>
    <row r="2" spans="1:11" s="68" customFormat="1" x14ac:dyDescent="0.2"/>
    <row r="3" spans="1:11" s="68" customFormat="1" ht="17.25" x14ac:dyDescent="0.2">
      <c r="B3" s="95" t="s">
        <v>241</v>
      </c>
    </row>
    <row r="4" spans="1:11" s="68" customFormat="1" ht="17.25" x14ac:dyDescent="0.2">
      <c r="B4" s="95" t="s">
        <v>367</v>
      </c>
    </row>
    <row r="5" spans="1:11" s="68" customFormat="1" ht="17.25" x14ac:dyDescent="0.2">
      <c r="B5" s="95" t="s">
        <v>240</v>
      </c>
    </row>
    <row r="6" spans="1:11" s="68" customFormat="1" ht="17.25" x14ac:dyDescent="0.2">
      <c r="B6" s="95" t="s">
        <v>189</v>
      </c>
    </row>
    <row r="7" spans="1:11" s="68" customFormat="1" ht="15.75" x14ac:dyDescent="0.25">
      <c r="A7" s="92"/>
      <c r="B7" s="92"/>
      <c r="C7" s="92"/>
      <c r="D7" s="92"/>
      <c r="E7" s="92"/>
      <c r="F7" s="92"/>
      <c r="G7" s="92"/>
      <c r="H7" s="92"/>
      <c r="I7" s="92"/>
      <c r="J7" s="70"/>
      <c r="K7" s="70"/>
    </row>
    <row r="8" spans="1:11" ht="26.25" customHeight="1" x14ac:dyDescent="0.2">
      <c r="A8" s="5"/>
      <c r="B8" s="202" t="s">
        <v>25</v>
      </c>
      <c r="C8" s="206" t="s">
        <v>63</v>
      </c>
      <c r="D8" s="202" t="s">
        <v>60</v>
      </c>
      <c r="E8" s="203" t="s">
        <v>125</v>
      </c>
      <c r="F8" s="204"/>
      <c r="G8" s="203" t="s">
        <v>66</v>
      </c>
      <c r="H8" s="204"/>
      <c r="I8" s="203" t="s">
        <v>127</v>
      </c>
      <c r="J8" s="204"/>
    </row>
    <row r="9" spans="1:11" ht="26.25" customHeight="1" x14ac:dyDescent="0.2">
      <c r="A9" s="5"/>
      <c r="B9" s="202"/>
      <c r="C9" s="207"/>
      <c r="D9" s="202"/>
      <c r="E9" s="114" t="s">
        <v>190</v>
      </c>
      <c r="F9" s="114" t="s">
        <v>185</v>
      </c>
      <c r="G9" s="114" t="s">
        <v>190</v>
      </c>
      <c r="H9" s="114" t="s">
        <v>185</v>
      </c>
      <c r="I9" s="114" t="s">
        <v>190</v>
      </c>
      <c r="J9" s="114" t="s">
        <v>185</v>
      </c>
    </row>
    <row r="10" spans="1:11" ht="15" customHeight="1" x14ac:dyDescent="0.2">
      <c r="B10" s="223">
        <v>2018</v>
      </c>
      <c r="C10" s="202" t="s">
        <v>64</v>
      </c>
      <c r="D10" s="127" t="s">
        <v>3</v>
      </c>
      <c r="E10" s="117">
        <v>263449</v>
      </c>
      <c r="F10" s="118">
        <v>0.182</v>
      </c>
      <c r="G10" s="117">
        <v>227952</v>
      </c>
      <c r="H10" s="118">
        <v>0.21199999999999999</v>
      </c>
      <c r="I10" s="117">
        <v>35497</v>
      </c>
      <c r="J10" s="118">
        <v>9.5000000000000001E-2</v>
      </c>
      <c r="K10" s="68"/>
    </row>
    <row r="11" spans="1:11" ht="15" customHeight="1" x14ac:dyDescent="0.2">
      <c r="B11" s="223"/>
      <c r="C11" s="202"/>
      <c r="D11" s="128" t="s">
        <v>4</v>
      </c>
      <c r="E11" s="103">
        <v>1185045</v>
      </c>
      <c r="F11" s="102">
        <v>0.81799999999999995</v>
      </c>
      <c r="G11" s="103">
        <v>845974</v>
      </c>
      <c r="H11" s="102">
        <v>0.78800000000000003</v>
      </c>
      <c r="I11" s="103">
        <v>339072</v>
      </c>
      <c r="J11" s="102">
        <v>0.90500000000000003</v>
      </c>
      <c r="K11" s="68"/>
    </row>
    <row r="12" spans="1:11" ht="15" customHeight="1" x14ac:dyDescent="0.2">
      <c r="B12" s="223"/>
      <c r="C12" s="202" t="s">
        <v>68</v>
      </c>
      <c r="D12" s="127" t="s">
        <v>3</v>
      </c>
      <c r="E12" s="117">
        <v>693209</v>
      </c>
      <c r="F12" s="118">
        <v>0.47799999999999998</v>
      </c>
      <c r="G12" s="117">
        <v>484380</v>
      </c>
      <c r="H12" s="118">
        <v>0.45100000000000001</v>
      </c>
      <c r="I12" s="117">
        <v>208829</v>
      </c>
      <c r="J12" s="118">
        <v>0.55800000000000005</v>
      </c>
      <c r="K12" s="68"/>
    </row>
    <row r="13" spans="1:11" ht="15" customHeight="1" x14ac:dyDescent="0.2">
      <c r="B13" s="223"/>
      <c r="C13" s="202"/>
      <c r="D13" s="128" t="s">
        <v>4</v>
      </c>
      <c r="E13" s="103">
        <v>755655</v>
      </c>
      <c r="F13" s="102">
        <v>0.52200000000000002</v>
      </c>
      <c r="G13" s="103">
        <v>589915</v>
      </c>
      <c r="H13" s="102">
        <v>0.54900000000000004</v>
      </c>
      <c r="I13" s="103">
        <v>165740</v>
      </c>
      <c r="J13" s="102">
        <v>0.442</v>
      </c>
      <c r="K13" s="68"/>
    </row>
    <row r="14" spans="1:11" ht="15" customHeight="1" x14ac:dyDescent="0.2">
      <c r="B14" s="223"/>
      <c r="C14" s="202" t="s">
        <v>65</v>
      </c>
      <c r="D14" s="127" t="s">
        <v>3</v>
      </c>
      <c r="E14" s="117">
        <v>100123</v>
      </c>
      <c r="F14" s="118">
        <v>6.9000000000000006E-2</v>
      </c>
      <c r="G14" s="117">
        <v>65124</v>
      </c>
      <c r="H14" s="118">
        <v>6.0999999999999999E-2</v>
      </c>
      <c r="I14" s="117">
        <v>34998</v>
      </c>
      <c r="J14" s="118">
        <v>9.2999999999999999E-2</v>
      </c>
      <c r="K14" s="68"/>
    </row>
    <row r="15" spans="1:11" ht="15" customHeight="1" x14ac:dyDescent="0.2">
      <c r="B15" s="223"/>
      <c r="C15" s="202"/>
      <c r="D15" s="128" t="s">
        <v>4</v>
      </c>
      <c r="E15" s="103">
        <v>1348422</v>
      </c>
      <c r="F15" s="102">
        <v>0.93100000000000005</v>
      </c>
      <c r="G15" s="103">
        <v>1008801</v>
      </c>
      <c r="H15" s="102">
        <v>0.93899999999999995</v>
      </c>
      <c r="I15" s="103">
        <v>339621</v>
      </c>
      <c r="J15" s="102">
        <v>0.90700000000000003</v>
      </c>
      <c r="K15" s="68"/>
    </row>
    <row r="16" spans="1:11" ht="15" customHeight="1" x14ac:dyDescent="0.2">
      <c r="B16" s="223"/>
      <c r="C16" s="202" t="s">
        <v>104</v>
      </c>
      <c r="D16" s="127" t="s">
        <v>3</v>
      </c>
      <c r="E16" s="117">
        <v>428571</v>
      </c>
      <c r="F16" s="118">
        <v>0.29599999999999999</v>
      </c>
      <c r="G16" s="117">
        <v>326666</v>
      </c>
      <c r="H16" s="118">
        <v>0.30399999999999999</v>
      </c>
      <c r="I16" s="117">
        <v>101905</v>
      </c>
      <c r="J16" s="118">
        <v>0.27200000000000002</v>
      </c>
      <c r="K16" s="68"/>
    </row>
    <row r="17" spans="1:11" ht="11.25" customHeight="1" x14ac:dyDescent="0.2">
      <c r="B17" s="223"/>
      <c r="C17" s="202"/>
      <c r="D17" s="128" t="s">
        <v>4</v>
      </c>
      <c r="E17" s="103">
        <v>1020110</v>
      </c>
      <c r="F17" s="102">
        <v>0.70399999999999996</v>
      </c>
      <c r="G17" s="103">
        <v>747371</v>
      </c>
      <c r="H17" s="102">
        <v>0.69599999999999995</v>
      </c>
      <c r="I17" s="103">
        <v>272739</v>
      </c>
      <c r="J17" s="102">
        <v>0.72799999999999998</v>
      </c>
      <c r="K17" s="68"/>
    </row>
    <row r="18" spans="1:11" s="68" customFormat="1" ht="11.25" customHeight="1" x14ac:dyDescent="0.2">
      <c r="B18" s="223">
        <v>2019</v>
      </c>
      <c r="C18" s="202" t="s">
        <v>64</v>
      </c>
      <c r="D18" s="127" t="s">
        <v>3</v>
      </c>
      <c r="E18" s="117">
        <v>187753.52940500001</v>
      </c>
      <c r="F18" s="118">
        <v>0.13344319843762004</v>
      </c>
      <c r="G18" s="117">
        <v>28564.485240000009</v>
      </c>
      <c r="H18" s="118">
        <v>7.8852501142943524E-2</v>
      </c>
      <c r="I18" s="117">
        <v>159189.04416500006</v>
      </c>
      <c r="J18" s="118">
        <v>0.15237192260643423</v>
      </c>
    </row>
    <row r="19" spans="1:11" s="68" customFormat="1" ht="11.25" customHeight="1" x14ac:dyDescent="0.2">
      <c r="B19" s="223"/>
      <c r="C19" s="202"/>
      <c r="D19" s="128" t="s">
        <v>4</v>
      </c>
      <c r="E19" s="103">
        <v>1219238.596108</v>
      </c>
      <c r="F19" s="102">
        <v>0.86655680156238024</v>
      </c>
      <c r="G19" s="103">
        <v>333687.6288459996</v>
      </c>
      <c r="H19" s="102">
        <v>0.92114749885705582</v>
      </c>
      <c r="I19" s="103">
        <v>885550.96726199856</v>
      </c>
      <c r="J19" s="102">
        <v>0.84762807739356449</v>
      </c>
    </row>
    <row r="20" spans="1:11" s="68" customFormat="1" ht="11.25" customHeight="1" x14ac:dyDescent="0.2">
      <c r="B20" s="223"/>
      <c r="C20" s="202" t="s">
        <v>68</v>
      </c>
      <c r="D20" s="127" t="s">
        <v>3</v>
      </c>
      <c r="E20" s="117">
        <v>677493.23083400109</v>
      </c>
      <c r="F20" s="118">
        <v>0.48151885042496745</v>
      </c>
      <c r="G20" s="117">
        <v>204112.13649499987</v>
      </c>
      <c r="H20" s="118">
        <v>0.56345326516588112</v>
      </c>
      <c r="I20" s="117">
        <v>473381.09433900082</v>
      </c>
      <c r="J20" s="118">
        <v>0.45310899282244804</v>
      </c>
    </row>
    <row r="21" spans="1:11" s="68" customFormat="1" ht="11.25" customHeight="1" x14ac:dyDescent="0.2">
      <c r="B21" s="223"/>
      <c r="C21" s="202"/>
      <c r="D21" s="128" t="s">
        <v>4</v>
      </c>
      <c r="E21" s="103">
        <v>729498.89467899944</v>
      </c>
      <c r="F21" s="102">
        <v>0.51848114957503311</v>
      </c>
      <c r="G21" s="103">
        <v>158139.97759099974</v>
      </c>
      <c r="H21" s="102">
        <v>0.43654673483411827</v>
      </c>
      <c r="I21" s="103">
        <v>571358.91708800057</v>
      </c>
      <c r="J21" s="102">
        <v>0.54689100717755335</v>
      </c>
    </row>
    <row r="22" spans="1:11" s="68" customFormat="1" ht="11.25" customHeight="1" x14ac:dyDescent="0.2">
      <c r="B22" s="223"/>
      <c r="C22" s="202" t="s">
        <v>65</v>
      </c>
      <c r="D22" s="127" t="s">
        <v>3</v>
      </c>
      <c r="E22" s="117">
        <v>102724.0523899999</v>
      </c>
      <c r="F22" s="118">
        <v>7.3009685361633381E-2</v>
      </c>
      <c r="G22" s="117">
        <v>28655.133870000016</v>
      </c>
      <c r="H22" s="118">
        <v>7.9102737446543087E-2</v>
      </c>
      <c r="I22" s="117">
        <v>74068.918519999992</v>
      </c>
      <c r="J22" s="118">
        <v>7.0896986532400522E-2</v>
      </c>
    </row>
    <row r="23" spans="1:11" s="68" customFormat="1" ht="11.25" customHeight="1" x14ac:dyDescent="0.2">
      <c r="B23" s="223"/>
      <c r="C23" s="202"/>
      <c r="D23" s="128" t="s">
        <v>4</v>
      </c>
      <c r="E23" s="103">
        <v>1304268.0731229987</v>
      </c>
      <c r="F23" s="102">
        <v>0.92699031463836579</v>
      </c>
      <c r="G23" s="103">
        <v>333596.98021599959</v>
      </c>
      <c r="H23" s="102">
        <v>0.92089726255345628</v>
      </c>
      <c r="I23" s="103">
        <v>970671.0929069994</v>
      </c>
      <c r="J23" s="102">
        <v>0.92910301346759883</v>
      </c>
    </row>
    <row r="24" spans="1:11" s="68" customFormat="1" ht="15" customHeight="1" x14ac:dyDescent="0.2">
      <c r="B24" s="223"/>
      <c r="C24" s="202" t="s">
        <v>104</v>
      </c>
      <c r="D24" s="127" t="s">
        <v>3</v>
      </c>
      <c r="E24" s="117">
        <v>473461.87007400079</v>
      </c>
      <c r="F24" s="118">
        <v>0.33650641072449011</v>
      </c>
      <c r="G24" s="117">
        <v>105344.6120409999</v>
      </c>
      <c r="H24" s="118">
        <v>0.29080468531369497</v>
      </c>
      <c r="I24" s="117">
        <v>368117.25803300046</v>
      </c>
      <c r="J24" s="118">
        <v>0.35235298160945588</v>
      </c>
    </row>
    <row r="25" spans="1:11" s="68" customFormat="1" ht="15" customHeight="1" x14ac:dyDescent="0.2">
      <c r="B25" s="223"/>
      <c r="C25" s="202"/>
      <c r="D25" s="128" t="s">
        <v>4</v>
      </c>
      <c r="E25" s="103">
        <v>933530.25543900195</v>
      </c>
      <c r="F25" s="102">
        <v>0.66349358927551205</v>
      </c>
      <c r="G25" s="103">
        <v>256907.50204499994</v>
      </c>
      <c r="H25" s="102">
        <v>0.70919531468630514</v>
      </c>
      <c r="I25" s="103">
        <v>676622.75339400175</v>
      </c>
      <c r="J25" s="102">
        <v>0.64764701839054628</v>
      </c>
    </row>
    <row r="26" spans="1:11" s="68" customFormat="1" ht="15.75" x14ac:dyDescent="0.25">
      <c r="A26" s="92"/>
      <c r="B26" s="129" t="s">
        <v>365</v>
      </c>
      <c r="C26" s="92"/>
      <c r="D26" s="92"/>
      <c r="E26" s="92"/>
      <c r="F26" s="94"/>
      <c r="G26" s="94"/>
      <c r="H26" s="94"/>
      <c r="I26" s="94"/>
      <c r="J26" s="94"/>
    </row>
    <row r="28" spans="1:11" s="68" customFormat="1" x14ac:dyDescent="0.2"/>
    <row r="30" spans="1:11" s="68" customFormat="1" ht="17.25" x14ac:dyDescent="0.2">
      <c r="B30" s="95" t="s">
        <v>242</v>
      </c>
    </row>
    <row r="31" spans="1:11" s="68" customFormat="1" ht="17.25" x14ac:dyDescent="0.2">
      <c r="B31" s="95" t="s">
        <v>368</v>
      </c>
    </row>
    <row r="32" spans="1:11" s="68" customFormat="1" ht="17.25" x14ac:dyDescent="0.2">
      <c r="B32" s="95" t="s">
        <v>243</v>
      </c>
    </row>
    <row r="33" spans="1:4" s="68" customFormat="1" ht="17.25" x14ac:dyDescent="0.2">
      <c r="B33" s="95" t="s">
        <v>244</v>
      </c>
    </row>
    <row r="35" spans="1:4" s="68" customFormat="1" ht="26.25" customHeight="1" x14ac:dyDescent="0.2">
      <c r="A35" s="72"/>
      <c r="B35" s="201" t="s">
        <v>25</v>
      </c>
      <c r="C35" s="201" t="s">
        <v>63</v>
      </c>
      <c r="D35" s="201" t="s">
        <v>168</v>
      </c>
    </row>
    <row r="36" spans="1:4" s="68" customFormat="1" ht="26.25" customHeight="1" x14ac:dyDescent="0.2">
      <c r="A36" s="72"/>
      <c r="B36" s="201"/>
      <c r="C36" s="201"/>
      <c r="D36" s="201"/>
    </row>
    <row r="37" spans="1:4" s="68" customFormat="1" ht="15" customHeight="1" x14ac:dyDescent="0.2">
      <c r="B37" s="223">
        <v>2018</v>
      </c>
      <c r="C37" s="202" t="s">
        <v>64</v>
      </c>
      <c r="D37" s="226" t="s">
        <v>169</v>
      </c>
    </row>
    <row r="38" spans="1:4" s="68" customFormat="1" ht="15" customHeight="1" x14ac:dyDescent="0.2">
      <c r="B38" s="223"/>
      <c r="C38" s="202"/>
      <c r="D38" s="227"/>
    </row>
    <row r="39" spans="1:4" s="68" customFormat="1" ht="15" customHeight="1" x14ac:dyDescent="0.2">
      <c r="B39" s="223"/>
      <c r="C39" s="202" t="s">
        <v>68</v>
      </c>
      <c r="D39" s="228">
        <v>42.71</v>
      </c>
    </row>
    <row r="40" spans="1:4" s="68" customFormat="1" ht="15" customHeight="1" x14ac:dyDescent="0.2">
      <c r="B40" s="223"/>
      <c r="C40" s="202"/>
      <c r="D40" s="227"/>
    </row>
    <row r="41" spans="1:4" s="68" customFormat="1" ht="15" customHeight="1" x14ac:dyDescent="0.2">
      <c r="B41" s="223"/>
      <c r="C41" s="202" t="s">
        <v>65</v>
      </c>
      <c r="D41" s="228">
        <v>59.665830999999997</v>
      </c>
    </row>
    <row r="42" spans="1:4" s="68" customFormat="1" ht="15" customHeight="1" x14ac:dyDescent="0.2">
      <c r="B42" s="223"/>
      <c r="C42" s="202"/>
      <c r="D42" s="227"/>
    </row>
    <row r="43" spans="1:4" s="68" customFormat="1" ht="15" customHeight="1" x14ac:dyDescent="0.2">
      <c r="B43" s="223"/>
      <c r="C43" s="202" t="s">
        <v>104</v>
      </c>
      <c r="D43" s="228">
        <v>54.528447999999997</v>
      </c>
    </row>
    <row r="44" spans="1:4" s="68" customFormat="1" ht="15" customHeight="1" x14ac:dyDescent="0.2">
      <c r="B44" s="223"/>
      <c r="C44" s="202"/>
      <c r="D44" s="227"/>
    </row>
    <row r="45" spans="1:4" s="68" customFormat="1" ht="15" customHeight="1" x14ac:dyDescent="0.2">
      <c r="B45" s="223">
        <v>2019</v>
      </c>
      <c r="C45" s="202" t="s">
        <v>64</v>
      </c>
      <c r="D45" s="228">
        <v>55.381472248335186</v>
      </c>
    </row>
    <row r="46" spans="1:4" s="68" customFormat="1" ht="15" customHeight="1" x14ac:dyDescent="0.2">
      <c r="B46" s="223"/>
      <c r="C46" s="202"/>
      <c r="D46" s="227"/>
    </row>
    <row r="47" spans="1:4" s="68" customFormat="1" ht="15" customHeight="1" x14ac:dyDescent="0.2">
      <c r="B47" s="223"/>
      <c r="C47" s="202" t="s">
        <v>68</v>
      </c>
      <c r="D47" s="228">
        <v>51</v>
      </c>
    </row>
    <row r="48" spans="1:4" s="68" customFormat="1" ht="15" customHeight="1" x14ac:dyDescent="0.2">
      <c r="B48" s="223"/>
      <c r="C48" s="202"/>
      <c r="D48" s="227"/>
    </row>
    <row r="49" spans="1:21" s="68" customFormat="1" ht="15" customHeight="1" x14ac:dyDescent="0.2">
      <c r="B49" s="223"/>
      <c r="C49" s="202" t="s">
        <v>65</v>
      </c>
      <c r="D49" s="228">
        <v>62</v>
      </c>
    </row>
    <row r="50" spans="1:21" s="68" customFormat="1" ht="15" customHeight="1" x14ac:dyDescent="0.2">
      <c r="B50" s="223"/>
      <c r="C50" s="202"/>
      <c r="D50" s="227"/>
    </row>
    <row r="51" spans="1:21" s="68" customFormat="1" ht="15" customHeight="1" x14ac:dyDescent="0.2">
      <c r="B51" s="223"/>
      <c r="C51" s="202" t="s">
        <v>104</v>
      </c>
      <c r="D51" s="228">
        <v>48</v>
      </c>
    </row>
    <row r="52" spans="1:21" s="68" customFormat="1" ht="15" customHeight="1" x14ac:dyDescent="0.2">
      <c r="B52" s="223"/>
      <c r="C52" s="202"/>
      <c r="D52" s="227"/>
    </row>
    <row r="53" spans="1:21" s="75" customFormat="1" ht="27.75" customHeight="1" x14ac:dyDescent="0.2">
      <c r="B53" s="200" t="s">
        <v>245</v>
      </c>
      <c r="C53" s="200"/>
      <c r="D53" s="200"/>
      <c r="E53" s="107"/>
      <c r="F53" s="106"/>
      <c r="G53" s="107"/>
      <c r="H53" s="106"/>
      <c r="I53" s="107"/>
      <c r="J53" s="106"/>
      <c r="K53" s="107"/>
      <c r="L53" s="106"/>
      <c r="M53" s="107"/>
      <c r="N53" s="106"/>
      <c r="O53" s="107"/>
      <c r="P53" s="106"/>
      <c r="Q53" s="107"/>
      <c r="R53" s="106"/>
      <c r="S53" s="107"/>
      <c r="T53" s="106"/>
      <c r="U53" s="107"/>
    </row>
    <row r="54" spans="1:21" s="68" customFormat="1" ht="27" customHeight="1" x14ac:dyDescent="0.3">
      <c r="A54" s="92"/>
      <c r="B54" s="224" t="s">
        <v>365</v>
      </c>
      <c r="C54" s="225"/>
      <c r="D54" s="225"/>
      <c r="E54" s="92"/>
      <c r="F54" s="94"/>
      <c r="G54" s="94"/>
      <c r="H54" s="94"/>
      <c r="I54" s="94"/>
      <c r="J54" s="94"/>
    </row>
  </sheetData>
  <mergeCells count="39">
    <mergeCell ref="B18:B25"/>
    <mergeCell ref="C18:C19"/>
    <mergeCell ref="C20:C21"/>
    <mergeCell ref="C22:C23"/>
    <mergeCell ref="C24:C25"/>
    <mergeCell ref="B10:B17"/>
    <mergeCell ref="C10:C11"/>
    <mergeCell ref="C12:C13"/>
    <mergeCell ref="C14:C15"/>
    <mergeCell ref="C16:C17"/>
    <mergeCell ref="I8:J8"/>
    <mergeCell ref="B8:B9"/>
    <mergeCell ref="C8:C9"/>
    <mergeCell ref="D8:D9"/>
    <mergeCell ref="E8:F8"/>
    <mergeCell ref="G8:H8"/>
    <mergeCell ref="B35:B36"/>
    <mergeCell ref="C35:C36"/>
    <mergeCell ref="D35:D36"/>
    <mergeCell ref="B37:B44"/>
    <mergeCell ref="C37:C38"/>
    <mergeCell ref="C39:C40"/>
    <mergeCell ref="C41:C42"/>
    <mergeCell ref="C43:C44"/>
    <mergeCell ref="B54:D54"/>
    <mergeCell ref="B53:D53"/>
    <mergeCell ref="D37:D38"/>
    <mergeCell ref="D39:D40"/>
    <mergeCell ref="D41:D42"/>
    <mergeCell ref="D43:D44"/>
    <mergeCell ref="B45:B52"/>
    <mergeCell ref="C45:C46"/>
    <mergeCell ref="D45:D46"/>
    <mergeCell ref="C47:C48"/>
    <mergeCell ref="D47:D48"/>
    <mergeCell ref="C49:C50"/>
    <mergeCell ref="D49:D50"/>
    <mergeCell ref="C51:C52"/>
    <mergeCell ref="D51:D5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showGridLines="0" zoomScale="80" zoomScaleNormal="80" workbookViewId="0">
      <selection activeCell="G12" sqref="G12"/>
    </sheetView>
  </sheetViews>
  <sheetFormatPr baseColWidth="10" defaultColWidth="11.42578125" defaultRowHeight="15" x14ac:dyDescent="0.2"/>
  <cols>
    <col min="1" max="1" width="7.42578125" style="1" customWidth="1"/>
    <col min="2" max="2" width="35.28515625" style="1" customWidth="1"/>
    <col min="3" max="3" width="19.28515625" style="1" customWidth="1"/>
    <col min="4" max="4" width="33.85546875" style="1" customWidth="1"/>
    <col min="5" max="5" width="15.140625" style="1" customWidth="1"/>
    <col min="6" max="6" width="32.28515625" style="1" bestFit="1" customWidth="1"/>
    <col min="7" max="7" width="15.28515625" style="1" customWidth="1"/>
    <col min="8" max="8" width="14.5703125" style="1" customWidth="1"/>
    <col min="9" max="9" width="11.85546875" style="1" bestFit="1" customWidth="1"/>
    <col min="10" max="10" width="14.28515625" style="1" customWidth="1"/>
    <col min="11" max="11" width="14.140625" style="1" bestFit="1" customWidth="1"/>
    <col min="12" max="12" width="11.7109375" style="1" bestFit="1" customWidth="1"/>
    <col min="13" max="13" width="15.7109375" style="1" bestFit="1" customWidth="1"/>
    <col min="14" max="14" width="11.7109375" style="1" bestFit="1" customWidth="1"/>
    <col min="15" max="16384" width="11.42578125" style="1"/>
  </cols>
  <sheetData>
    <row r="1" spans="1:9" ht="88.5" customHeight="1" x14ac:dyDescent="0.2"/>
    <row r="2" spans="1:9" s="68" customFormat="1" x14ac:dyDescent="0.2"/>
    <row r="3" spans="1:9" s="68" customFormat="1" ht="17.25" x14ac:dyDescent="0.2">
      <c r="B3" s="95" t="s">
        <v>246</v>
      </c>
    </row>
    <row r="4" spans="1:9" s="68" customFormat="1" ht="17.25" x14ac:dyDescent="0.2">
      <c r="B4" s="95" t="s">
        <v>369</v>
      </c>
    </row>
    <row r="5" spans="1:9" s="68" customFormat="1" ht="17.25" x14ac:dyDescent="0.2">
      <c r="B5" s="95" t="s">
        <v>183</v>
      </c>
    </row>
    <row r="6" spans="1:9" s="68" customFormat="1" ht="17.25" x14ac:dyDescent="0.2">
      <c r="B6" s="95" t="s">
        <v>184</v>
      </c>
    </row>
    <row r="7" spans="1:9" s="68" customFormat="1" x14ac:dyDescent="0.2"/>
    <row r="8" spans="1:9" ht="15.75" x14ac:dyDescent="0.25">
      <c r="A8" s="9"/>
      <c r="B8" s="202" t="s">
        <v>25</v>
      </c>
      <c r="C8" s="206" t="s">
        <v>59</v>
      </c>
      <c r="D8" s="202" t="s">
        <v>185</v>
      </c>
      <c r="E8" s="43"/>
      <c r="F8" s="43"/>
      <c r="G8" s="24"/>
      <c r="H8" s="9"/>
      <c r="I8" s="9"/>
    </row>
    <row r="9" spans="1:9" ht="15.75" x14ac:dyDescent="0.2">
      <c r="A9" s="9"/>
      <c r="B9" s="202"/>
      <c r="C9" s="207"/>
      <c r="D9" s="202"/>
      <c r="E9" s="43"/>
      <c r="F9" s="43"/>
      <c r="G9" s="10"/>
      <c r="H9" s="9"/>
      <c r="I9" s="9"/>
    </row>
    <row r="10" spans="1:9" ht="19.5" customHeight="1" x14ac:dyDescent="0.2">
      <c r="B10" s="164">
        <v>2014</v>
      </c>
      <c r="C10" s="103" t="s">
        <v>2</v>
      </c>
      <c r="D10" s="102">
        <v>0.57189999999999996</v>
      </c>
      <c r="E10" s="42"/>
      <c r="F10" s="42"/>
      <c r="G10" s="10"/>
    </row>
    <row r="11" spans="1:9" x14ac:dyDescent="0.2">
      <c r="B11" s="164">
        <v>2015</v>
      </c>
      <c r="C11" s="103" t="s">
        <v>2</v>
      </c>
      <c r="D11" s="102">
        <v>0.57597746527657523</v>
      </c>
      <c r="E11" s="41"/>
      <c r="G11" s="10"/>
    </row>
    <row r="12" spans="1:9" x14ac:dyDescent="0.2">
      <c r="B12" s="164">
        <v>2016</v>
      </c>
      <c r="C12" s="103" t="s">
        <v>2</v>
      </c>
      <c r="D12" s="102">
        <v>0.56299774984425854</v>
      </c>
      <c r="E12" s="41"/>
      <c r="G12" s="10"/>
    </row>
    <row r="13" spans="1:9" x14ac:dyDescent="0.2">
      <c r="B13" s="164">
        <v>2017</v>
      </c>
      <c r="C13" s="103" t="s">
        <v>2</v>
      </c>
      <c r="D13" s="102">
        <v>0.46108302977176086</v>
      </c>
      <c r="E13" s="41"/>
      <c r="G13" s="10"/>
    </row>
    <row r="14" spans="1:9" x14ac:dyDescent="0.2">
      <c r="B14" s="164">
        <v>2018</v>
      </c>
      <c r="C14" s="103" t="s">
        <v>2</v>
      </c>
      <c r="D14" s="102">
        <v>0.748</v>
      </c>
      <c r="E14" s="78"/>
      <c r="G14" s="10"/>
    </row>
    <row r="15" spans="1:9" s="68" customFormat="1" x14ac:dyDescent="0.2">
      <c r="B15" s="232">
        <v>2019</v>
      </c>
      <c r="C15" s="117" t="s">
        <v>2</v>
      </c>
      <c r="D15" s="118">
        <v>0.67583309068074915</v>
      </c>
      <c r="E15" s="78"/>
      <c r="G15" s="74"/>
    </row>
    <row r="16" spans="1:9" x14ac:dyDescent="0.2">
      <c r="B16" s="232"/>
      <c r="C16" s="103" t="s">
        <v>66</v>
      </c>
      <c r="D16" s="102">
        <v>0.75023455087344615</v>
      </c>
      <c r="E16" s="78"/>
      <c r="G16" s="10"/>
    </row>
    <row r="17" spans="1:15" x14ac:dyDescent="0.2">
      <c r="B17" s="233"/>
      <c r="C17" s="103" t="s">
        <v>6</v>
      </c>
      <c r="D17" s="102">
        <v>0.50744127777779569</v>
      </c>
      <c r="E17" s="78"/>
      <c r="G17" s="10"/>
    </row>
    <row r="18" spans="1:15" s="9" customFormat="1" ht="31.9" customHeight="1" x14ac:dyDescent="0.25">
      <c r="B18" s="195" t="s">
        <v>313</v>
      </c>
      <c r="C18" s="195"/>
      <c r="D18" s="195"/>
      <c r="E18" s="195"/>
      <c r="F18" s="195"/>
      <c r="G18" s="195"/>
      <c r="H18" s="195"/>
      <c r="I18" s="195"/>
      <c r="J18" s="8"/>
    </row>
    <row r="19" spans="1:15" s="9" customFormat="1" ht="15.75" x14ac:dyDescent="0.25">
      <c r="B19" s="112"/>
      <c r="C19" s="112"/>
      <c r="D19" s="112"/>
      <c r="E19" s="112"/>
      <c r="F19" s="112"/>
      <c r="G19" s="112"/>
      <c r="H19" s="112"/>
      <c r="I19" s="112"/>
      <c r="J19" s="8"/>
    </row>
    <row r="20" spans="1:15" s="9" customFormat="1" ht="15.75" x14ac:dyDescent="0.25">
      <c r="B20" s="112"/>
      <c r="C20" s="112"/>
      <c r="D20" s="112"/>
      <c r="E20" s="112"/>
      <c r="F20" s="112"/>
      <c r="G20" s="112"/>
      <c r="H20" s="112"/>
      <c r="I20" s="112"/>
      <c r="J20" s="8"/>
    </row>
    <row r="21" spans="1:15" ht="15.75" x14ac:dyDescent="0.25">
      <c r="A21" s="62"/>
      <c r="B21" s="49"/>
      <c r="C21" s="62"/>
      <c r="D21" s="62"/>
      <c r="E21" s="62"/>
      <c r="F21" s="62"/>
      <c r="G21" s="62"/>
      <c r="H21" s="62"/>
      <c r="I21" s="62"/>
      <c r="J21" s="3"/>
    </row>
    <row r="22" spans="1:15" s="68" customFormat="1" ht="17.25" x14ac:dyDescent="0.2">
      <c r="B22" s="95" t="s">
        <v>247</v>
      </c>
    </row>
    <row r="23" spans="1:15" s="68" customFormat="1" ht="17.25" x14ac:dyDescent="0.2">
      <c r="B23" s="95" t="s">
        <v>370</v>
      </c>
    </row>
    <row r="24" spans="1:15" s="68" customFormat="1" ht="17.25" x14ac:dyDescent="0.2">
      <c r="B24" s="95" t="s">
        <v>240</v>
      </c>
    </row>
    <row r="25" spans="1:15" s="68" customFormat="1" ht="17.25" x14ac:dyDescent="0.2">
      <c r="B25" s="95" t="s">
        <v>189</v>
      </c>
    </row>
    <row r="26" spans="1:15" ht="15.75" customHeight="1" x14ac:dyDescent="0.2">
      <c r="A26" s="23"/>
      <c r="B26" s="234" t="s">
        <v>111</v>
      </c>
      <c r="C26" s="203">
        <v>2018</v>
      </c>
      <c r="D26" s="211"/>
      <c r="E26" s="211"/>
      <c r="F26" s="211"/>
      <c r="G26" s="211"/>
      <c r="H26" s="211"/>
      <c r="I26" s="211"/>
      <c r="J26" s="203">
        <v>2019</v>
      </c>
      <c r="K26" s="211"/>
      <c r="L26" s="211"/>
      <c r="M26" s="211"/>
      <c r="N26" s="211"/>
      <c r="O26" s="204"/>
    </row>
    <row r="27" spans="1:15" x14ac:dyDescent="0.2">
      <c r="A27" s="9"/>
      <c r="B27" s="234"/>
      <c r="C27" s="206" t="s">
        <v>124</v>
      </c>
      <c r="D27" s="203" t="s">
        <v>125</v>
      </c>
      <c r="E27" s="204"/>
      <c r="F27" s="203" t="s">
        <v>126</v>
      </c>
      <c r="G27" s="204"/>
      <c r="H27" s="203" t="s">
        <v>127</v>
      </c>
      <c r="I27" s="204"/>
      <c r="J27" s="203" t="s">
        <v>125</v>
      </c>
      <c r="K27" s="204"/>
      <c r="L27" s="203" t="s">
        <v>126</v>
      </c>
      <c r="M27" s="204"/>
      <c r="N27" s="203" t="s">
        <v>127</v>
      </c>
      <c r="O27" s="204"/>
    </row>
    <row r="28" spans="1:15" x14ac:dyDescent="0.2">
      <c r="A28" s="9"/>
      <c r="B28" s="235"/>
      <c r="C28" s="207"/>
      <c r="D28" s="114" t="s">
        <v>190</v>
      </c>
      <c r="E28" s="114" t="s">
        <v>185</v>
      </c>
      <c r="F28" s="114" t="s">
        <v>190</v>
      </c>
      <c r="G28" s="114" t="s">
        <v>185</v>
      </c>
      <c r="H28" s="114" t="s">
        <v>190</v>
      </c>
      <c r="I28" s="114" t="s">
        <v>185</v>
      </c>
      <c r="J28" s="155" t="s">
        <v>190</v>
      </c>
      <c r="K28" s="155" t="s">
        <v>185</v>
      </c>
      <c r="L28" s="155" t="s">
        <v>190</v>
      </c>
      <c r="M28" s="155" t="s">
        <v>185</v>
      </c>
      <c r="N28" s="155" t="s">
        <v>190</v>
      </c>
      <c r="O28" s="155" t="s">
        <v>185</v>
      </c>
    </row>
    <row r="29" spans="1:15" ht="19.5" customHeight="1" x14ac:dyDescent="0.2">
      <c r="B29" s="230" t="s">
        <v>112</v>
      </c>
      <c r="C29" s="127" t="s">
        <v>3</v>
      </c>
      <c r="D29" s="117">
        <v>1382588</v>
      </c>
      <c r="E29" s="118">
        <v>0.28799999999999998</v>
      </c>
      <c r="F29" s="117">
        <v>1192940</v>
      </c>
      <c r="G29" s="118">
        <v>0.35799999999999998</v>
      </c>
      <c r="H29" s="117">
        <v>189648</v>
      </c>
      <c r="I29" s="118">
        <v>0.129</v>
      </c>
      <c r="J29" s="117">
        <v>1103139.3052229998</v>
      </c>
      <c r="K29" s="118">
        <v>0.23856086265393933</v>
      </c>
      <c r="L29" s="117">
        <v>931160.22708400048</v>
      </c>
      <c r="M29" s="118">
        <v>0.29034137717991387</v>
      </c>
      <c r="N29" s="117">
        <v>171979.07813900002</v>
      </c>
      <c r="O29" s="118">
        <v>0.12136672840587089</v>
      </c>
    </row>
    <row r="30" spans="1:15" x14ac:dyDescent="0.2">
      <c r="B30" s="230"/>
      <c r="C30" s="128" t="s">
        <v>4</v>
      </c>
      <c r="D30" s="103">
        <v>3412828</v>
      </c>
      <c r="E30" s="102">
        <v>0.71199999999999997</v>
      </c>
      <c r="F30" s="103">
        <v>2134954</v>
      </c>
      <c r="G30" s="102">
        <v>0.64200000000000002</v>
      </c>
      <c r="H30" s="103">
        <v>1277874</v>
      </c>
      <c r="I30" s="102">
        <v>0.871</v>
      </c>
      <c r="J30" s="103">
        <v>3521002.6975800167</v>
      </c>
      <c r="K30" s="102">
        <v>0.76143913734606306</v>
      </c>
      <c r="L30" s="103">
        <v>2275961.8032939974</v>
      </c>
      <c r="M30" s="102">
        <v>0.70965862282007419</v>
      </c>
      <c r="N30" s="103">
        <v>1245040.8942860053</v>
      </c>
      <c r="O30" s="102">
        <v>0.87863327159413063</v>
      </c>
    </row>
    <row r="31" spans="1:15" x14ac:dyDescent="0.2">
      <c r="B31" s="230"/>
      <c r="C31" s="128" t="s">
        <v>1</v>
      </c>
      <c r="D31" s="103">
        <v>4795416</v>
      </c>
      <c r="E31" s="102">
        <v>1</v>
      </c>
      <c r="F31" s="103">
        <v>3327894</v>
      </c>
      <c r="G31" s="102">
        <v>1</v>
      </c>
      <c r="H31" s="103">
        <v>1467522</v>
      </c>
      <c r="I31" s="102">
        <v>1</v>
      </c>
      <c r="J31" s="103">
        <v>4624142.0028030053</v>
      </c>
      <c r="K31" s="102">
        <v>1</v>
      </c>
      <c r="L31" s="103">
        <v>3207122.0303780362</v>
      </c>
      <c r="M31" s="102">
        <v>1</v>
      </c>
      <c r="N31" s="103">
        <v>1417019.9724250033</v>
      </c>
      <c r="O31" s="102">
        <v>1</v>
      </c>
    </row>
    <row r="32" spans="1:15" ht="19.5" customHeight="1" x14ac:dyDescent="0.2">
      <c r="B32" s="230" t="s">
        <v>113</v>
      </c>
      <c r="C32" s="127" t="s">
        <v>3</v>
      </c>
      <c r="D32" s="117">
        <v>1487662</v>
      </c>
      <c r="E32" s="118">
        <v>0.31</v>
      </c>
      <c r="F32" s="117">
        <v>1055625</v>
      </c>
      <c r="G32" s="118">
        <v>0.317</v>
      </c>
      <c r="H32" s="117">
        <v>432037</v>
      </c>
      <c r="I32" s="118">
        <v>0.29399999999999998</v>
      </c>
      <c r="J32" s="117">
        <v>922049.13526799902</v>
      </c>
      <c r="K32" s="118">
        <v>0.19939896627505876</v>
      </c>
      <c r="L32" s="117">
        <v>621590.32553900091</v>
      </c>
      <c r="M32" s="118">
        <v>0.19381561401507741</v>
      </c>
      <c r="N32" s="117">
        <v>300458.80972899991</v>
      </c>
      <c r="O32" s="118">
        <v>0.21203569150462478</v>
      </c>
    </row>
    <row r="33" spans="2:15" x14ac:dyDescent="0.2">
      <c r="B33" s="230"/>
      <c r="C33" s="128" t="s">
        <v>4</v>
      </c>
      <c r="D33" s="103">
        <v>3307754</v>
      </c>
      <c r="E33" s="102">
        <v>0.69</v>
      </c>
      <c r="F33" s="103">
        <v>2272269</v>
      </c>
      <c r="G33" s="102">
        <v>0.68300000000000005</v>
      </c>
      <c r="H33" s="103">
        <v>1035485</v>
      </c>
      <c r="I33" s="102">
        <v>0.70599999999999996</v>
      </c>
      <c r="J33" s="103">
        <v>3702092.8675350165</v>
      </c>
      <c r="K33" s="102">
        <v>0.80060103372494351</v>
      </c>
      <c r="L33" s="103">
        <v>2585531.7048390033</v>
      </c>
      <c r="M33" s="102">
        <v>0.80618438598491249</v>
      </c>
      <c r="N33" s="103">
        <v>1116561.1626960002</v>
      </c>
      <c r="O33" s="102">
        <v>0.78796430849537302</v>
      </c>
    </row>
    <row r="34" spans="2:15" x14ac:dyDescent="0.2">
      <c r="B34" s="230"/>
      <c r="C34" s="128" t="s">
        <v>1</v>
      </c>
      <c r="D34" s="103">
        <v>4795416</v>
      </c>
      <c r="E34" s="102">
        <v>1</v>
      </c>
      <c r="F34" s="103">
        <v>3327894</v>
      </c>
      <c r="G34" s="102">
        <v>1</v>
      </c>
      <c r="H34" s="103">
        <v>1467522</v>
      </c>
      <c r="I34" s="102">
        <v>1</v>
      </c>
      <c r="J34" s="103">
        <v>4624142.0028030053</v>
      </c>
      <c r="K34" s="102">
        <v>1</v>
      </c>
      <c r="L34" s="103">
        <v>3207122.0303780362</v>
      </c>
      <c r="M34" s="102">
        <v>1</v>
      </c>
      <c r="N34" s="103">
        <v>1417019.9724250033</v>
      </c>
      <c r="O34" s="102">
        <v>1</v>
      </c>
    </row>
    <row r="35" spans="2:15" ht="19.5" customHeight="1" x14ac:dyDescent="0.2">
      <c r="B35" s="230" t="s">
        <v>114</v>
      </c>
      <c r="C35" s="127" t="s">
        <v>3</v>
      </c>
      <c r="D35" s="117">
        <v>1875794</v>
      </c>
      <c r="E35" s="118">
        <v>0.39100000000000001</v>
      </c>
      <c r="F35" s="117">
        <v>1543113</v>
      </c>
      <c r="G35" s="118">
        <v>0.46400000000000002</v>
      </c>
      <c r="H35" s="117">
        <v>332681</v>
      </c>
      <c r="I35" s="118">
        <v>0.22700000000000001</v>
      </c>
      <c r="J35" s="117">
        <v>1525665.9104100005</v>
      </c>
      <c r="K35" s="118">
        <v>0.32993491754474474</v>
      </c>
      <c r="L35" s="117">
        <v>1280812.1749169985</v>
      </c>
      <c r="M35" s="118">
        <v>0.39936496422183976</v>
      </c>
      <c r="N35" s="117">
        <v>244853.73549300016</v>
      </c>
      <c r="O35" s="118">
        <v>0.17279483723434899</v>
      </c>
    </row>
    <row r="36" spans="2:15" x14ac:dyDescent="0.2">
      <c r="B36" s="230"/>
      <c r="C36" s="128" t="s">
        <v>4</v>
      </c>
      <c r="D36" s="103">
        <v>2919622</v>
      </c>
      <c r="E36" s="102">
        <v>0.60899999999999999</v>
      </c>
      <c r="F36" s="103">
        <v>1784780</v>
      </c>
      <c r="G36" s="102">
        <v>0.53600000000000003</v>
      </c>
      <c r="H36" s="103">
        <v>1134841</v>
      </c>
      <c r="I36" s="102">
        <v>0.77300000000000002</v>
      </c>
      <c r="J36" s="103">
        <v>3098476.0923930071</v>
      </c>
      <c r="K36" s="102">
        <v>0.67006508245525576</v>
      </c>
      <c r="L36" s="103">
        <v>1926309.8554610026</v>
      </c>
      <c r="M36" s="102">
        <v>0.60063503577814925</v>
      </c>
      <c r="N36" s="103">
        <v>1172166.2369320041</v>
      </c>
      <c r="O36" s="102">
        <v>0.82720516276565159</v>
      </c>
    </row>
    <row r="37" spans="2:15" x14ac:dyDescent="0.2">
      <c r="B37" s="230"/>
      <c r="C37" s="128" t="s">
        <v>1</v>
      </c>
      <c r="D37" s="103">
        <v>4795416</v>
      </c>
      <c r="E37" s="102">
        <v>1</v>
      </c>
      <c r="F37" s="103">
        <v>3327894</v>
      </c>
      <c r="G37" s="102">
        <v>1</v>
      </c>
      <c r="H37" s="103">
        <v>1467522</v>
      </c>
      <c r="I37" s="102">
        <v>1</v>
      </c>
      <c r="J37" s="103">
        <v>4624142.0028030053</v>
      </c>
      <c r="K37" s="102">
        <v>1</v>
      </c>
      <c r="L37" s="103">
        <v>3207122.0303780362</v>
      </c>
      <c r="M37" s="102">
        <v>1</v>
      </c>
      <c r="N37" s="103">
        <v>1417019.9724250033</v>
      </c>
      <c r="O37" s="102">
        <v>1</v>
      </c>
    </row>
    <row r="38" spans="2:15" ht="19.5" customHeight="1" x14ac:dyDescent="0.2">
      <c r="B38" s="230" t="s">
        <v>115</v>
      </c>
      <c r="C38" s="127" t="s">
        <v>3</v>
      </c>
      <c r="D38" s="117">
        <v>1776152</v>
      </c>
      <c r="E38" s="118">
        <v>0.37</v>
      </c>
      <c r="F38" s="117">
        <v>1426124</v>
      </c>
      <c r="G38" s="118">
        <v>0.42899999999999999</v>
      </c>
      <c r="H38" s="117">
        <v>350028</v>
      </c>
      <c r="I38" s="118">
        <v>0.23899999999999999</v>
      </c>
      <c r="J38" s="117">
        <v>1220578.0267869995</v>
      </c>
      <c r="K38" s="118">
        <v>0.26395773011450008</v>
      </c>
      <c r="L38" s="117">
        <v>958043.27572399832</v>
      </c>
      <c r="M38" s="118">
        <v>0.29872367395108751</v>
      </c>
      <c r="N38" s="117">
        <v>262534.75106299989</v>
      </c>
      <c r="O38" s="118">
        <v>0.18527244228866696</v>
      </c>
    </row>
    <row r="39" spans="2:15" x14ac:dyDescent="0.2">
      <c r="B39" s="230"/>
      <c r="C39" s="128" t="s">
        <v>4</v>
      </c>
      <c r="D39" s="103">
        <v>3019264</v>
      </c>
      <c r="E39" s="102">
        <v>0.63</v>
      </c>
      <c r="F39" s="103">
        <v>1901769</v>
      </c>
      <c r="G39" s="102">
        <v>0.57099999999999995</v>
      </c>
      <c r="H39" s="103">
        <v>1117494</v>
      </c>
      <c r="I39" s="102">
        <v>0.76100000000000001</v>
      </c>
      <c r="J39" s="103">
        <v>3403563.9760160102</v>
      </c>
      <c r="K39" s="102">
        <v>0.73604226988550081</v>
      </c>
      <c r="L39" s="103">
        <v>2249078.7546539973</v>
      </c>
      <c r="M39" s="102">
        <v>0.70127632604889978</v>
      </c>
      <c r="N39" s="103">
        <v>1154485.2213620015</v>
      </c>
      <c r="O39" s="102">
        <v>0.81472755771133165</v>
      </c>
    </row>
    <row r="40" spans="2:15" x14ac:dyDescent="0.2">
      <c r="B40" s="230"/>
      <c r="C40" s="128" t="s">
        <v>1</v>
      </c>
      <c r="D40" s="103">
        <v>4795416</v>
      </c>
      <c r="E40" s="102">
        <v>1</v>
      </c>
      <c r="F40" s="103">
        <v>3327894</v>
      </c>
      <c r="G40" s="102">
        <v>1</v>
      </c>
      <c r="H40" s="103">
        <v>1467522</v>
      </c>
      <c r="I40" s="102">
        <v>1</v>
      </c>
      <c r="J40" s="103">
        <v>4624142.0028030053</v>
      </c>
      <c r="K40" s="102">
        <v>1</v>
      </c>
      <c r="L40" s="103">
        <v>3207122.0303780362</v>
      </c>
      <c r="M40" s="102">
        <v>1</v>
      </c>
      <c r="N40" s="103">
        <v>1417019.9724250033</v>
      </c>
      <c r="O40" s="102">
        <v>1</v>
      </c>
    </row>
    <row r="41" spans="2:15" ht="19.5" customHeight="1" x14ac:dyDescent="0.2">
      <c r="B41" s="230" t="s">
        <v>116</v>
      </c>
      <c r="C41" s="127" t="s">
        <v>3</v>
      </c>
      <c r="D41" s="117">
        <v>1963607</v>
      </c>
      <c r="E41" s="118">
        <v>0.40899999999999997</v>
      </c>
      <c r="F41" s="117">
        <v>1596436</v>
      </c>
      <c r="G41" s="118">
        <v>0.48</v>
      </c>
      <c r="H41" s="117">
        <v>367171</v>
      </c>
      <c r="I41" s="118">
        <v>0.25</v>
      </c>
      <c r="J41" s="117">
        <v>1518316.5849260008</v>
      </c>
      <c r="K41" s="118">
        <v>0.32834557935410424</v>
      </c>
      <c r="L41" s="117">
        <v>1220163.7062849961</v>
      </c>
      <c r="M41" s="118">
        <v>0.38045440576552386</v>
      </c>
      <c r="N41" s="117">
        <v>298152.87864099961</v>
      </c>
      <c r="O41" s="118">
        <v>0.21040838128114636</v>
      </c>
    </row>
    <row r="42" spans="2:15" x14ac:dyDescent="0.2">
      <c r="B42" s="230"/>
      <c r="C42" s="128" t="s">
        <v>4</v>
      </c>
      <c r="D42" s="103">
        <v>2831809</v>
      </c>
      <c r="E42" s="102">
        <v>0.59099999999999997</v>
      </c>
      <c r="F42" s="103">
        <v>1731457</v>
      </c>
      <c r="G42" s="102">
        <v>0.52</v>
      </c>
      <c r="H42" s="103">
        <v>1100351</v>
      </c>
      <c r="I42" s="102">
        <v>0.75</v>
      </c>
      <c r="J42" s="103">
        <v>3105825.4178770073</v>
      </c>
      <c r="K42" s="102">
        <v>0.67165442064589642</v>
      </c>
      <c r="L42" s="103">
        <v>1986958.3240930003</v>
      </c>
      <c r="M42" s="102">
        <v>0.61954559423446365</v>
      </c>
      <c r="N42" s="103">
        <v>1118867.093784001</v>
      </c>
      <c r="O42" s="102">
        <v>0.78959161871885175</v>
      </c>
    </row>
    <row r="43" spans="2:15" x14ac:dyDescent="0.2">
      <c r="B43" s="230"/>
      <c r="C43" s="128" t="s">
        <v>1</v>
      </c>
      <c r="D43" s="103">
        <v>4795416</v>
      </c>
      <c r="E43" s="102">
        <v>1</v>
      </c>
      <c r="F43" s="103">
        <v>3327894</v>
      </c>
      <c r="G43" s="102">
        <v>1</v>
      </c>
      <c r="H43" s="103">
        <v>1467522</v>
      </c>
      <c r="I43" s="102">
        <v>1</v>
      </c>
      <c r="J43" s="103">
        <v>4624142.0028030053</v>
      </c>
      <c r="K43" s="102">
        <v>1</v>
      </c>
      <c r="L43" s="103">
        <v>3207122.0303780362</v>
      </c>
      <c r="M43" s="102">
        <v>1</v>
      </c>
      <c r="N43" s="103">
        <v>1417019.9724250033</v>
      </c>
      <c r="O43" s="102">
        <v>1</v>
      </c>
    </row>
    <row r="44" spans="2:15" ht="19.5" customHeight="1" x14ac:dyDescent="0.2">
      <c r="B44" s="230" t="s">
        <v>117</v>
      </c>
      <c r="C44" s="127" t="s">
        <v>3</v>
      </c>
      <c r="D44" s="117">
        <v>2341850</v>
      </c>
      <c r="E44" s="118">
        <v>0.48799999999999999</v>
      </c>
      <c r="F44" s="117">
        <v>1896256</v>
      </c>
      <c r="G44" s="118">
        <v>0.56999999999999995</v>
      </c>
      <c r="H44" s="117">
        <v>445595</v>
      </c>
      <c r="I44" s="118">
        <v>0.30399999999999999</v>
      </c>
      <c r="J44" s="117">
        <v>2089635.8542900034</v>
      </c>
      <c r="K44" s="118">
        <v>0.45189699040888748</v>
      </c>
      <c r="L44" s="117">
        <v>1693831.5181160013</v>
      </c>
      <c r="M44" s="118">
        <v>0.52814688748103</v>
      </c>
      <c r="N44" s="117">
        <v>395804.3361740004</v>
      </c>
      <c r="O44" s="118">
        <v>0.2793216354577166</v>
      </c>
    </row>
    <row r="45" spans="2:15" x14ac:dyDescent="0.2">
      <c r="B45" s="230"/>
      <c r="C45" s="128" t="s">
        <v>4</v>
      </c>
      <c r="D45" s="103">
        <v>2453566</v>
      </c>
      <c r="E45" s="102">
        <v>0.51200000000000001</v>
      </c>
      <c r="F45" s="103">
        <v>1431638</v>
      </c>
      <c r="G45" s="102">
        <v>0.43</v>
      </c>
      <c r="H45" s="103">
        <v>1021927</v>
      </c>
      <c r="I45" s="102">
        <v>0.69599999999999995</v>
      </c>
      <c r="J45" s="103">
        <v>2534506.1485130074</v>
      </c>
      <c r="K45" s="102">
        <v>0.54810300959111369</v>
      </c>
      <c r="L45" s="103">
        <v>1513290.5122619977</v>
      </c>
      <c r="M45" s="102">
        <v>0.47185311251895834</v>
      </c>
      <c r="N45" s="103">
        <v>1021215.6362510001</v>
      </c>
      <c r="O45" s="102">
        <v>0.7206783645422814</v>
      </c>
    </row>
    <row r="46" spans="2:15" x14ac:dyDescent="0.2">
      <c r="B46" s="230"/>
      <c r="C46" s="128" t="s">
        <v>1</v>
      </c>
      <c r="D46" s="103">
        <v>4795416</v>
      </c>
      <c r="E46" s="102">
        <v>1</v>
      </c>
      <c r="F46" s="103">
        <v>3327894</v>
      </c>
      <c r="G46" s="102">
        <v>1</v>
      </c>
      <c r="H46" s="103">
        <v>1467522</v>
      </c>
      <c r="I46" s="102">
        <v>1</v>
      </c>
      <c r="J46" s="103">
        <v>4624142.0028030053</v>
      </c>
      <c r="K46" s="102">
        <v>1</v>
      </c>
      <c r="L46" s="103">
        <v>3207122.0303780362</v>
      </c>
      <c r="M46" s="102">
        <v>1</v>
      </c>
      <c r="N46" s="103">
        <v>1417019.9724250033</v>
      </c>
      <c r="O46" s="102">
        <v>1</v>
      </c>
    </row>
    <row r="47" spans="2:15" ht="15.6" customHeight="1" x14ac:dyDescent="0.2">
      <c r="B47" s="230" t="s">
        <v>118</v>
      </c>
      <c r="C47" s="127" t="s">
        <v>3</v>
      </c>
      <c r="D47" s="117">
        <v>2417636</v>
      </c>
      <c r="E47" s="118">
        <v>0.504</v>
      </c>
      <c r="F47" s="117">
        <v>1982729</v>
      </c>
      <c r="G47" s="118">
        <v>0.59599999999999997</v>
      </c>
      <c r="H47" s="117">
        <v>434908</v>
      </c>
      <c r="I47" s="118">
        <v>0.29599999999999999</v>
      </c>
      <c r="J47" s="117" t="s">
        <v>24</v>
      </c>
      <c r="K47" s="118" t="s">
        <v>24</v>
      </c>
      <c r="L47" s="117" t="s">
        <v>24</v>
      </c>
      <c r="M47" s="118" t="s">
        <v>24</v>
      </c>
      <c r="N47" s="117" t="s">
        <v>24</v>
      </c>
      <c r="O47" s="118" t="s">
        <v>24</v>
      </c>
    </row>
    <row r="48" spans="2:15" x14ac:dyDescent="0.2">
      <c r="B48" s="230"/>
      <c r="C48" s="128" t="s">
        <v>4</v>
      </c>
      <c r="D48" s="103">
        <v>2377779</v>
      </c>
      <c r="E48" s="102">
        <v>0.496</v>
      </c>
      <c r="F48" s="103">
        <v>1345165</v>
      </c>
      <c r="G48" s="102">
        <v>0.40400000000000003</v>
      </c>
      <c r="H48" s="103">
        <v>1032614</v>
      </c>
      <c r="I48" s="102">
        <v>0.70399999999999996</v>
      </c>
      <c r="J48" s="103" t="s">
        <v>24</v>
      </c>
      <c r="K48" s="102" t="s">
        <v>24</v>
      </c>
      <c r="L48" s="103" t="s">
        <v>24</v>
      </c>
      <c r="M48" s="102" t="s">
        <v>24</v>
      </c>
      <c r="N48" s="103" t="s">
        <v>24</v>
      </c>
      <c r="O48" s="102" t="s">
        <v>24</v>
      </c>
    </row>
    <row r="49" spans="1:15" x14ac:dyDescent="0.2">
      <c r="B49" s="230"/>
      <c r="C49" s="128" t="s">
        <v>1</v>
      </c>
      <c r="D49" s="103">
        <v>4795416</v>
      </c>
      <c r="E49" s="102">
        <v>1</v>
      </c>
      <c r="F49" s="103">
        <v>3327894</v>
      </c>
      <c r="G49" s="102">
        <v>1</v>
      </c>
      <c r="H49" s="103">
        <v>1467522</v>
      </c>
      <c r="I49" s="102">
        <v>1</v>
      </c>
      <c r="J49" s="103" t="s">
        <v>24</v>
      </c>
      <c r="K49" s="102" t="s">
        <v>24</v>
      </c>
      <c r="L49" s="103" t="s">
        <v>24</v>
      </c>
      <c r="M49" s="102" t="s">
        <v>24</v>
      </c>
      <c r="N49" s="103" t="s">
        <v>24</v>
      </c>
      <c r="O49" s="102" t="s">
        <v>24</v>
      </c>
    </row>
    <row r="50" spans="1:15" s="141" customFormat="1" ht="27" customHeight="1" x14ac:dyDescent="0.3">
      <c r="A50" s="92"/>
      <c r="B50" s="143" t="s">
        <v>353</v>
      </c>
      <c r="C50" s="142"/>
      <c r="D50" s="142"/>
      <c r="E50" s="92"/>
      <c r="F50" s="140"/>
      <c r="G50" s="140"/>
      <c r="H50" s="140"/>
      <c r="I50" s="140"/>
    </row>
    <row r="51" spans="1:15" ht="15.75" x14ac:dyDescent="0.25">
      <c r="A51" s="58"/>
      <c r="B51" s="49"/>
      <c r="C51" s="58"/>
      <c r="D51" s="58"/>
      <c r="E51" s="58"/>
      <c r="F51" s="58"/>
      <c r="G51" s="58"/>
      <c r="H51" s="58"/>
      <c r="I51" s="58"/>
      <c r="J51" s="3"/>
    </row>
    <row r="52" spans="1:15" s="68" customFormat="1" ht="15.75" x14ac:dyDescent="0.25">
      <c r="A52" s="92"/>
      <c r="B52" s="71"/>
      <c r="C52" s="92"/>
      <c r="D52" s="92"/>
      <c r="E52" s="92"/>
      <c r="F52" s="92"/>
      <c r="G52" s="92"/>
      <c r="H52" s="92"/>
      <c r="I52" s="92"/>
      <c r="J52" s="70"/>
    </row>
    <row r="53" spans="1:15" x14ac:dyDescent="0.2">
      <c r="B53" s="6"/>
    </row>
    <row r="54" spans="1:15" s="68" customFormat="1" ht="17.25" x14ac:dyDescent="0.2">
      <c r="B54" s="95" t="s">
        <v>248</v>
      </c>
    </row>
    <row r="55" spans="1:15" s="68" customFormat="1" ht="17.25" x14ac:dyDescent="0.2">
      <c r="B55" s="95" t="s">
        <v>371</v>
      </c>
    </row>
    <row r="56" spans="1:15" s="68" customFormat="1" ht="17.25" x14ac:dyDescent="0.2">
      <c r="B56" s="95" t="s">
        <v>240</v>
      </c>
    </row>
    <row r="57" spans="1:15" s="68" customFormat="1" ht="17.25" x14ac:dyDescent="0.2">
      <c r="B57" s="95" t="s">
        <v>189</v>
      </c>
    </row>
    <row r="59" spans="1:15" ht="15.6" customHeight="1" x14ac:dyDescent="0.2">
      <c r="B59" s="202" t="s">
        <v>25</v>
      </c>
      <c r="C59" s="202" t="s">
        <v>59</v>
      </c>
      <c r="D59" s="203" t="s">
        <v>105</v>
      </c>
      <c r="E59" s="204"/>
      <c r="F59" s="203" t="s">
        <v>106</v>
      </c>
      <c r="G59" s="204"/>
      <c r="H59" s="203" t="s">
        <v>107</v>
      </c>
      <c r="I59" s="204"/>
      <c r="J59" s="203" t="s">
        <v>108</v>
      </c>
      <c r="K59" s="204"/>
      <c r="L59" s="203" t="s">
        <v>109</v>
      </c>
      <c r="M59" s="204"/>
    </row>
    <row r="60" spans="1:15" x14ac:dyDescent="0.2">
      <c r="B60" s="202"/>
      <c r="C60" s="202"/>
      <c r="D60" s="114" t="s">
        <v>190</v>
      </c>
      <c r="E60" s="114" t="s">
        <v>185</v>
      </c>
      <c r="F60" s="114" t="s">
        <v>190</v>
      </c>
      <c r="G60" s="114" t="s">
        <v>185</v>
      </c>
      <c r="H60" s="114" t="s">
        <v>190</v>
      </c>
      <c r="I60" s="114" t="s">
        <v>185</v>
      </c>
      <c r="J60" s="155" t="s">
        <v>372</v>
      </c>
      <c r="K60" s="114" t="s">
        <v>185</v>
      </c>
      <c r="L60" s="114" t="s">
        <v>190</v>
      </c>
      <c r="M60" s="114" t="s">
        <v>185</v>
      </c>
    </row>
    <row r="61" spans="1:15" ht="34.9" customHeight="1" x14ac:dyDescent="0.2">
      <c r="B61" s="231">
        <v>2018</v>
      </c>
      <c r="C61" s="117" t="s">
        <v>2</v>
      </c>
      <c r="D61" s="171">
        <v>199107</v>
      </c>
      <c r="E61" s="172">
        <v>4.2000000000000003E-2</v>
      </c>
      <c r="F61" s="171">
        <v>709598</v>
      </c>
      <c r="G61" s="172">
        <v>0.14799999999999999</v>
      </c>
      <c r="H61" s="171">
        <v>1710480</v>
      </c>
      <c r="I61" s="172">
        <v>0.35699999999999998</v>
      </c>
      <c r="J61" s="171">
        <v>1810456</v>
      </c>
      <c r="K61" s="172">
        <v>0.377</v>
      </c>
      <c r="L61" s="171">
        <v>366943</v>
      </c>
      <c r="M61" s="172">
        <v>7.6999999999999999E-2</v>
      </c>
    </row>
    <row r="62" spans="1:15" ht="34.9" customHeight="1" x14ac:dyDescent="0.2">
      <c r="B62" s="232"/>
      <c r="C62" s="103" t="s">
        <v>66</v>
      </c>
      <c r="D62" s="103">
        <v>104083</v>
      </c>
      <c r="E62" s="102">
        <v>3.1E-2</v>
      </c>
      <c r="F62" s="103">
        <v>417503</v>
      </c>
      <c r="G62" s="102">
        <v>0.125</v>
      </c>
      <c r="H62" s="103">
        <v>1203577</v>
      </c>
      <c r="I62" s="102">
        <v>0.36199999999999999</v>
      </c>
      <c r="J62" s="169">
        <v>1318216</v>
      </c>
      <c r="K62" s="102">
        <v>0.39600000000000002</v>
      </c>
      <c r="L62" s="103">
        <v>285595</v>
      </c>
      <c r="M62" s="102">
        <v>8.5999999999999993E-2</v>
      </c>
    </row>
    <row r="63" spans="1:15" ht="34.9" customHeight="1" x14ac:dyDescent="0.2">
      <c r="B63" s="233"/>
      <c r="C63" s="103" t="s">
        <v>6</v>
      </c>
      <c r="D63" s="103">
        <v>95024</v>
      </c>
      <c r="E63" s="102">
        <v>6.5000000000000002E-2</v>
      </c>
      <c r="F63" s="103">
        <v>292095</v>
      </c>
      <c r="G63" s="102">
        <v>0.19900000000000001</v>
      </c>
      <c r="H63" s="103">
        <v>506903</v>
      </c>
      <c r="I63" s="102">
        <v>0.34499999999999997</v>
      </c>
      <c r="J63" s="169">
        <v>492241</v>
      </c>
      <c r="K63" s="102">
        <v>0.33500000000000002</v>
      </c>
      <c r="L63" s="103">
        <v>81348</v>
      </c>
      <c r="M63" s="102">
        <v>5.5E-2</v>
      </c>
    </row>
    <row r="64" spans="1:15" s="68" customFormat="1" ht="34.9" customHeight="1" x14ac:dyDescent="0.2">
      <c r="B64" s="231">
        <v>2019</v>
      </c>
      <c r="C64" s="117" t="s">
        <v>2</v>
      </c>
      <c r="D64" s="171">
        <v>244083.21537000005</v>
      </c>
      <c r="E64" s="172">
        <v>5.2784541482948553E-2</v>
      </c>
      <c r="F64" s="171">
        <v>660672.73118800065</v>
      </c>
      <c r="G64" s="172">
        <v>0.14287466318887312</v>
      </c>
      <c r="H64" s="171">
        <v>1450343.6319100009</v>
      </c>
      <c r="I64" s="172">
        <v>0.31364599768580842</v>
      </c>
      <c r="J64" s="171">
        <v>1810342.2968860015</v>
      </c>
      <c r="K64" s="172">
        <v>0.39149798941914637</v>
      </c>
      <c r="L64" s="171">
        <v>458700.12744899991</v>
      </c>
      <c r="M64" s="172">
        <v>9.9196808223222965E-2</v>
      </c>
    </row>
    <row r="65" spans="1:13" s="68" customFormat="1" ht="34.9" customHeight="1" x14ac:dyDescent="0.2">
      <c r="B65" s="232"/>
      <c r="C65" s="103" t="s">
        <v>66</v>
      </c>
      <c r="D65" s="103">
        <v>135789.23311999999</v>
      </c>
      <c r="E65" s="102">
        <v>7.6423751504837434E-2</v>
      </c>
      <c r="F65" s="103">
        <v>396397.25013199967</v>
      </c>
      <c r="G65" s="102">
        <v>0.1865008865074321</v>
      </c>
      <c r="H65" s="103">
        <v>1008614.0657359964</v>
      </c>
      <c r="I65" s="102">
        <v>0.31173136213320307</v>
      </c>
      <c r="J65" s="103">
        <v>1321901.8387969958</v>
      </c>
      <c r="K65" s="102">
        <v>0.34469553541515191</v>
      </c>
      <c r="L65" s="103">
        <v>344419.64259300026</v>
      </c>
      <c r="M65" s="102">
        <v>8.0648464439373513E-2</v>
      </c>
    </row>
    <row r="66" spans="1:13" s="68" customFormat="1" ht="34.9" customHeight="1" x14ac:dyDescent="0.2">
      <c r="B66" s="233"/>
      <c r="C66" s="103" t="s">
        <v>6</v>
      </c>
      <c r="D66" s="103">
        <v>108293.98225000004</v>
      </c>
      <c r="E66" s="102">
        <v>4.2339902203220488E-2</v>
      </c>
      <c r="F66" s="103">
        <v>264275.48105600011</v>
      </c>
      <c r="G66" s="102">
        <v>0.1235990543475749</v>
      </c>
      <c r="H66" s="103">
        <v>441729.56617400015</v>
      </c>
      <c r="I66" s="102">
        <v>0.31449195140763231</v>
      </c>
      <c r="J66" s="103">
        <v>488440.45808900025</v>
      </c>
      <c r="K66" s="102">
        <v>0.4121769693438132</v>
      </c>
      <c r="L66" s="103">
        <v>114280.48485599992</v>
      </c>
      <c r="M66" s="102">
        <v>0.10739212269774535</v>
      </c>
    </row>
    <row r="67" spans="1:13" ht="16.5" x14ac:dyDescent="0.3">
      <c r="A67" s="58"/>
      <c r="B67" s="122" t="s">
        <v>310</v>
      </c>
      <c r="C67" s="58"/>
      <c r="D67" s="58"/>
      <c r="E67" s="58"/>
      <c r="F67" s="58"/>
      <c r="G67" s="58"/>
      <c r="H67" s="58"/>
      <c r="I67" s="58"/>
      <c r="J67" s="3"/>
    </row>
    <row r="71" spans="1:13" s="68" customFormat="1" ht="17.25" x14ac:dyDescent="0.2">
      <c r="B71" s="167" t="s">
        <v>250</v>
      </c>
    </row>
    <row r="72" spans="1:13" s="68" customFormat="1" ht="17.25" x14ac:dyDescent="0.2">
      <c r="B72" s="167" t="s">
        <v>373</v>
      </c>
    </row>
    <row r="73" spans="1:13" s="68" customFormat="1" ht="17.25" x14ac:dyDescent="0.2">
      <c r="B73" s="167" t="s">
        <v>240</v>
      </c>
    </row>
    <row r="74" spans="1:13" s="68" customFormat="1" ht="17.25" x14ac:dyDescent="0.2">
      <c r="B74" s="167" t="s">
        <v>189</v>
      </c>
    </row>
    <row r="75" spans="1:13" x14ac:dyDescent="0.2">
      <c r="A75" s="23"/>
      <c r="B75" s="23"/>
      <c r="C75" s="23"/>
      <c r="D75" s="23"/>
      <c r="E75" s="23"/>
      <c r="F75" s="23"/>
      <c r="G75" s="23"/>
      <c r="H75" s="23"/>
      <c r="I75" s="23"/>
    </row>
    <row r="76" spans="1:13" x14ac:dyDescent="0.2">
      <c r="A76" s="9"/>
      <c r="B76" s="202" t="s">
        <v>25</v>
      </c>
      <c r="C76" s="202" t="s">
        <v>59</v>
      </c>
      <c r="D76" s="203" t="s">
        <v>110</v>
      </c>
      <c r="E76" s="204"/>
      <c r="F76" s="203" t="s">
        <v>4</v>
      </c>
      <c r="G76" s="204"/>
      <c r="H76" s="9"/>
      <c r="I76" s="9"/>
    </row>
    <row r="77" spans="1:13" x14ac:dyDescent="0.2">
      <c r="A77" s="9"/>
      <c r="B77" s="202"/>
      <c r="C77" s="202"/>
      <c r="D77" s="114" t="s">
        <v>190</v>
      </c>
      <c r="E77" s="114" t="s">
        <v>185</v>
      </c>
      <c r="F77" s="114" t="s">
        <v>190</v>
      </c>
      <c r="G77" s="114" t="s">
        <v>185</v>
      </c>
      <c r="H77" s="9"/>
      <c r="I77" s="9"/>
    </row>
    <row r="78" spans="1:13" x14ac:dyDescent="0.2">
      <c r="B78" s="231">
        <v>2018</v>
      </c>
      <c r="C78" s="117" t="s">
        <v>2</v>
      </c>
      <c r="D78" s="117">
        <v>775002</v>
      </c>
      <c r="E78" s="118">
        <v>0.16200000000000001</v>
      </c>
      <c r="F78" s="117">
        <v>4021582</v>
      </c>
      <c r="G78" s="118">
        <v>0.83799999999999997</v>
      </c>
      <c r="H78" s="68"/>
    </row>
    <row r="79" spans="1:13" x14ac:dyDescent="0.2">
      <c r="B79" s="232"/>
      <c r="C79" s="103" t="s">
        <v>66</v>
      </c>
      <c r="D79" s="103">
        <v>547679</v>
      </c>
      <c r="E79" s="102">
        <v>0.16500000000000001</v>
      </c>
      <c r="F79" s="103">
        <v>2781294</v>
      </c>
      <c r="G79" s="102">
        <v>0.83499999999999996</v>
      </c>
      <c r="H79" s="68"/>
    </row>
    <row r="80" spans="1:13" x14ac:dyDescent="0.2">
      <c r="B80" s="233"/>
      <c r="C80" s="103" t="s">
        <v>6</v>
      </c>
      <c r="D80" s="103">
        <v>227322</v>
      </c>
      <c r="E80" s="102">
        <v>0.155</v>
      </c>
      <c r="F80" s="103">
        <v>1240289</v>
      </c>
      <c r="G80" s="102">
        <v>0.84499999999999997</v>
      </c>
      <c r="H80" s="68"/>
    </row>
    <row r="81" spans="1:20" s="165" customFormat="1" x14ac:dyDescent="0.2">
      <c r="B81" s="231">
        <v>2019</v>
      </c>
      <c r="C81" s="171" t="s">
        <v>2</v>
      </c>
      <c r="D81" s="171">
        <v>653595.51762600127</v>
      </c>
      <c r="E81" s="172">
        <v>0.14134417092507384</v>
      </c>
      <c r="F81" s="171">
        <v>3970546.4851770075</v>
      </c>
      <c r="G81" s="172">
        <v>0.85865582907492699</v>
      </c>
    </row>
    <row r="82" spans="1:20" s="165" customFormat="1" x14ac:dyDescent="0.2">
      <c r="B82" s="232"/>
      <c r="C82" s="169" t="s">
        <v>66</v>
      </c>
      <c r="D82" s="169">
        <v>474188.38107500016</v>
      </c>
      <c r="E82" s="168">
        <v>0.14785479834676127</v>
      </c>
      <c r="F82" s="169">
        <v>2732933.6493030046</v>
      </c>
      <c r="G82" s="168">
        <v>0.85214520165322893</v>
      </c>
    </row>
    <row r="83" spans="1:20" s="165" customFormat="1" x14ac:dyDescent="0.2">
      <c r="B83" s="233"/>
      <c r="C83" s="169" t="s">
        <v>6</v>
      </c>
      <c r="D83" s="169">
        <v>179407.13655100003</v>
      </c>
      <c r="E83" s="168">
        <v>0.12660875643409131</v>
      </c>
      <c r="F83" s="169">
        <v>1237612.8358740055</v>
      </c>
      <c r="G83" s="168">
        <v>0.87339124356591025</v>
      </c>
    </row>
    <row r="84" spans="1:20" s="75" customFormat="1" ht="16.899999999999999" customHeight="1" x14ac:dyDescent="0.2">
      <c r="B84" s="200" t="s">
        <v>249</v>
      </c>
      <c r="C84" s="200"/>
      <c r="D84" s="200"/>
      <c r="E84" s="107"/>
      <c r="F84" s="106"/>
      <c r="G84" s="107"/>
      <c r="H84" s="106"/>
      <c r="I84" s="107"/>
      <c r="J84" s="107"/>
      <c r="K84" s="106"/>
      <c r="L84" s="107"/>
      <c r="M84" s="106"/>
      <c r="N84" s="107"/>
      <c r="O84" s="106"/>
      <c r="P84" s="107"/>
      <c r="Q84" s="106"/>
      <c r="R84" s="107"/>
      <c r="S84" s="106"/>
      <c r="T84" s="107"/>
    </row>
    <row r="85" spans="1:20" s="68" customFormat="1" ht="15.75" x14ac:dyDescent="0.25">
      <c r="A85" s="92"/>
      <c r="B85" s="144" t="s">
        <v>365</v>
      </c>
      <c r="C85" s="145"/>
      <c r="D85" s="145"/>
      <c r="E85" s="7"/>
      <c r="F85" s="92"/>
      <c r="G85" s="92"/>
      <c r="H85" s="92"/>
      <c r="I85" s="92"/>
      <c r="J85" s="70"/>
    </row>
    <row r="86" spans="1:20" ht="15.75" x14ac:dyDescent="0.25">
      <c r="A86" s="62"/>
      <c r="B86" s="49"/>
      <c r="C86" s="62"/>
      <c r="D86" s="62"/>
      <c r="E86" s="62"/>
      <c r="F86" s="62"/>
      <c r="G86" s="62"/>
      <c r="H86" s="62"/>
      <c r="I86" s="62"/>
      <c r="J86" s="3"/>
    </row>
    <row r="87" spans="1:20" s="68" customFormat="1" ht="15.75" x14ac:dyDescent="0.25">
      <c r="A87" s="92"/>
      <c r="B87" s="71"/>
      <c r="C87" s="92"/>
      <c r="D87" s="92"/>
      <c r="E87" s="92"/>
      <c r="F87" s="92"/>
      <c r="G87" s="92"/>
      <c r="H87" s="92"/>
      <c r="I87" s="92"/>
      <c r="J87" s="70"/>
    </row>
    <row r="89" spans="1:20" s="68" customFormat="1" ht="17.25" x14ac:dyDescent="0.2">
      <c r="B89" s="95" t="s">
        <v>251</v>
      </c>
    </row>
    <row r="90" spans="1:20" s="68" customFormat="1" ht="17.25" x14ac:dyDescent="0.2">
      <c r="B90" s="95" t="s">
        <v>374</v>
      </c>
    </row>
    <row r="91" spans="1:20" s="68" customFormat="1" ht="17.25" x14ac:dyDescent="0.2">
      <c r="B91" s="95" t="s">
        <v>240</v>
      </c>
    </row>
    <row r="92" spans="1:20" s="68" customFormat="1" ht="17.25" x14ac:dyDescent="0.2">
      <c r="B92" s="95" t="s">
        <v>189</v>
      </c>
    </row>
    <row r="93" spans="1:20" x14ac:dyDescent="0.2">
      <c r="B93" s="201" t="s">
        <v>119</v>
      </c>
      <c r="C93" s="201" t="s">
        <v>124</v>
      </c>
      <c r="D93" s="203">
        <v>2018</v>
      </c>
      <c r="E93" s="211"/>
      <c r="F93" s="211"/>
      <c r="G93" s="211"/>
      <c r="H93" s="211"/>
      <c r="I93" s="204"/>
      <c r="J93" s="203">
        <v>2019</v>
      </c>
      <c r="K93" s="211"/>
      <c r="L93" s="211"/>
      <c r="M93" s="211"/>
      <c r="N93" s="211"/>
      <c r="O93" s="204"/>
    </row>
    <row r="94" spans="1:20" x14ac:dyDescent="0.2">
      <c r="A94" s="9"/>
      <c r="B94" s="201"/>
      <c r="C94" s="201"/>
      <c r="D94" s="203" t="s">
        <v>125</v>
      </c>
      <c r="E94" s="204"/>
      <c r="F94" s="203" t="s">
        <v>126</v>
      </c>
      <c r="G94" s="204"/>
      <c r="H94" s="203" t="s">
        <v>127</v>
      </c>
      <c r="I94" s="204"/>
      <c r="J94" s="203" t="s">
        <v>125</v>
      </c>
      <c r="K94" s="204"/>
      <c r="L94" s="203" t="s">
        <v>126</v>
      </c>
      <c r="M94" s="204"/>
      <c r="N94" s="203" t="s">
        <v>127</v>
      </c>
      <c r="O94" s="204"/>
    </row>
    <row r="95" spans="1:20" x14ac:dyDescent="0.2">
      <c r="A95" s="9"/>
      <c r="B95" s="201"/>
      <c r="C95" s="201"/>
      <c r="D95" s="114" t="s">
        <v>190</v>
      </c>
      <c r="E95" s="114" t="s">
        <v>185</v>
      </c>
      <c r="F95" s="114" t="s">
        <v>190</v>
      </c>
      <c r="G95" s="114" t="s">
        <v>185</v>
      </c>
      <c r="H95" s="114" t="s">
        <v>190</v>
      </c>
      <c r="I95" s="114" t="s">
        <v>185</v>
      </c>
      <c r="J95" s="170" t="s">
        <v>190</v>
      </c>
      <c r="K95" s="170" t="s">
        <v>185</v>
      </c>
      <c r="L95" s="170" t="s">
        <v>190</v>
      </c>
      <c r="M95" s="170" t="s">
        <v>185</v>
      </c>
      <c r="N95" s="170" t="s">
        <v>190</v>
      </c>
      <c r="O95" s="170" t="s">
        <v>185</v>
      </c>
    </row>
    <row r="96" spans="1:20" ht="19.5" customHeight="1" x14ac:dyDescent="0.2">
      <c r="B96" s="230" t="s">
        <v>120</v>
      </c>
      <c r="C96" s="127" t="s">
        <v>3</v>
      </c>
      <c r="D96" s="117">
        <v>407152</v>
      </c>
      <c r="E96" s="118">
        <v>8.5000000000000006E-2</v>
      </c>
      <c r="F96" s="117">
        <v>283772</v>
      </c>
      <c r="G96" s="118">
        <v>8.5000000000000006E-2</v>
      </c>
      <c r="H96" s="117">
        <v>123380</v>
      </c>
      <c r="I96" s="118">
        <v>8.4000000000000005E-2</v>
      </c>
      <c r="J96" s="171">
        <v>315701.07652899966</v>
      </c>
      <c r="K96" s="172">
        <v>6.8272357626048649E-2</v>
      </c>
      <c r="L96" s="171">
        <v>226153.31284999987</v>
      </c>
      <c r="M96" s="172">
        <v>7.0515967496048881E-2</v>
      </c>
      <c r="N96" s="171">
        <v>89547.763678999894</v>
      </c>
      <c r="O96" s="172">
        <v>6.3194425923124575E-2</v>
      </c>
    </row>
    <row r="97" spans="1:15" x14ac:dyDescent="0.2">
      <c r="B97" s="230"/>
      <c r="C97" s="128" t="s">
        <v>4</v>
      </c>
      <c r="D97" s="103">
        <v>4389338</v>
      </c>
      <c r="E97" s="102">
        <v>0.91500000000000004</v>
      </c>
      <c r="F97" s="103">
        <v>3045108</v>
      </c>
      <c r="G97" s="102">
        <v>0.91500000000000004</v>
      </c>
      <c r="H97" s="103">
        <v>1344231</v>
      </c>
      <c r="I97" s="102">
        <v>0.91600000000000004</v>
      </c>
      <c r="J97" s="169">
        <v>4308440.9262739848</v>
      </c>
      <c r="K97" s="168">
        <v>0.9317276423739469</v>
      </c>
      <c r="L97" s="169">
        <v>2980968.7175280172</v>
      </c>
      <c r="M97" s="168">
        <v>0.92948403250394518</v>
      </c>
      <c r="N97" s="169">
        <v>1327472.2087460062</v>
      </c>
      <c r="O97" s="168">
        <v>0.93680557407687748</v>
      </c>
    </row>
    <row r="98" spans="1:15" ht="23.45" customHeight="1" x14ac:dyDescent="0.2">
      <c r="B98" s="230"/>
      <c r="C98" s="128" t="s">
        <v>1</v>
      </c>
      <c r="D98" s="103">
        <v>4796491</v>
      </c>
      <c r="E98" s="102">
        <v>1</v>
      </c>
      <c r="F98" s="103">
        <v>3328880</v>
      </c>
      <c r="G98" s="102">
        <v>1</v>
      </c>
      <c r="H98" s="103">
        <v>1467611</v>
      </c>
      <c r="I98" s="102">
        <v>1</v>
      </c>
      <c r="J98" s="169">
        <v>4624142.0028030053</v>
      </c>
      <c r="K98" s="168">
        <v>1</v>
      </c>
      <c r="L98" s="169">
        <v>3207122.0303780362</v>
      </c>
      <c r="M98" s="168">
        <v>1</v>
      </c>
      <c r="N98" s="169">
        <v>1417019.9724250033</v>
      </c>
      <c r="O98" s="168">
        <v>1</v>
      </c>
    </row>
    <row r="99" spans="1:15" ht="19.5" customHeight="1" x14ac:dyDescent="0.2">
      <c r="B99" s="230" t="s">
        <v>121</v>
      </c>
      <c r="C99" s="127" t="s">
        <v>3</v>
      </c>
      <c r="D99" s="117">
        <v>469709</v>
      </c>
      <c r="E99" s="118">
        <v>9.8000000000000004E-2</v>
      </c>
      <c r="F99" s="117">
        <v>317476</v>
      </c>
      <c r="G99" s="118">
        <v>9.5000000000000001E-2</v>
      </c>
      <c r="H99" s="117">
        <v>152233</v>
      </c>
      <c r="I99" s="118">
        <v>0.104</v>
      </c>
      <c r="J99" s="171">
        <v>389670.00902199943</v>
      </c>
      <c r="K99" s="172">
        <v>8.4268607838123066E-2</v>
      </c>
      <c r="L99" s="171">
        <v>270364.94463999971</v>
      </c>
      <c r="M99" s="172">
        <v>8.4301421049491745E-2</v>
      </c>
      <c r="N99" s="171">
        <v>119305.06438199994</v>
      </c>
      <c r="O99" s="172">
        <v>8.4194342143130416E-2</v>
      </c>
    </row>
    <row r="100" spans="1:15" x14ac:dyDescent="0.2">
      <c r="B100" s="230"/>
      <c r="C100" s="128" t="s">
        <v>4</v>
      </c>
      <c r="D100" s="103">
        <v>4326875</v>
      </c>
      <c r="E100" s="102">
        <v>0.90200000000000002</v>
      </c>
      <c r="F100" s="103">
        <v>3011497</v>
      </c>
      <c r="G100" s="102">
        <v>0.90500000000000003</v>
      </c>
      <c r="H100" s="103">
        <v>1315378</v>
      </c>
      <c r="I100" s="102">
        <v>0.89600000000000002</v>
      </c>
      <c r="J100" s="169">
        <v>4234471.993780992</v>
      </c>
      <c r="K100" s="168">
        <v>0.91573139216187405</v>
      </c>
      <c r="L100" s="169">
        <v>2936757.0857380102</v>
      </c>
      <c r="M100" s="168">
        <v>0.91569857895050011</v>
      </c>
      <c r="N100" s="169">
        <v>1297714.9080430043</v>
      </c>
      <c r="O100" s="168">
        <v>0.91580565785687029</v>
      </c>
    </row>
    <row r="101" spans="1:15" x14ac:dyDescent="0.2">
      <c r="B101" s="230"/>
      <c r="C101" s="128" t="s">
        <v>1</v>
      </c>
      <c r="D101" s="103">
        <v>4796584</v>
      </c>
      <c r="E101" s="102">
        <v>1</v>
      </c>
      <c r="F101" s="103">
        <v>3328973</v>
      </c>
      <c r="G101" s="102">
        <v>1</v>
      </c>
      <c r="H101" s="103">
        <v>1467611</v>
      </c>
      <c r="I101" s="102">
        <v>1</v>
      </c>
      <c r="J101" s="169">
        <v>4624142.0028030053</v>
      </c>
      <c r="K101" s="168">
        <v>1</v>
      </c>
      <c r="L101" s="169">
        <v>3207122.0303780362</v>
      </c>
      <c r="M101" s="168">
        <v>1</v>
      </c>
      <c r="N101" s="169">
        <v>1417019.9724250033</v>
      </c>
      <c r="O101" s="168">
        <v>1</v>
      </c>
    </row>
    <row r="102" spans="1:15" ht="19.5" customHeight="1" x14ac:dyDescent="0.2">
      <c r="B102" s="230" t="s">
        <v>122</v>
      </c>
      <c r="C102" s="127" t="s">
        <v>3</v>
      </c>
      <c r="D102" s="117">
        <v>406523</v>
      </c>
      <c r="E102" s="118">
        <v>8.5000000000000006E-2</v>
      </c>
      <c r="F102" s="117">
        <v>274267</v>
      </c>
      <c r="G102" s="118">
        <v>8.2000000000000003E-2</v>
      </c>
      <c r="H102" s="117">
        <v>132255</v>
      </c>
      <c r="I102" s="118">
        <v>0.09</v>
      </c>
      <c r="J102" s="171">
        <v>244645.56969800009</v>
      </c>
      <c r="K102" s="172">
        <v>5.2906154168644443E-2</v>
      </c>
      <c r="L102" s="171">
        <v>176455.71178500023</v>
      </c>
      <c r="M102" s="172">
        <v>5.501995562176993E-2</v>
      </c>
      <c r="N102" s="171">
        <v>68189.857913</v>
      </c>
      <c r="O102" s="172">
        <v>4.8122016090079489E-2</v>
      </c>
    </row>
    <row r="103" spans="1:15" x14ac:dyDescent="0.2">
      <c r="B103" s="230"/>
      <c r="C103" s="128" t="s">
        <v>4</v>
      </c>
      <c r="D103" s="103">
        <v>4390061</v>
      </c>
      <c r="E103" s="102">
        <v>0.91500000000000004</v>
      </c>
      <c r="F103" s="103">
        <v>3054706</v>
      </c>
      <c r="G103" s="102">
        <v>0.91800000000000004</v>
      </c>
      <c r="H103" s="103">
        <v>1335355</v>
      </c>
      <c r="I103" s="102">
        <v>0.91</v>
      </c>
      <c r="J103" s="169">
        <v>4379496.4331050022</v>
      </c>
      <c r="K103" s="168">
        <v>0.94709384583135492</v>
      </c>
      <c r="L103" s="169">
        <v>3030666.3185930159</v>
      </c>
      <c r="M103" s="168">
        <v>0.94498004437822369</v>
      </c>
      <c r="N103" s="169">
        <v>1348830.1145120081</v>
      </c>
      <c r="O103" s="168">
        <v>0.95187798390992395</v>
      </c>
    </row>
    <row r="104" spans="1:15" x14ac:dyDescent="0.2">
      <c r="B104" s="230"/>
      <c r="C104" s="128" t="s">
        <v>1</v>
      </c>
      <c r="D104" s="103">
        <v>4796584</v>
      </c>
      <c r="E104" s="102">
        <v>1</v>
      </c>
      <c r="F104" s="103">
        <v>3328973</v>
      </c>
      <c r="G104" s="102">
        <v>1</v>
      </c>
      <c r="H104" s="103">
        <v>1467611</v>
      </c>
      <c r="I104" s="102">
        <v>1</v>
      </c>
      <c r="J104" s="169">
        <v>4624142.0028030053</v>
      </c>
      <c r="K104" s="168">
        <v>1</v>
      </c>
      <c r="L104" s="169">
        <v>3207122.0303780362</v>
      </c>
      <c r="M104" s="168">
        <v>1</v>
      </c>
      <c r="N104" s="169">
        <v>1417019.9724250033</v>
      </c>
      <c r="O104" s="168">
        <v>1</v>
      </c>
    </row>
    <row r="105" spans="1:15" ht="19.5" customHeight="1" x14ac:dyDescent="0.2">
      <c r="B105" s="230" t="s">
        <v>123</v>
      </c>
      <c r="C105" s="127" t="s">
        <v>3</v>
      </c>
      <c r="D105" s="117">
        <v>382807</v>
      </c>
      <c r="E105" s="118">
        <v>0.08</v>
      </c>
      <c r="F105" s="117">
        <v>269296</v>
      </c>
      <c r="G105" s="118">
        <v>8.1000000000000003E-2</v>
      </c>
      <c r="H105" s="117">
        <v>113511</v>
      </c>
      <c r="I105" s="118">
        <v>7.6999999999999999E-2</v>
      </c>
      <c r="J105" s="171">
        <v>215702.39106000011</v>
      </c>
      <c r="K105" s="172">
        <v>4.6647008445944847E-2</v>
      </c>
      <c r="L105" s="171">
        <v>158190.41399999999</v>
      </c>
      <c r="M105" s="172">
        <v>4.9324725564419337E-2</v>
      </c>
      <c r="N105" s="171">
        <v>57511.977060000005</v>
      </c>
      <c r="O105" s="172">
        <v>4.0586567711940892E-2</v>
      </c>
    </row>
    <row r="106" spans="1:15" x14ac:dyDescent="0.2">
      <c r="B106" s="230"/>
      <c r="C106" s="128" t="s">
        <v>4</v>
      </c>
      <c r="D106" s="103">
        <v>4413777</v>
      </c>
      <c r="E106" s="102">
        <v>0.92</v>
      </c>
      <c r="F106" s="103">
        <v>3059677</v>
      </c>
      <c r="G106" s="102">
        <v>0.91900000000000004</v>
      </c>
      <c r="H106" s="103">
        <v>1354100</v>
      </c>
      <c r="I106" s="102">
        <v>0.92300000000000004</v>
      </c>
      <c r="J106" s="169">
        <v>4408439.6117429975</v>
      </c>
      <c r="K106" s="168">
        <v>0.95335299155405351</v>
      </c>
      <c r="L106" s="169">
        <v>3048931.6163780144</v>
      </c>
      <c r="M106" s="168">
        <v>0.95067527443557376</v>
      </c>
      <c r="N106" s="169">
        <v>1359507.9953650068</v>
      </c>
      <c r="O106" s="168">
        <v>0.95941343228806164</v>
      </c>
    </row>
    <row r="107" spans="1:15" x14ac:dyDescent="0.2">
      <c r="B107" s="230"/>
      <c r="C107" s="128" t="s">
        <v>1</v>
      </c>
      <c r="D107" s="103">
        <v>4796584</v>
      </c>
      <c r="E107" s="102">
        <v>1</v>
      </c>
      <c r="F107" s="103">
        <v>3328973</v>
      </c>
      <c r="G107" s="102">
        <v>1</v>
      </c>
      <c r="H107" s="103">
        <v>1467611</v>
      </c>
      <c r="I107" s="102">
        <v>1</v>
      </c>
      <c r="J107" s="169">
        <v>4624142.0028030053</v>
      </c>
      <c r="K107" s="168">
        <v>1</v>
      </c>
      <c r="L107" s="169">
        <v>3207122.0303780362</v>
      </c>
      <c r="M107" s="168">
        <v>1</v>
      </c>
      <c r="N107" s="169">
        <v>1417019.9724250033</v>
      </c>
      <c r="O107" s="168">
        <v>1</v>
      </c>
    </row>
    <row r="108" spans="1:15" s="68" customFormat="1" ht="15.75" x14ac:dyDescent="0.25">
      <c r="A108" s="92"/>
      <c r="B108" s="129" t="s">
        <v>365</v>
      </c>
      <c r="C108" s="92"/>
      <c r="D108" s="92"/>
      <c r="E108" s="92"/>
      <c r="F108" s="92"/>
      <c r="G108" s="92"/>
      <c r="H108" s="92"/>
      <c r="I108" s="92"/>
      <c r="J108" s="70"/>
    </row>
    <row r="112" spans="1:15" s="68" customFormat="1" ht="17.25" x14ac:dyDescent="0.2">
      <c r="B112" s="95" t="s">
        <v>263</v>
      </c>
    </row>
    <row r="113" spans="2:8" s="68" customFormat="1" ht="17.25" x14ac:dyDescent="0.2">
      <c r="B113" s="95" t="s">
        <v>375</v>
      </c>
    </row>
    <row r="114" spans="2:8" s="68" customFormat="1" ht="17.25" x14ac:dyDescent="0.2">
      <c r="B114" s="95" t="s">
        <v>252</v>
      </c>
    </row>
    <row r="115" spans="2:8" s="68" customFormat="1" ht="17.25" x14ac:dyDescent="0.2">
      <c r="B115" s="95" t="s">
        <v>189</v>
      </c>
    </row>
    <row r="117" spans="2:8" ht="29.45" customHeight="1" x14ac:dyDescent="0.2">
      <c r="B117" s="202" t="s">
        <v>133</v>
      </c>
      <c r="C117" s="202" t="s">
        <v>140</v>
      </c>
      <c r="D117" s="202" t="s">
        <v>139</v>
      </c>
      <c r="E117" s="203" t="s">
        <v>90</v>
      </c>
      <c r="F117" s="204"/>
      <c r="G117" s="203" t="s">
        <v>316</v>
      </c>
      <c r="H117" s="204"/>
    </row>
    <row r="118" spans="2:8" ht="15.6" customHeight="1" x14ac:dyDescent="0.2">
      <c r="B118" s="202"/>
      <c r="C118" s="202"/>
      <c r="D118" s="202"/>
      <c r="E118" s="114" t="s">
        <v>190</v>
      </c>
      <c r="F118" s="114" t="s">
        <v>185</v>
      </c>
      <c r="G118" s="170" t="s">
        <v>190</v>
      </c>
      <c r="H118" s="170" t="s">
        <v>185</v>
      </c>
    </row>
    <row r="119" spans="2:8" ht="30" customHeight="1" x14ac:dyDescent="0.2">
      <c r="B119" s="229" t="s">
        <v>141</v>
      </c>
      <c r="C119" s="229" t="s">
        <v>125</v>
      </c>
      <c r="D119" s="121" t="s">
        <v>128</v>
      </c>
      <c r="E119" s="103">
        <v>290886</v>
      </c>
      <c r="F119" s="102">
        <v>6.2E-2</v>
      </c>
      <c r="G119" s="169">
        <v>115034.10380299996</v>
      </c>
      <c r="H119" s="168">
        <v>2.5199271261991396E-2</v>
      </c>
    </row>
    <row r="120" spans="2:8" ht="30" customHeight="1" x14ac:dyDescent="0.2">
      <c r="B120" s="229"/>
      <c r="C120" s="229"/>
      <c r="D120" s="121" t="s">
        <v>129</v>
      </c>
      <c r="E120" s="103">
        <v>128627</v>
      </c>
      <c r="F120" s="102">
        <v>2.7400000000000001E-2</v>
      </c>
      <c r="G120" s="169">
        <v>113922.55643400007</v>
      </c>
      <c r="H120" s="168">
        <v>2.4955776656948446E-2</v>
      </c>
    </row>
    <row r="121" spans="2:8" ht="15.6" customHeight="1" x14ac:dyDescent="0.2">
      <c r="B121" s="229"/>
      <c r="C121" s="229"/>
      <c r="D121" s="121" t="s">
        <v>130</v>
      </c>
      <c r="E121" s="103">
        <v>491865</v>
      </c>
      <c r="F121" s="102">
        <v>0.1048</v>
      </c>
      <c r="G121" s="169">
        <v>543428.11282400112</v>
      </c>
      <c r="H121" s="168">
        <v>0.11904289227041331</v>
      </c>
    </row>
    <row r="122" spans="2:8" ht="15.6" customHeight="1" x14ac:dyDescent="0.2">
      <c r="B122" s="229"/>
      <c r="C122" s="229"/>
      <c r="D122" s="121" t="s">
        <v>131</v>
      </c>
      <c r="E122" s="103">
        <v>921132</v>
      </c>
      <c r="F122" s="102">
        <v>0.1963</v>
      </c>
      <c r="G122" s="169">
        <v>845738.48712300067</v>
      </c>
      <c r="H122" s="168">
        <v>0.18526674133278132</v>
      </c>
    </row>
    <row r="123" spans="2:8" ht="16.149999999999999" customHeight="1" x14ac:dyDescent="0.2">
      <c r="B123" s="229"/>
      <c r="C123" s="229"/>
      <c r="D123" s="173" t="s">
        <v>132</v>
      </c>
      <c r="E123" s="171">
        <v>2858771</v>
      </c>
      <c r="F123" s="172">
        <v>0.60940000000000005</v>
      </c>
      <c r="G123" s="171">
        <v>2946854.1396390232</v>
      </c>
      <c r="H123" s="172">
        <v>0.64553531847787071</v>
      </c>
    </row>
    <row r="124" spans="2:8" ht="15.6" customHeight="1" x14ac:dyDescent="0.2">
      <c r="B124" s="229" t="s">
        <v>134</v>
      </c>
      <c r="C124" s="229" t="s">
        <v>125</v>
      </c>
      <c r="D124" s="121" t="s">
        <v>128</v>
      </c>
      <c r="E124" s="103">
        <v>416730</v>
      </c>
      <c r="F124" s="102">
        <v>8.9099999999999999E-2</v>
      </c>
      <c r="G124" s="169">
        <v>254724.66641500001</v>
      </c>
      <c r="H124" s="168">
        <v>5.5953095149912563E-2</v>
      </c>
    </row>
    <row r="125" spans="2:8" x14ac:dyDescent="0.2">
      <c r="B125" s="229"/>
      <c r="C125" s="229"/>
      <c r="D125" s="121" t="s">
        <v>129</v>
      </c>
      <c r="E125" s="103">
        <v>298289</v>
      </c>
      <c r="F125" s="102">
        <v>6.3799999999999996E-2</v>
      </c>
      <c r="G125" s="169">
        <v>245748.1504979998</v>
      </c>
      <c r="H125" s="168">
        <v>5.3981303975200311E-2</v>
      </c>
    </row>
    <row r="126" spans="2:8" x14ac:dyDescent="0.2">
      <c r="B126" s="229"/>
      <c r="C126" s="229"/>
      <c r="D126" s="121" t="s">
        <v>130</v>
      </c>
      <c r="E126" s="103">
        <v>727387</v>
      </c>
      <c r="F126" s="102">
        <v>0.1555</v>
      </c>
      <c r="G126" s="169">
        <v>742250.77452500071</v>
      </c>
      <c r="H126" s="168">
        <v>0.16304360624593209</v>
      </c>
    </row>
    <row r="127" spans="2:8" x14ac:dyDescent="0.2">
      <c r="B127" s="229"/>
      <c r="C127" s="229"/>
      <c r="D127" s="121" t="s">
        <v>131</v>
      </c>
      <c r="E127" s="103">
        <v>1030140</v>
      </c>
      <c r="F127" s="102">
        <v>0.22020000000000001</v>
      </c>
      <c r="G127" s="169">
        <v>1019018.8385210013</v>
      </c>
      <c r="H127" s="168">
        <v>0.22383877790000073</v>
      </c>
    </row>
    <row r="128" spans="2:8" x14ac:dyDescent="0.2">
      <c r="B128" s="229"/>
      <c r="C128" s="229"/>
      <c r="D128" s="173" t="s">
        <v>132</v>
      </c>
      <c r="E128" s="171">
        <v>2205753</v>
      </c>
      <c r="F128" s="172">
        <v>0.47149999999999997</v>
      </c>
      <c r="G128" s="171">
        <v>2290725.4135539993</v>
      </c>
      <c r="H128" s="172">
        <v>0.50318321672895505</v>
      </c>
    </row>
    <row r="129" spans="2:8" ht="15.6" customHeight="1" x14ac:dyDescent="0.2">
      <c r="B129" s="229" t="s">
        <v>135</v>
      </c>
      <c r="C129" s="229" t="s">
        <v>125</v>
      </c>
      <c r="D129" s="121" t="s">
        <v>128</v>
      </c>
      <c r="E129" s="103">
        <v>311245</v>
      </c>
      <c r="F129" s="102">
        <v>6.6400000000000001E-2</v>
      </c>
      <c r="G129" s="169">
        <v>135424.26654999985</v>
      </c>
      <c r="H129" s="168">
        <v>2.9743868256391609E-2</v>
      </c>
    </row>
    <row r="130" spans="2:8" x14ac:dyDescent="0.2">
      <c r="B130" s="229"/>
      <c r="C130" s="229"/>
      <c r="D130" s="121" t="s">
        <v>129</v>
      </c>
      <c r="E130" s="103">
        <v>162505</v>
      </c>
      <c r="F130" s="102">
        <v>3.4700000000000002E-2</v>
      </c>
      <c r="G130" s="169">
        <v>166658.89687800012</v>
      </c>
      <c r="H130" s="168">
        <v>3.6604076941148443E-2</v>
      </c>
    </row>
    <row r="131" spans="2:8" x14ac:dyDescent="0.2">
      <c r="B131" s="229"/>
      <c r="C131" s="229"/>
      <c r="D131" s="121" t="s">
        <v>130</v>
      </c>
      <c r="E131" s="103">
        <v>612016</v>
      </c>
      <c r="F131" s="102">
        <v>0.13059999999999999</v>
      </c>
      <c r="G131" s="169">
        <v>634410.60470100178</v>
      </c>
      <c r="H131" s="168">
        <v>0.13933858330860832</v>
      </c>
    </row>
    <row r="132" spans="2:8" x14ac:dyDescent="0.2">
      <c r="B132" s="229"/>
      <c r="C132" s="229"/>
      <c r="D132" s="121" t="s">
        <v>131</v>
      </c>
      <c r="E132" s="103">
        <v>903868</v>
      </c>
      <c r="F132" s="102">
        <v>0.19289999999999999</v>
      </c>
      <c r="G132" s="169">
        <v>913006.46697200148</v>
      </c>
      <c r="H132" s="168">
        <v>0.20052790214538396</v>
      </c>
    </row>
    <row r="133" spans="2:8" x14ac:dyDescent="0.2">
      <c r="B133" s="229"/>
      <c r="C133" s="229"/>
      <c r="D133" s="173" t="s">
        <v>132</v>
      </c>
      <c r="E133" s="171">
        <v>2695832</v>
      </c>
      <c r="F133" s="172">
        <v>0.57540000000000002</v>
      </c>
      <c r="G133" s="171">
        <v>2703514.3688720101</v>
      </c>
      <c r="H133" s="172">
        <v>0.59378556934847115</v>
      </c>
    </row>
    <row r="134" spans="2:8" ht="15.6" customHeight="1" x14ac:dyDescent="0.2">
      <c r="B134" s="229" t="s">
        <v>136</v>
      </c>
      <c r="C134" s="229" t="s">
        <v>125</v>
      </c>
      <c r="D134" s="121" t="s">
        <v>128</v>
      </c>
      <c r="E134" s="103">
        <v>331739</v>
      </c>
      <c r="F134" s="102">
        <v>7.0800000000000002E-2</v>
      </c>
      <c r="G134" s="169">
        <v>164609.14009499998</v>
      </c>
      <c r="H134" s="168">
        <v>3.606776270443595E-2</v>
      </c>
    </row>
    <row r="135" spans="2:8" x14ac:dyDescent="0.2">
      <c r="B135" s="229"/>
      <c r="C135" s="229"/>
      <c r="D135" s="121" t="s">
        <v>129</v>
      </c>
      <c r="E135" s="103">
        <v>196336</v>
      </c>
      <c r="F135" s="102">
        <v>4.19E-2</v>
      </c>
      <c r="G135" s="169">
        <v>176150.16498500016</v>
      </c>
      <c r="H135" s="168">
        <v>3.8596534477730447E-2</v>
      </c>
    </row>
    <row r="136" spans="2:8" x14ac:dyDescent="0.2">
      <c r="B136" s="229"/>
      <c r="C136" s="229"/>
      <c r="D136" s="121" t="s">
        <v>130</v>
      </c>
      <c r="E136" s="103">
        <v>629072</v>
      </c>
      <c r="F136" s="102">
        <v>0.13420000000000001</v>
      </c>
      <c r="G136" s="169">
        <v>668290.58169799962</v>
      </c>
      <c r="H136" s="168">
        <v>0.14643018063506105</v>
      </c>
    </row>
    <row r="137" spans="2:8" x14ac:dyDescent="0.2">
      <c r="B137" s="229"/>
      <c r="C137" s="229"/>
      <c r="D137" s="121" t="s">
        <v>131</v>
      </c>
      <c r="E137" s="103">
        <v>984329</v>
      </c>
      <c r="F137" s="102">
        <v>0.2099</v>
      </c>
      <c r="G137" s="169">
        <v>934779.98601900006</v>
      </c>
      <c r="H137" s="168">
        <v>0.20482108525159204</v>
      </c>
    </row>
    <row r="138" spans="2:8" x14ac:dyDescent="0.2">
      <c r="B138" s="229"/>
      <c r="C138" s="229"/>
      <c r="D138" s="173" t="s">
        <v>132</v>
      </c>
      <c r="E138" s="171">
        <v>2547283</v>
      </c>
      <c r="F138" s="172">
        <v>0.54330000000000001</v>
      </c>
      <c r="G138" s="171">
        <v>2620055.6513460018</v>
      </c>
      <c r="H138" s="172">
        <v>0.57408443693118105</v>
      </c>
    </row>
    <row r="139" spans="2:8" ht="15.6" customHeight="1" x14ac:dyDescent="0.2">
      <c r="B139" s="229" t="s">
        <v>137</v>
      </c>
      <c r="C139" s="229" t="s">
        <v>125</v>
      </c>
      <c r="D139" s="121" t="s">
        <v>128</v>
      </c>
      <c r="E139" s="103">
        <v>297441</v>
      </c>
      <c r="F139" s="102">
        <v>6.3500000000000001E-2</v>
      </c>
      <c r="G139" s="169">
        <v>124530.45867599997</v>
      </c>
      <c r="H139" s="168">
        <v>2.7299687987791824E-2</v>
      </c>
    </row>
    <row r="140" spans="2:8" x14ac:dyDescent="0.2">
      <c r="B140" s="229"/>
      <c r="C140" s="229"/>
      <c r="D140" s="121" t="s">
        <v>129</v>
      </c>
      <c r="E140" s="103">
        <v>140215</v>
      </c>
      <c r="F140" s="102">
        <v>0.03</v>
      </c>
      <c r="G140" s="169">
        <v>147812.52538000012</v>
      </c>
      <c r="H140" s="168">
        <v>3.2403605242154715E-2</v>
      </c>
    </row>
    <row r="141" spans="2:8" x14ac:dyDescent="0.2">
      <c r="B141" s="229"/>
      <c r="C141" s="229"/>
      <c r="D141" s="121" t="s">
        <v>130</v>
      </c>
      <c r="E141" s="103">
        <v>580689</v>
      </c>
      <c r="F141" s="102">
        <v>0.1241</v>
      </c>
      <c r="G141" s="169">
        <v>622745.70388200029</v>
      </c>
      <c r="H141" s="168">
        <v>0.13651891747984757</v>
      </c>
    </row>
    <row r="142" spans="2:8" x14ac:dyDescent="0.2">
      <c r="B142" s="229"/>
      <c r="C142" s="229"/>
      <c r="D142" s="121" t="s">
        <v>131</v>
      </c>
      <c r="E142" s="103">
        <v>955323</v>
      </c>
      <c r="F142" s="102">
        <v>0.2041</v>
      </c>
      <c r="G142" s="169">
        <v>923872.59349600016</v>
      </c>
      <c r="H142" s="168">
        <v>0.20253224641638304</v>
      </c>
    </row>
    <row r="143" spans="2:8" x14ac:dyDescent="0.2">
      <c r="B143" s="229"/>
      <c r="C143" s="229"/>
      <c r="D143" s="173" t="s">
        <v>132</v>
      </c>
      <c r="E143" s="171">
        <v>2707018</v>
      </c>
      <c r="F143" s="172">
        <v>0.57830000000000004</v>
      </c>
      <c r="G143" s="171">
        <v>2742646.1161190108</v>
      </c>
      <c r="H143" s="172">
        <v>0.60124554287382526</v>
      </c>
    </row>
    <row r="144" spans="2:8" ht="15.6" customHeight="1" x14ac:dyDescent="0.2">
      <c r="B144" s="229" t="s">
        <v>138</v>
      </c>
      <c r="C144" s="229" t="s">
        <v>125</v>
      </c>
      <c r="D144" s="121" t="s">
        <v>128</v>
      </c>
      <c r="E144" s="103">
        <v>2016432</v>
      </c>
      <c r="F144" s="102">
        <v>0.43509999999999999</v>
      </c>
      <c r="G144" s="169">
        <v>2054532.95413</v>
      </c>
      <c r="H144" s="168">
        <v>0.45388541871475163</v>
      </c>
    </row>
    <row r="145" spans="1:9" x14ac:dyDescent="0.2">
      <c r="B145" s="229"/>
      <c r="C145" s="229"/>
      <c r="D145" s="121" t="s">
        <v>129</v>
      </c>
      <c r="E145" s="103">
        <v>487085</v>
      </c>
      <c r="F145" s="102">
        <v>0.1051</v>
      </c>
      <c r="G145" s="169">
        <v>577511.37259799999</v>
      </c>
      <c r="H145" s="168">
        <v>0.1275832498268063</v>
      </c>
    </row>
    <row r="146" spans="1:9" x14ac:dyDescent="0.2">
      <c r="B146" s="229"/>
      <c r="C146" s="229"/>
      <c r="D146" s="121" t="s">
        <v>130</v>
      </c>
      <c r="E146" s="103">
        <v>751273</v>
      </c>
      <c r="F146" s="102">
        <v>0.16209999999999999</v>
      </c>
      <c r="G146" s="169">
        <v>763091.68772199855</v>
      </c>
      <c r="H146" s="168">
        <v>0.16858147225295381</v>
      </c>
    </row>
    <row r="147" spans="1:9" x14ac:dyDescent="0.2">
      <c r="B147" s="229"/>
      <c r="C147" s="229"/>
      <c r="D147" s="121" t="s">
        <v>131</v>
      </c>
      <c r="E147" s="103">
        <v>533117</v>
      </c>
      <c r="F147" s="102">
        <v>0.115</v>
      </c>
      <c r="G147" s="169">
        <v>449991.16169000074</v>
      </c>
      <c r="H147" s="168">
        <v>9.9411609062309531E-2</v>
      </c>
    </row>
    <row r="148" spans="1:9" x14ac:dyDescent="0.2">
      <c r="B148" s="229"/>
      <c r="C148" s="229"/>
      <c r="D148" s="173" t="s">
        <v>132</v>
      </c>
      <c r="E148" s="171">
        <v>846014</v>
      </c>
      <c r="F148" s="172">
        <v>0.18260000000000001</v>
      </c>
      <c r="G148" s="171">
        <v>681418.22368299868</v>
      </c>
      <c r="H148" s="172">
        <v>0.15053825014317593</v>
      </c>
    </row>
    <row r="149" spans="1:9" ht="15.75" x14ac:dyDescent="0.25">
      <c r="A149" s="62"/>
      <c r="B149" s="129" t="s">
        <v>365</v>
      </c>
      <c r="C149" s="62"/>
      <c r="D149" s="62"/>
      <c r="E149" s="62"/>
      <c r="F149" s="63"/>
      <c r="G149" s="63"/>
      <c r="H149" s="63"/>
      <c r="I149" s="63"/>
    </row>
    <row r="153" spans="1:9" s="68" customFormat="1" ht="17.25" x14ac:dyDescent="0.2">
      <c r="B153" s="95" t="s">
        <v>253</v>
      </c>
    </row>
    <row r="154" spans="1:9" s="68" customFormat="1" ht="17.25" x14ac:dyDescent="0.2">
      <c r="B154" s="95" t="s">
        <v>376</v>
      </c>
    </row>
    <row r="155" spans="1:9" s="68" customFormat="1" ht="17.25" x14ac:dyDescent="0.2">
      <c r="B155" s="95" t="s">
        <v>252</v>
      </c>
    </row>
    <row r="156" spans="1:9" s="68" customFormat="1" ht="17.25" x14ac:dyDescent="0.2">
      <c r="B156" s="95" t="s">
        <v>189</v>
      </c>
    </row>
    <row r="158" spans="1:9" ht="15" customHeight="1" x14ac:dyDescent="0.2">
      <c r="B158" s="202" t="s">
        <v>133</v>
      </c>
      <c r="C158" s="202" t="s">
        <v>140</v>
      </c>
      <c r="D158" s="202" t="s">
        <v>139</v>
      </c>
      <c r="E158" s="203" t="s">
        <v>90</v>
      </c>
      <c r="F158" s="204"/>
      <c r="G158" s="203" t="s">
        <v>316</v>
      </c>
      <c r="H158" s="204"/>
    </row>
    <row r="159" spans="1:9" ht="15.6" customHeight="1" x14ac:dyDescent="0.2">
      <c r="B159" s="202"/>
      <c r="C159" s="202"/>
      <c r="D159" s="202"/>
      <c r="E159" s="114" t="s">
        <v>190</v>
      </c>
      <c r="F159" s="114" t="s">
        <v>185</v>
      </c>
      <c r="G159" s="170" t="s">
        <v>190</v>
      </c>
      <c r="H159" s="170" t="s">
        <v>185</v>
      </c>
    </row>
    <row r="160" spans="1:9" ht="15" customHeight="1" x14ac:dyDescent="0.2">
      <c r="B160" s="229" t="s">
        <v>142</v>
      </c>
      <c r="C160" s="229" t="s">
        <v>125</v>
      </c>
      <c r="D160" s="121" t="s">
        <v>128</v>
      </c>
      <c r="E160" s="103">
        <v>1372921</v>
      </c>
      <c r="F160" s="102">
        <v>0.30299999999999999</v>
      </c>
      <c r="G160" s="169">
        <v>1377120.2152829999</v>
      </c>
      <c r="H160" s="168">
        <v>0.30531477770242882</v>
      </c>
    </row>
    <row r="161" spans="1:9" x14ac:dyDescent="0.2">
      <c r="B161" s="229"/>
      <c r="C161" s="229"/>
      <c r="D161" s="121" t="s">
        <v>129</v>
      </c>
      <c r="E161" s="103">
        <v>461497</v>
      </c>
      <c r="F161" s="102">
        <v>0.1019</v>
      </c>
      <c r="G161" s="169">
        <v>509255.27509800019</v>
      </c>
      <c r="H161" s="168">
        <v>0.11290456663464431</v>
      </c>
    </row>
    <row r="162" spans="1:9" x14ac:dyDescent="0.2">
      <c r="B162" s="229"/>
      <c r="C162" s="229"/>
      <c r="D162" s="121" t="s">
        <v>130</v>
      </c>
      <c r="E162" s="103">
        <v>851248</v>
      </c>
      <c r="F162" s="102">
        <v>0.18790000000000001</v>
      </c>
      <c r="G162" s="169">
        <v>861374.51974499971</v>
      </c>
      <c r="H162" s="168">
        <v>0.19097125079994279</v>
      </c>
    </row>
    <row r="163" spans="1:9" x14ac:dyDescent="0.2">
      <c r="B163" s="229"/>
      <c r="C163" s="229"/>
      <c r="D163" s="121" t="s">
        <v>131</v>
      </c>
      <c r="E163" s="103">
        <v>704777</v>
      </c>
      <c r="F163" s="102">
        <v>0.1555</v>
      </c>
      <c r="G163" s="169">
        <v>668622.10900299996</v>
      </c>
      <c r="H163" s="168">
        <v>0.14823702993513099</v>
      </c>
    </row>
    <row r="164" spans="1:9" x14ac:dyDescent="0.2">
      <c r="B164" s="229"/>
      <c r="C164" s="229"/>
      <c r="D164" s="120" t="s">
        <v>132</v>
      </c>
      <c r="E164" s="171">
        <v>1140700</v>
      </c>
      <c r="F164" s="172">
        <v>0.25169999999999998</v>
      </c>
      <c r="G164" s="171">
        <v>1094121.0369709958</v>
      </c>
      <c r="H164" s="172">
        <v>0.24257237492785083</v>
      </c>
    </row>
    <row r="165" spans="1:9" ht="15" customHeight="1" x14ac:dyDescent="0.2">
      <c r="B165" s="229" t="s">
        <v>143</v>
      </c>
      <c r="C165" s="229" t="s">
        <v>125</v>
      </c>
      <c r="D165" s="121" t="s">
        <v>128</v>
      </c>
      <c r="E165" s="103">
        <v>529718</v>
      </c>
      <c r="F165" s="102">
        <v>0.1134</v>
      </c>
      <c r="G165" s="169">
        <v>398609.54997000023</v>
      </c>
      <c r="H165" s="168">
        <v>8.8119917770214912E-2</v>
      </c>
    </row>
    <row r="166" spans="1:9" x14ac:dyDescent="0.2">
      <c r="B166" s="229"/>
      <c r="C166" s="229"/>
      <c r="D166" s="121" t="s">
        <v>129</v>
      </c>
      <c r="E166" s="103">
        <v>327811</v>
      </c>
      <c r="F166" s="102">
        <v>7.0199999999999999E-2</v>
      </c>
      <c r="G166" s="169">
        <v>274467.85921199975</v>
      </c>
      <c r="H166" s="168">
        <v>6.0676130780480834E-2</v>
      </c>
    </row>
    <row r="167" spans="1:9" x14ac:dyDescent="0.2">
      <c r="B167" s="229"/>
      <c r="C167" s="229"/>
      <c r="D167" s="121" t="s">
        <v>130</v>
      </c>
      <c r="E167" s="103">
        <v>890954</v>
      </c>
      <c r="F167" s="102">
        <v>0.1908</v>
      </c>
      <c r="G167" s="169">
        <v>911389.83983199834</v>
      </c>
      <c r="H167" s="168">
        <v>0.20147936181822382</v>
      </c>
    </row>
    <row r="168" spans="1:9" x14ac:dyDescent="0.2">
      <c r="B168" s="229"/>
      <c r="C168" s="229"/>
      <c r="D168" s="121" t="s">
        <v>131</v>
      </c>
      <c r="E168" s="103">
        <v>889276</v>
      </c>
      <c r="F168" s="102">
        <v>0.19040000000000001</v>
      </c>
      <c r="G168" s="169">
        <v>953335.55320199789</v>
      </c>
      <c r="H168" s="168">
        <v>0.21075222749155137</v>
      </c>
    </row>
    <row r="169" spans="1:9" x14ac:dyDescent="0.2">
      <c r="B169" s="229"/>
      <c r="C169" s="229"/>
      <c r="D169" s="120" t="s">
        <v>132</v>
      </c>
      <c r="E169" s="171">
        <v>2032747</v>
      </c>
      <c r="F169" s="172">
        <v>0.43519999999999998</v>
      </c>
      <c r="G169" s="171">
        <v>1985687.006404008</v>
      </c>
      <c r="H169" s="172">
        <v>0.4389723621395285</v>
      </c>
    </row>
    <row r="170" spans="1:9" ht="15" customHeight="1" x14ac:dyDescent="0.2">
      <c r="B170" s="229" t="s">
        <v>144</v>
      </c>
      <c r="C170" s="229" t="s">
        <v>125</v>
      </c>
      <c r="D170" s="121" t="s">
        <v>128</v>
      </c>
      <c r="E170" s="103">
        <v>612757</v>
      </c>
      <c r="F170" s="102">
        <v>0.13009999999999999</v>
      </c>
      <c r="G170" s="169">
        <v>447464.81657900097</v>
      </c>
      <c r="H170" s="168">
        <v>9.8336110606522434E-2</v>
      </c>
    </row>
    <row r="171" spans="1:9" x14ac:dyDescent="0.2">
      <c r="B171" s="229"/>
      <c r="C171" s="229"/>
      <c r="D171" s="121" t="s">
        <v>129</v>
      </c>
      <c r="E171" s="103">
        <v>342151</v>
      </c>
      <c r="F171" s="102">
        <v>7.2599999999999998E-2</v>
      </c>
      <c r="G171" s="169">
        <v>331984.27923900005</v>
      </c>
      <c r="H171" s="168">
        <v>7.2957787055664983E-2</v>
      </c>
    </row>
    <row r="172" spans="1:9" x14ac:dyDescent="0.2">
      <c r="B172" s="229"/>
      <c r="C172" s="229"/>
      <c r="D172" s="121" t="s">
        <v>130</v>
      </c>
      <c r="E172" s="103">
        <v>844870</v>
      </c>
      <c r="F172" s="102">
        <v>0.1794</v>
      </c>
      <c r="G172" s="169">
        <v>818981.17644999875</v>
      </c>
      <c r="H172" s="168">
        <v>0.17998157747409899</v>
      </c>
    </row>
    <row r="173" spans="1:9" x14ac:dyDescent="0.2">
      <c r="B173" s="229"/>
      <c r="C173" s="229"/>
      <c r="D173" s="121" t="s">
        <v>131</v>
      </c>
      <c r="E173" s="103">
        <v>842402</v>
      </c>
      <c r="F173" s="102">
        <v>0.1789</v>
      </c>
      <c r="G173" s="169">
        <v>885251.7938310015</v>
      </c>
      <c r="H173" s="168">
        <v>0.1945453923692311</v>
      </c>
    </row>
    <row r="174" spans="1:9" x14ac:dyDescent="0.2">
      <c r="B174" s="229"/>
      <c r="C174" s="229"/>
      <c r="D174" s="120" t="s">
        <v>132</v>
      </c>
      <c r="E174" s="171">
        <v>2067812</v>
      </c>
      <c r="F174" s="172">
        <v>0.439</v>
      </c>
      <c r="G174" s="171">
        <v>2066679.0761010004</v>
      </c>
      <c r="H174" s="172">
        <v>0.454179132494483</v>
      </c>
    </row>
    <row r="175" spans="1:9" s="132" customFormat="1" ht="15.75" x14ac:dyDescent="0.25">
      <c r="A175" s="130"/>
      <c r="B175" s="129" t="s">
        <v>365</v>
      </c>
      <c r="C175" s="130"/>
      <c r="D175" s="130"/>
      <c r="E175" s="130"/>
      <c r="F175" s="131"/>
      <c r="G175" s="131"/>
      <c r="H175" s="131"/>
      <c r="I175" s="131"/>
    </row>
  </sheetData>
  <mergeCells count="80">
    <mergeCell ref="C76:C77"/>
    <mergeCell ref="G117:H117"/>
    <mergeCell ref="G158:H158"/>
    <mergeCell ref="D93:I93"/>
    <mergeCell ref="C93:C95"/>
    <mergeCell ref="C124:C128"/>
    <mergeCell ref="D117:D118"/>
    <mergeCell ref="E117:F117"/>
    <mergeCell ref="C117:C118"/>
    <mergeCell ref="C119:C123"/>
    <mergeCell ref="D76:E76"/>
    <mergeCell ref="F76:G76"/>
    <mergeCell ref="C27:C28"/>
    <mergeCell ref="B47:B49"/>
    <mergeCell ref="B35:B37"/>
    <mergeCell ref="C59:C60"/>
    <mergeCell ref="D59:E59"/>
    <mergeCell ref="B29:B31"/>
    <mergeCell ref="F94:G94"/>
    <mergeCell ref="H94:I94"/>
    <mergeCell ref="D94:E94"/>
    <mergeCell ref="L27:M27"/>
    <mergeCell ref="F27:G27"/>
    <mergeCell ref="F59:G59"/>
    <mergeCell ref="H59:I59"/>
    <mergeCell ref="J93:O93"/>
    <mergeCell ref="J94:K94"/>
    <mergeCell ref="L94:M94"/>
    <mergeCell ref="N94:O94"/>
    <mergeCell ref="N27:O27"/>
    <mergeCell ref="J59:K59"/>
    <mergeCell ref="B8:B9"/>
    <mergeCell ref="C8:C9"/>
    <mergeCell ref="D8:D9"/>
    <mergeCell ref="B18:I18"/>
    <mergeCell ref="B44:B46"/>
    <mergeCell ref="B15:B17"/>
    <mergeCell ref="C26:I26"/>
    <mergeCell ref="B26:B28"/>
    <mergeCell ref="J26:O26"/>
    <mergeCell ref="J27:K27"/>
    <mergeCell ref="L59:M59"/>
    <mergeCell ref="H27:I27"/>
    <mergeCell ref="B32:B34"/>
    <mergeCell ref="D27:E27"/>
    <mergeCell ref="B99:B101"/>
    <mergeCell ref="B102:B104"/>
    <mergeCell ref="B105:B107"/>
    <mergeCell ref="B41:B43"/>
    <mergeCell ref="B38:B40"/>
    <mergeCell ref="B78:B80"/>
    <mergeCell ref="B96:B98"/>
    <mergeCell ref="B61:B63"/>
    <mergeCell ref="B76:B77"/>
    <mergeCell ref="B59:B60"/>
    <mergeCell ref="B64:B66"/>
    <mergeCell ref="B81:B83"/>
    <mergeCell ref="B93:B95"/>
    <mergeCell ref="C160:C164"/>
    <mergeCell ref="B165:B169"/>
    <mergeCell ref="C165:C169"/>
    <mergeCell ref="E158:F158"/>
    <mergeCell ref="C139:C143"/>
    <mergeCell ref="C144:C148"/>
    <mergeCell ref="B170:B174"/>
    <mergeCell ref="C170:C174"/>
    <mergeCell ref="B84:D84"/>
    <mergeCell ref="B158:B159"/>
    <mergeCell ref="C158:C159"/>
    <mergeCell ref="D158:D159"/>
    <mergeCell ref="B117:B118"/>
    <mergeCell ref="B119:B123"/>
    <mergeCell ref="B144:B148"/>
    <mergeCell ref="B139:B143"/>
    <mergeCell ref="B129:B133"/>
    <mergeCell ref="B124:B128"/>
    <mergeCell ref="B134:B138"/>
    <mergeCell ref="C129:C133"/>
    <mergeCell ref="C134:C138"/>
    <mergeCell ref="B160:B16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="85" zoomScaleNormal="85" workbookViewId="0">
      <selection activeCell="H8" sqref="H8"/>
    </sheetView>
  </sheetViews>
  <sheetFormatPr baseColWidth="10" defaultColWidth="11.42578125" defaultRowHeight="15" x14ac:dyDescent="0.2"/>
  <cols>
    <col min="1" max="1" width="6.28515625" style="1" customWidth="1"/>
    <col min="2" max="2" width="25.5703125" style="1" customWidth="1"/>
    <col min="3" max="3" width="18.7109375" style="1" customWidth="1"/>
    <col min="4" max="4" width="16" style="1" customWidth="1"/>
    <col min="5" max="5" width="15.140625" style="1" customWidth="1"/>
    <col min="6" max="6" width="18.5703125" style="1" customWidth="1"/>
    <col min="7" max="7" width="15.28515625" style="1" customWidth="1"/>
    <col min="8" max="10" width="27.5703125" style="1" customWidth="1"/>
    <col min="11" max="11" width="29" style="1" customWidth="1"/>
    <col min="12" max="16384" width="11.42578125" style="1"/>
  </cols>
  <sheetData>
    <row r="1" spans="1:12" ht="88.5" customHeight="1" x14ac:dyDescent="0.2"/>
    <row r="2" spans="1:12" s="68" customFormat="1" x14ac:dyDescent="0.2"/>
    <row r="3" spans="1:12" s="68" customFormat="1" ht="17.25" x14ac:dyDescent="0.2">
      <c r="B3" s="95" t="s">
        <v>254</v>
      </c>
    </row>
    <row r="4" spans="1:12" s="68" customFormat="1" ht="17.25" x14ac:dyDescent="0.2">
      <c r="B4" s="95" t="s">
        <v>377</v>
      </c>
    </row>
    <row r="5" spans="1:12" s="68" customFormat="1" ht="17.25" x14ac:dyDescent="0.2">
      <c r="B5" s="95" t="s">
        <v>240</v>
      </c>
    </row>
    <row r="6" spans="1:12" s="68" customFormat="1" ht="17.25" x14ac:dyDescent="0.2">
      <c r="B6" s="95" t="s">
        <v>189</v>
      </c>
    </row>
    <row r="7" spans="1:12" ht="15.75" x14ac:dyDescent="0.25">
      <c r="A7" s="56"/>
      <c r="B7" s="56"/>
      <c r="C7" s="56"/>
      <c r="D7" s="56"/>
      <c r="E7" s="56"/>
      <c r="F7" s="56"/>
      <c r="G7" s="56"/>
      <c r="H7" s="56"/>
      <c r="I7" s="56"/>
    </row>
    <row r="8" spans="1:12" ht="45.6" customHeight="1" x14ac:dyDescent="0.2">
      <c r="B8" s="202" t="s">
        <v>25</v>
      </c>
      <c r="C8" s="202" t="s">
        <v>59</v>
      </c>
      <c r="D8" s="203" t="s">
        <v>3</v>
      </c>
      <c r="E8" s="204"/>
      <c r="F8" s="203" t="s">
        <v>4</v>
      </c>
      <c r="G8" s="204"/>
    </row>
    <row r="9" spans="1:12" ht="22.9" customHeight="1" x14ac:dyDescent="0.2">
      <c r="B9" s="202"/>
      <c r="C9" s="202"/>
      <c r="D9" s="114" t="s">
        <v>190</v>
      </c>
      <c r="E9" s="114" t="s">
        <v>185</v>
      </c>
      <c r="F9" s="114" t="s">
        <v>190</v>
      </c>
      <c r="G9" s="114" t="s">
        <v>185</v>
      </c>
    </row>
    <row r="10" spans="1:12" ht="20.45" customHeight="1" x14ac:dyDescent="0.2">
      <c r="B10" s="231">
        <v>2018</v>
      </c>
      <c r="C10" s="117" t="s">
        <v>2</v>
      </c>
      <c r="D10" s="117">
        <v>3621854</v>
      </c>
      <c r="E10" s="118">
        <v>0.26900000000000002</v>
      </c>
      <c r="F10" s="117">
        <v>9844472</v>
      </c>
      <c r="G10" s="118">
        <v>0.73099999999999998</v>
      </c>
      <c r="L10" s="16"/>
    </row>
    <row r="11" spans="1:12" ht="20.45" customHeight="1" x14ac:dyDescent="0.2">
      <c r="B11" s="232"/>
      <c r="C11" s="103" t="s">
        <v>66</v>
      </c>
      <c r="D11" s="103">
        <v>2597307</v>
      </c>
      <c r="E11" s="102">
        <v>0.28100000000000003</v>
      </c>
      <c r="F11" s="103">
        <v>6651541</v>
      </c>
      <c r="G11" s="102">
        <v>0.71899999999999997</v>
      </c>
      <c r="L11" s="16"/>
    </row>
    <row r="12" spans="1:12" ht="20.45" customHeight="1" x14ac:dyDescent="0.2">
      <c r="B12" s="233"/>
      <c r="C12" s="103" t="s">
        <v>6</v>
      </c>
      <c r="D12" s="103">
        <v>1024547</v>
      </c>
      <c r="E12" s="102">
        <v>0.24299999999999999</v>
      </c>
      <c r="F12" s="103">
        <v>3192931</v>
      </c>
      <c r="G12" s="102">
        <v>0.75700000000000001</v>
      </c>
      <c r="L12" s="16"/>
    </row>
    <row r="13" spans="1:12" s="165" customFormat="1" ht="20.45" customHeight="1" x14ac:dyDescent="0.2">
      <c r="B13" s="231">
        <v>2019</v>
      </c>
      <c r="C13" s="171" t="s">
        <v>2</v>
      </c>
      <c r="D13" s="171">
        <v>1132910.1417189022</v>
      </c>
      <c r="E13" s="172">
        <v>0.24499899413801152</v>
      </c>
      <c r="F13" s="171">
        <v>3491231.8703937526</v>
      </c>
      <c r="G13" s="172">
        <v>0.75500100586200514</v>
      </c>
      <c r="L13" s="166"/>
    </row>
    <row r="14" spans="1:12" s="165" customFormat="1" ht="20.45" customHeight="1" x14ac:dyDescent="0.2">
      <c r="B14" s="232"/>
      <c r="C14" s="169" t="s">
        <v>66</v>
      </c>
      <c r="D14" s="169">
        <v>902006.99606208189</v>
      </c>
      <c r="E14" s="168">
        <v>0.28125122285730336</v>
      </c>
      <c r="F14" s="169">
        <v>2305115.0455715684</v>
      </c>
      <c r="G14" s="168">
        <v>0.71874877714268959</v>
      </c>
      <c r="L14" s="166"/>
    </row>
    <row r="15" spans="1:12" s="165" customFormat="1" ht="20.45" customHeight="1" x14ac:dyDescent="0.2">
      <c r="B15" s="233"/>
      <c r="C15" s="169" t="s">
        <v>6</v>
      </c>
      <c r="D15" s="169">
        <v>230903.14565682024</v>
      </c>
      <c r="E15" s="168">
        <v>0.16294981755181343</v>
      </c>
      <c r="F15" s="169">
        <v>1186116.8248221255</v>
      </c>
      <c r="G15" s="168">
        <v>0.83705018244818663</v>
      </c>
      <c r="L15" s="166"/>
    </row>
    <row r="16" spans="1:12" ht="15.75" x14ac:dyDescent="0.25">
      <c r="A16" s="62"/>
      <c r="B16" s="129" t="s">
        <v>365</v>
      </c>
      <c r="C16" s="62"/>
      <c r="D16" s="62"/>
      <c r="E16" s="62"/>
      <c r="F16" s="63"/>
      <c r="G16" s="63"/>
      <c r="I16" s="63"/>
    </row>
    <row r="17" spans="2:8" x14ac:dyDescent="0.2">
      <c r="B17" s="6"/>
      <c r="D17" s="25"/>
      <c r="H17" s="55"/>
    </row>
    <row r="18" spans="2:8" s="68" customFormat="1" x14ac:dyDescent="0.2">
      <c r="B18" s="73"/>
      <c r="D18" s="76"/>
      <c r="H18" s="55"/>
    </row>
    <row r="19" spans="2:8" s="68" customFormat="1" x14ac:dyDescent="0.2">
      <c r="B19" s="73"/>
      <c r="D19" s="76"/>
      <c r="H19" s="55"/>
    </row>
    <row r="20" spans="2:8" s="68" customFormat="1" ht="17.25" x14ac:dyDescent="0.2">
      <c r="B20" s="95" t="s">
        <v>255</v>
      </c>
    </row>
    <row r="21" spans="2:8" s="68" customFormat="1" ht="17.25" x14ac:dyDescent="0.2">
      <c r="B21" s="95" t="s">
        <v>378</v>
      </c>
    </row>
    <row r="22" spans="2:8" s="68" customFormat="1" ht="17.25" x14ac:dyDescent="0.2">
      <c r="B22" s="95" t="s">
        <v>257</v>
      </c>
    </row>
    <row r="23" spans="2:8" s="68" customFormat="1" ht="17.25" x14ac:dyDescent="0.2">
      <c r="B23" s="95" t="s">
        <v>258</v>
      </c>
    </row>
    <row r="25" spans="2:8" s="68" customFormat="1" ht="15.6" customHeight="1" x14ac:dyDescent="0.2">
      <c r="C25" s="236" t="s">
        <v>259</v>
      </c>
      <c r="D25" s="237"/>
      <c r="E25" s="236" t="s">
        <v>260</v>
      </c>
      <c r="F25" s="237"/>
    </row>
    <row r="26" spans="2:8" s="68" customFormat="1" ht="21.6" customHeight="1" x14ac:dyDescent="0.2">
      <c r="C26" s="238"/>
      <c r="D26" s="239"/>
      <c r="E26" s="238"/>
      <c r="F26" s="239"/>
    </row>
    <row r="27" spans="2:8" ht="15" customHeight="1" x14ac:dyDescent="0.2">
      <c r="B27" s="201" t="s">
        <v>25</v>
      </c>
      <c r="C27" s="201" t="s">
        <v>261</v>
      </c>
      <c r="D27" s="201" t="s">
        <v>262</v>
      </c>
      <c r="E27" s="201" t="s">
        <v>261</v>
      </c>
      <c r="F27" s="201" t="s">
        <v>262</v>
      </c>
    </row>
    <row r="28" spans="2:8" ht="6" customHeight="1" x14ac:dyDescent="0.2">
      <c r="B28" s="201"/>
      <c r="C28" s="201"/>
      <c r="D28" s="201"/>
      <c r="E28" s="201"/>
      <c r="F28" s="201"/>
    </row>
    <row r="29" spans="2:8" ht="15" customHeight="1" x14ac:dyDescent="0.2">
      <c r="B29" s="231">
        <v>2018</v>
      </c>
      <c r="C29" s="240">
        <v>1</v>
      </c>
      <c r="D29" s="240">
        <v>30</v>
      </c>
      <c r="E29" s="240">
        <v>2</v>
      </c>
      <c r="F29" s="240">
        <v>30</v>
      </c>
    </row>
    <row r="30" spans="2:8" ht="15" customHeight="1" x14ac:dyDescent="0.2">
      <c r="B30" s="232"/>
      <c r="C30" s="241"/>
      <c r="D30" s="241"/>
      <c r="E30" s="241"/>
      <c r="F30" s="241"/>
    </row>
    <row r="31" spans="2:8" ht="15" customHeight="1" x14ac:dyDescent="0.2">
      <c r="B31" s="233"/>
      <c r="C31" s="242"/>
      <c r="D31" s="242"/>
      <c r="E31" s="242"/>
      <c r="F31" s="242"/>
    </row>
    <row r="32" spans="2:8" s="165" customFormat="1" ht="15" customHeight="1" x14ac:dyDescent="0.2">
      <c r="B32" s="231">
        <v>2019</v>
      </c>
      <c r="C32" s="240">
        <v>3</v>
      </c>
      <c r="D32" s="240">
        <v>56</v>
      </c>
      <c r="E32" s="240">
        <v>2</v>
      </c>
      <c r="F32" s="240">
        <v>0</v>
      </c>
    </row>
    <row r="33" spans="1:21" s="165" customFormat="1" ht="15" customHeight="1" x14ac:dyDescent="0.2">
      <c r="B33" s="232"/>
      <c r="C33" s="241"/>
      <c r="D33" s="241"/>
      <c r="E33" s="241"/>
      <c r="F33" s="241"/>
    </row>
    <row r="34" spans="1:21" s="165" customFormat="1" ht="15" customHeight="1" x14ac:dyDescent="0.2">
      <c r="B34" s="233"/>
      <c r="C34" s="242"/>
      <c r="D34" s="242"/>
      <c r="E34" s="242"/>
      <c r="F34" s="242"/>
    </row>
    <row r="35" spans="1:21" s="74" customFormat="1" x14ac:dyDescent="0.2">
      <c r="B35" s="108" t="s">
        <v>256</v>
      </c>
      <c r="C35" s="100"/>
      <c r="D35" s="106"/>
      <c r="E35" s="107"/>
      <c r="F35" s="106"/>
      <c r="G35" s="107"/>
      <c r="H35" s="106"/>
      <c r="I35" s="107"/>
      <c r="J35" s="106"/>
      <c r="K35" s="107"/>
      <c r="L35" s="106"/>
      <c r="M35" s="107"/>
      <c r="N35" s="106"/>
      <c r="O35" s="107"/>
      <c r="P35" s="106"/>
      <c r="Q35" s="107"/>
      <c r="R35" s="106"/>
      <c r="S35" s="107"/>
      <c r="T35" s="106"/>
      <c r="U35" s="107"/>
    </row>
    <row r="36" spans="1:21" s="132" customFormat="1" ht="15.75" x14ac:dyDescent="0.25">
      <c r="A36" s="130"/>
      <c r="B36" s="129" t="s">
        <v>365</v>
      </c>
      <c r="C36" s="130"/>
      <c r="D36" s="130"/>
      <c r="E36" s="130"/>
      <c r="F36" s="131"/>
      <c r="G36" s="131"/>
      <c r="I36" s="131"/>
    </row>
  </sheetData>
  <mergeCells count="23">
    <mergeCell ref="B32:B34"/>
    <mergeCell ref="C32:C34"/>
    <mergeCell ref="D32:D34"/>
    <mergeCell ref="E32:E34"/>
    <mergeCell ref="F32:F34"/>
    <mergeCell ref="C29:C31"/>
    <mergeCell ref="D29:D31"/>
    <mergeCell ref="E29:E31"/>
    <mergeCell ref="F29:F31"/>
    <mergeCell ref="B27:B28"/>
    <mergeCell ref="B29:B31"/>
    <mergeCell ref="C27:C28"/>
    <mergeCell ref="D27:D28"/>
    <mergeCell ref="E27:E28"/>
    <mergeCell ref="F27:F28"/>
    <mergeCell ref="C25:D26"/>
    <mergeCell ref="E25:F26"/>
    <mergeCell ref="B8:B9"/>
    <mergeCell ref="C8:C9"/>
    <mergeCell ref="D8:E8"/>
    <mergeCell ref="F8:G8"/>
    <mergeCell ref="B10:B12"/>
    <mergeCell ref="B13:B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Tabla 1-8</vt:lpstr>
      <vt:lpstr>Tabla 9-21</vt:lpstr>
      <vt:lpstr>Tabla 22-23</vt:lpstr>
      <vt:lpstr>Tabla 24-25</vt:lpstr>
      <vt:lpstr>Tabla 26-28</vt:lpstr>
      <vt:lpstr>Tabla 29-37</vt:lpstr>
      <vt:lpstr>Tabla 38- 39</vt:lpstr>
      <vt:lpstr>Tabla 40-44</vt:lpstr>
      <vt:lpstr>Tabla 45-46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cborja</dc:creator>
  <cp:lastModifiedBy>Luffi</cp:lastModifiedBy>
  <dcterms:created xsi:type="dcterms:W3CDTF">2015-01-26T15:16:02Z</dcterms:created>
  <dcterms:modified xsi:type="dcterms:W3CDTF">2020-04-21T23:54:05Z</dcterms:modified>
</cp:coreProperties>
</file>