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ilataxi\Desktop\Productos_hogares\PROD_MOD_AMB_HOGAR_2022\"/>
    </mc:Choice>
  </mc:AlternateContent>
  <bookViews>
    <workbookView xWindow="225" yWindow="825" windowWidth="20730" windowHeight="11640"/>
  </bookViews>
  <sheets>
    <sheet name="Contenido" sheetId="21" r:id="rId1"/>
    <sheet name="T1" sheetId="37" r:id="rId2"/>
    <sheet name="T2" sheetId="34" r:id="rId3"/>
    <sheet name="T3" sheetId="36" r:id="rId4"/>
    <sheet name="T4" sheetId="32" r:id="rId5"/>
    <sheet name="T5" sheetId="35" r:id="rId6"/>
    <sheet name="T6" sheetId="31" r:id="rId7"/>
    <sheet name="T7" sheetId="33" r:id="rId8"/>
    <sheet name="T8" sheetId="27" r:id="rId9"/>
    <sheet name="T9" sheetId="23" r:id="rId10"/>
    <sheet name="T10" sheetId="24" r:id="rId11"/>
    <sheet name="T11" sheetId="30" r:id="rId12"/>
    <sheet name="T12" sheetId="25" r:id="rId13"/>
    <sheet name="T13" sheetId="28" r:id="rId14"/>
    <sheet name="T14" sheetId="29" r:id="rId15"/>
    <sheet name="T15" sheetId="26" r:id="rId16"/>
    <sheet name="T16" sheetId="38" r:id="rId17"/>
    <sheet name="T17" sheetId="39" r:id="rId18"/>
    <sheet name="T18" sheetId="40" r:id="rId19"/>
    <sheet name="T19" sheetId="41" r:id="rId20"/>
    <sheet name="T20" sheetId="43" r:id="rId21"/>
    <sheet name="T21" sheetId="42" r:id="rId22"/>
    <sheet name="T22" sheetId="44" r:id="rId23"/>
    <sheet name="T23" sheetId="45" r:id="rId24"/>
    <sheet name="T24" sheetId="46" r:id="rId25"/>
    <sheet name="T25" sheetId="47" r:id="rId26"/>
    <sheet name="T26" sheetId="49" r:id="rId27"/>
    <sheet name="T27" sheetId="50" r:id="rId28"/>
    <sheet name="T28" sheetId="51" r:id="rId29"/>
    <sheet name="T29" sheetId="53" r:id="rId30"/>
    <sheet name="T30" sheetId="52" r:id="rId31"/>
    <sheet name="T31" sheetId="54" r:id="rId32"/>
    <sheet name="T32" sheetId="55" r:id="rId33"/>
    <sheet name="T33" sheetId="56" r:id="rId34"/>
    <sheet name="T34" sheetId="57" r:id="rId35"/>
    <sheet name="T35" sheetId="58" r:id="rId36"/>
    <sheet name="T36" sheetId="59" r:id="rId37"/>
    <sheet name="T37" sheetId="60" r:id="rId38"/>
    <sheet name="T38" sheetId="61" r:id="rId39"/>
    <sheet name="T39" sheetId="62" r:id="rId40"/>
  </sheets>
  <definedNames>
    <definedName name="_xlnm.Print_Area" localSheetId="1">'T1'!$A$1:$J$9</definedName>
    <definedName name="_xlnm.Print_Area" localSheetId="2">'T2'!$A$1:$N$9</definedName>
    <definedName name="_xlnm.Print_Area" localSheetId="3">'T3'!$A$1:$U$10</definedName>
    <definedName name="_xlnm.Print_Area" localSheetId="4">'T4'!$A$1:$R$11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62" l="1"/>
  <c r="R25" i="62"/>
  <c r="S24" i="62"/>
  <c r="R24" i="62"/>
  <c r="S23" i="62"/>
  <c r="R23" i="62"/>
  <c r="S22" i="62"/>
  <c r="R22" i="62"/>
  <c r="S21" i="62"/>
  <c r="R21" i="62"/>
  <c r="S20" i="62"/>
  <c r="R20" i="62"/>
  <c r="S19" i="62"/>
  <c r="R19" i="62"/>
  <c r="O18" i="62"/>
  <c r="M18" i="62"/>
  <c r="K18" i="62"/>
  <c r="I18" i="62"/>
  <c r="G18" i="62"/>
  <c r="E18" i="62"/>
  <c r="O17" i="62"/>
  <c r="M17" i="62"/>
  <c r="K17" i="62"/>
  <c r="I17" i="62"/>
  <c r="G17" i="62"/>
  <c r="E17" i="62"/>
  <c r="M16" i="62"/>
  <c r="K16" i="62"/>
  <c r="I16" i="62"/>
  <c r="G16" i="62"/>
  <c r="E16" i="62"/>
  <c r="M15" i="62"/>
  <c r="K15" i="62"/>
  <c r="I15" i="62"/>
  <c r="G15" i="62"/>
  <c r="E15" i="62"/>
  <c r="M14" i="62"/>
  <c r="K14" i="62"/>
  <c r="I14" i="62"/>
  <c r="G14" i="62"/>
  <c r="E14" i="62"/>
  <c r="M13" i="62"/>
  <c r="K13" i="62"/>
  <c r="I13" i="62"/>
  <c r="G13" i="62"/>
  <c r="E13" i="62"/>
  <c r="M12" i="62"/>
  <c r="K12" i="62"/>
  <c r="I12" i="62"/>
  <c r="G12" i="62"/>
  <c r="E12" i="62"/>
  <c r="M11" i="62"/>
  <c r="K11" i="62"/>
  <c r="I11" i="62"/>
  <c r="G11" i="62"/>
  <c r="E11" i="62"/>
  <c r="M10" i="62"/>
  <c r="K10" i="62"/>
  <c r="I10" i="62"/>
  <c r="G10" i="62"/>
  <c r="E10" i="62"/>
  <c r="M9" i="62"/>
  <c r="K9" i="62"/>
  <c r="I9" i="62"/>
  <c r="G9" i="62"/>
  <c r="E9" i="62"/>
  <c r="M8" i="62"/>
  <c r="K8" i="62"/>
  <c r="I8" i="62"/>
  <c r="G8" i="62"/>
  <c r="E8" i="62"/>
  <c r="M7" i="62"/>
  <c r="K7" i="62"/>
  <c r="I7" i="62"/>
  <c r="G7" i="62"/>
  <c r="E7" i="62"/>
  <c r="M6" i="62"/>
  <c r="K6" i="62"/>
  <c r="I6" i="62"/>
  <c r="G6" i="62"/>
  <c r="E6" i="62"/>
  <c r="M5" i="62"/>
  <c r="K5" i="62"/>
  <c r="I5" i="62"/>
  <c r="G5" i="62"/>
  <c r="E5" i="62"/>
  <c r="E7" i="41"/>
  <c r="D7" i="41"/>
  <c r="E10" i="40"/>
  <c r="D10" i="40"/>
  <c r="E7" i="40"/>
  <c r="D7" i="40"/>
  <c r="S7" i="62" l="1"/>
  <c r="S8" i="62"/>
  <c r="S12" i="62"/>
  <c r="S16" i="62"/>
  <c r="S5" i="62"/>
  <c r="S6" i="62"/>
  <c r="S9" i="62"/>
  <c r="S10" i="62"/>
  <c r="S14" i="62"/>
  <c r="S13" i="62"/>
  <c r="S17" i="62"/>
  <c r="S11" i="62"/>
  <c r="S15" i="62"/>
  <c r="S18" i="62"/>
</calcChain>
</file>

<file path=xl/sharedStrings.xml><?xml version="1.0" encoding="utf-8"?>
<sst xmlns="http://schemas.openxmlformats.org/spreadsheetml/2006/main" count="1291" uniqueCount="258">
  <si>
    <t>Cuadro N°</t>
  </si>
  <si>
    <t>Contenido</t>
  </si>
  <si>
    <t>Ir al detalle del cuadro</t>
  </si>
  <si>
    <t xml:space="preserve">Clasificación de residuos habituales </t>
  </si>
  <si>
    <t>x</t>
  </si>
  <si>
    <t>Disposición final de desechos peligrosos</t>
  </si>
  <si>
    <t>Tiempo modal de uso de electrodomésticos antes de convertirse en desechos, años 2019, 2022</t>
  </si>
  <si>
    <t>Uso de agua</t>
  </si>
  <si>
    <t xml:space="preserve">Uso de energía </t>
  </si>
  <si>
    <t>Pautas de consumo responsable</t>
  </si>
  <si>
    <t>Conciencia y responsabilidad ambiental</t>
  </si>
  <si>
    <t>Uso de bicicleta y movilidad de las personas de 12+ años</t>
  </si>
  <si>
    <t>Uso del transporte público como medio principal de las personas de 12+ años, Año 2022</t>
  </si>
  <si>
    <t xml:space="preserve">Año </t>
  </si>
  <si>
    <t>Desagregación</t>
  </si>
  <si>
    <t>%</t>
  </si>
  <si>
    <t>Porcentaje</t>
  </si>
  <si>
    <t>Nacional</t>
  </si>
  <si>
    <t xml:space="preserve">Urbano </t>
  </si>
  <si>
    <t>Rural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</si>
  <si>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Encuesta ENEMDU 2022</t>
    </r>
  </si>
  <si>
    <t>Año</t>
  </si>
  <si>
    <t>Orgánicos</t>
  </si>
  <si>
    <t>Papel-Cartón</t>
  </si>
  <si>
    <t>Plástico</t>
  </si>
  <si>
    <t>Vidrio</t>
  </si>
  <si>
    <t xml:space="preserve">Metal </t>
  </si>
  <si>
    <t>Tetrapak</t>
  </si>
  <si>
    <t>-</t>
  </si>
  <si>
    <t>Envió a un centro de acopio o depositó en un contenedor especial</t>
  </si>
  <si>
    <t>Regaló (escuela,vecina..), vendió</t>
  </si>
  <si>
    <t>Depositó con el resto de la basura común</t>
  </si>
  <si>
    <t xml:space="preserve">¿Quemó, enterró, botó, arrojó?** </t>
  </si>
  <si>
    <t>¿Preparó compost abono o utilizó como alimento para animales?</t>
  </si>
  <si>
    <t>¿Almacenó en su hogar?***</t>
  </si>
  <si>
    <t>¿No generó estos residuos ?</t>
  </si>
  <si>
    <t>Total</t>
  </si>
  <si>
    <t>Hogares</t>
  </si>
  <si>
    <t>Urbano</t>
  </si>
  <si>
    <t xml:space="preserve">Rural </t>
  </si>
  <si>
    <r>
      <rPr>
        <b/>
        <sz val="9"/>
        <color theme="1" tint="0.34998626667073579"/>
        <rFont val="Century Gothic"/>
        <family val="2"/>
      </rPr>
      <t>(*) Nota:</t>
    </r>
    <r>
      <rPr>
        <sz val="9"/>
        <color theme="1" tint="0.34998626667073579"/>
        <rFont val="Century Gothic"/>
        <family val="2"/>
      </rPr>
      <t xml:space="preserve"> El periodo de referencia para realizar esta pregunta es en relación a los últimos 12 meses. </t>
    </r>
  </si>
  <si>
    <r>
      <rPr>
        <b/>
        <sz val="9"/>
        <color theme="1" tint="0.34998626667073579"/>
        <rFont val="Century Gothic"/>
        <family val="2"/>
      </rPr>
      <t>Fuente:</t>
    </r>
    <r>
      <rPr>
        <sz val="9"/>
        <color theme="1" tint="0.34998626667073579"/>
        <rFont val="Century Gothic"/>
        <family val="2"/>
      </rPr>
      <t xml:space="preserve"> Módulo de Información Ambiental en Hogares - Encuesta ENEMDU 2022</t>
    </r>
  </si>
  <si>
    <t>Disposición final</t>
  </si>
  <si>
    <t>Año 2019</t>
  </si>
  <si>
    <t>Año 2022</t>
  </si>
  <si>
    <t>Hogar</t>
  </si>
  <si>
    <t>Centro de acopio o Contenedor especial</t>
  </si>
  <si>
    <t>Depositó con el resto de la basura</t>
  </si>
  <si>
    <t>¿Quemó, enterró, botó, arrojó?**</t>
  </si>
  <si>
    <t>Almacenó en su hogar***</t>
  </si>
  <si>
    <t>Entregó a una casa comercial o distribuidor****</t>
  </si>
  <si>
    <t>Preparó compost ABONO o utilizó como alimento para animales</t>
  </si>
  <si>
    <t>Computadora de Escritorio</t>
  </si>
  <si>
    <t>Computadora Laptop/Tablet</t>
  </si>
  <si>
    <t>Televisión a color</t>
  </si>
  <si>
    <t>Refrigerador</t>
  </si>
  <si>
    <t>Lavadora de ropa</t>
  </si>
  <si>
    <t>Aire acondicionado</t>
  </si>
  <si>
    <t>Ventilador</t>
  </si>
  <si>
    <t>Cocina a gas</t>
  </si>
  <si>
    <t>Plancha</t>
  </si>
  <si>
    <t>Teléfono Celular</t>
  </si>
  <si>
    <t>Radio</t>
  </si>
  <si>
    <t>AÑO 2019</t>
  </si>
  <si>
    <t>Vendió o regalo a un gestor informal / chatarrero</t>
  </si>
  <si>
    <t>Quemó, enterró, botó, arrojó**</t>
  </si>
  <si>
    <t>Entregó el aparato a una casa comercial o distribuidor****</t>
  </si>
  <si>
    <t>AÑO 2022</t>
  </si>
  <si>
    <r>
      <rPr>
        <b/>
        <sz val="9"/>
        <color theme="1" tint="0.34998626667073579"/>
        <rFont val="Century Gothic"/>
        <family val="2"/>
      </rPr>
      <t xml:space="preserve">Fuente: </t>
    </r>
    <r>
      <rPr>
        <sz val="9"/>
        <color theme="1" tint="0.34998626667073579"/>
        <rFont val="Century Gothic"/>
        <family val="2"/>
      </rPr>
      <t>Módulo de Información Ambiental en Hogares - ENEMDU 2022.</t>
    </r>
  </si>
  <si>
    <t>Desecho electrónico</t>
  </si>
  <si>
    <t>Moda (años)</t>
  </si>
  <si>
    <t>Cuántos años usó el bien: Computadora de escritorio</t>
  </si>
  <si>
    <t>Cuántos años usó el bien: Computadora Laptop/Tablet</t>
  </si>
  <si>
    <t>Cuántos años usó el bien: Televisor a color</t>
  </si>
  <si>
    <t>Cuántos años usó el bien: Refrigerador</t>
  </si>
  <si>
    <t>Cuántos años usó el bien: Lavadora de ropa</t>
  </si>
  <si>
    <t>Cuántos años usó el bien: Aire acondicionado</t>
  </si>
  <si>
    <t>Cuántos años usó el bien: Ventilador</t>
  </si>
  <si>
    <t>Cuántos años usó el bien: Cocina a gas</t>
  </si>
  <si>
    <t>Cuántos años usó el bien: Plancha</t>
  </si>
  <si>
    <t>Cuántos años usó el bien: Teléfono celular</t>
  </si>
  <si>
    <t>Cuántos años usó el bien: Radio</t>
  </si>
  <si>
    <t>Práctica de uso de agua</t>
  </si>
  <si>
    <t>Valor</t>
  </si>
  <si>
    <t>Habitualmente - reusan el agua</t>
  </si>
  <si>
    <t>Si</t>
  </si>
  <si>
    <t>No</t>
  </si>
  <si>
    <t>Habitualmente - utilizan balde en vez de manguera para ciertas actividades</t>
  </si>
  <si>
    <t>Habitualmente - cierra las llaves mientras jabonan los platos, se bañan, ...</t>
  </si>
  <si>
    <t xml:space="preserve"> Habitualmente - se duchan en menos de diez minutos*</t>
  </si>
  <si>
    <t xml:space="preserve"> Habitualmente - revisan regularmente las tuberías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</si>
  <si>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>Para el cálculo se tomó en cuenta a los hogares que tienen agua por red pública y tubería dentro de la vivienda.</t>
    </r>
  </si>
  <si>
    <t xml:space="preserve">Tipo de Práctica </t>
  </si>
  <si>
    <t>Habitualmente - disponen de economizadores de chorro</t>
  </si>
  <si>
    <t xml:space="preserve"> Habitualmente - disponen de inodoro doble descarga / botella de agua dentro del tanque</t>
  </si>
  <si>
    <t>Práctica de ahorro</t>
  </si>
  <si>
    <t>Habitualmente - desconectan aparatos eléctricos y electrodomésticos cuando no los usan</t>
  </si>
  <si>
    <t>Habitualmente - apagan los focos al salir de una habitación</t>
  </si>
  <si>
    <t>Habitualmente - evitan introducir alimentos calientes en el refrigerador</t>
  </si>
  <si>
    <t>Habitualmente - planchan la mayor cantidad de ropa en una sola vez</t>
  </si>
  <si>
    <t>Habitualmente - abren cortinas y persianas para aprovechar la luz de sol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</si>
  <si>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>Para el cálculo de estas prácticas de ahorro, se tomó en cuenta a los hogares que disponen de acceso a la red eléctrica pública.</t>
    </r>
  </si>
  <si>
    <t>Habitualmente - disponen de aparatos electrodomésticos ahorradores de energía</t>
  </si>
  <si>
    <t>Habitualmente - disponen de paneles solares</t>
  </si>
  <si>
    <t>Bolsa de plástico (desechables)</t>
  </si>
  <si>
    <t>Sierra</t>
  </si>
  <si>
    <t>Costa</t>
  </si>
  <si>
    <t>Amazonía</t>
  </si>
  <si>
    <t>Región Insular</t>
  </si>
  <si>
    <t>Bolsa o contenedor de tela o material reutilizable (uso prolongado)</t>
  </si>
  <si>
    <t>Bolsa o contenedor de papel y/o cartón</t>
  </si>
  <si>
    <t>Tipo de bolsa</t>
  </si>
  <si>
    <t xml:space="preserve">Alimentos </t>
  </si>
  <si>
    <t xml:space="preserve">Electrodomésticos </t>
  </si>
  <si>
    <t xml:space="preserve">Electrónicos </t>
  </si>
  <si>
    <t>Productos de limpieza</t>
  </si>
  <si>
    <t>Características</t>
  </si>
  <si>
    <t>El precio</t>
  </si>
  <si>
    <t>La marca</t>
  </si>
  <si>
    <t>El lugar de origen de los productos (productos locales)</t>
  </si>
  <si>
    <t>La etiqueta ecológica/ garantía ecológica</t>
  </si>
  <si>
    <t>El ahorro / consumo energético</t>
  </si>
  <si>
    <t>Productos orgánicos</t>
  </si>
  <si>
    <t xml:space="preserve">Problema ambiental </t>
  </si>
  <si>
    <t>Respuesta</t>
  </si>
  <si>
    <t xml:space="preserve">Nacional </t>
  </si>
  <si>
    <t>Cotaminación visual: Publicidad, carteles, cables, antenas, postes.</t>
  </si>
  <si>
    <t>Agua contaminada</t>
  </si>
  <si>
    <t>Ruidos excesivos</t>
  </si>
  <si>
    <t>Acumulación de basura</t>
  </si>
  <si>
    <t>Contaminación del aire (smog)</t>
  </si>
  <si>
    <t>Presencia de animales callejeros y sus excrementos (perros, gatos, paloma, etc)</t>
  </si>
  <si>
    <t>Excretas de animales en espacios públicos</t>
  </si>
  <si>
    <t>Nada</t>
  </si>
  <si>
    <t>Poco</t>
  </si>
  <si>
    <t>Medianamente</t>
  </si>
  <si>
    <t>Mucho</t>
  </si>
  <si>
    <t>Excesivamente</t>
  </si>
  <si>
    <t xml:space="preserve">Si </t>
  </si>
  <si>
    <t>Actividades Ambientales</t>
  </si>
  <si>
    <t>Colaborar con tiempo o dinero en alguna organización en defensa del ambiente.</t>
  </si>
  <si>
    <t>Participar en voluntariados ambientales.</t>
  </si>
  <si>
    <t>Manifestarse contra alguna situación perjudicial para el medio ambiente.</t>
  </si>
  <si>
    <t>Denunciar personalmente algún problema ambiental que haya identificado.</t>
  </si>
  <si>
    <t>Participar en programas o iniciativas de educación o sensibilización ambiental.</t>
  </si>
  <si>
    <t>Premisa de responsabilidad ambiental</t>
  </si>
  <si>
    <t xml:space="preserve">Desagregación </t>
  </si>
  <si>
    <t>Nivel de percepción</t>
  </si>
  <si>
    <t xml:space="preserve">Toda persona es responsable de la protección del medio ambiente. </t>
  </si>
  <si>
    <t>Totalmente en desacuerdo</t>
  </si>
  <si>
    <t>Ligeramente en desacuerdo</t>
  </si>
  <si>
    <t>Ni de acuerdo ni en desacuerdo</t>
  </si>
  <si>
    <t>Ligeramente de acuerdo</t>
  </si>
  <si>
    <t>Totalmente de acuerdo</t>
  </si>
  <si>
    <t>El gobierno es el principal responsable de la protección del medio ambiente</t>
  </si>
  <si>
    <t>Las empresas son las principales responsables de reducir el deterioro del medio ambiente</t>
  </si>
  <si>
    <t>Mi hogar es responsable de reducir el deterioro del medio ambiente</t>
  </si>
  <si>
    <t>Todos los hogares son responsables de reducir el deterioro del medio ambiente.</t>
  </si>
  <si>
    <t>No estoy dispuesto a cooperar para reducir el deterioro ambiental si los demás no hacen lo mismo</t>
  </si>
  <si>
    <t>Afirmación</t>
  </si>
  <si>
    <t xml:space="preserve"> Proteger el ambiente encarece el costo de la vida.</t>
  </si>
  <si>
    <t>Proteger el ambiente genera ahorros económicos para mi hogar</t>
  </si>
  <si>
    <t xml:space="preserve"> Proteger el ambiente requiere tiempo y esfuerzo.</t>
  </si>
  <si>
    <t>Urbana</t>
  </si>
  <si>
    <t>Personas</t>
  </si>
  <si>
    <t xml:space="preserve"> Nacional</t>
  </si>
  <si>
    <t>Grupo edad 5 a 14 años</t>
  </si>
  <si>
    <t>Grupo edad 15 a 24 años</t>
  </si>
  <si>
    <t>Grupo edad 25 a 34 años</t>
  </si>
  <si>
    <t>Grupo edad 35 a 44 años</t>
  </si>
  <si>
    <t>Grupo edad 45 a 64 años</t>
  </si>
  <si>
    <t>Grupo edad más 65 años</t>
  </si>
  <si>
    <t>Grupo edad 12 a 19 años</t>
  </si>
  <si>
    <t>Grupo edad 20 a 30 años</t>
  </si>
  <si>
    <t>Grupo edad 31 a 43 años</t>
  </si>
  <si>
    <t>Grupo edad 44 a 58 años</t>
  </si>
  <si>
    <t>Grupo edad 59 años o más</t>
  </si>
  <si>
    <t>Todos los días</t>
  </si>
  <si>
    <t>Al menos una vez a la semana</t>
  </si>
  <si>
    <t>Al menos una vez al mes</t>
  </si>
  <si>
    <t>Al menos una vez al año</t>
  </si>
  <si>
    <t>Vehículo particular</t>
  </si>
  <si>
    <t>Transporte Público</t>
  </si>
  <si>
    <t>Bicicleta</t>
  </si>
  <si>
    <t>Caminar</t>
  </si>
  <si>
    <t>Otro**</t>
  </si>
  <si>
    <t>Vehículo eléctrico*</t>
  </si>
  <si>
    <t>No aplica**</t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</si>
  <si>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 xml:space="preserve">La categoría de respuesta " Vehículo eléctrico" se investiga desde el año 2022. </t>
    </r>
  </si>
  <si>
    <r>
      <rPr>
        <b/>
        <sz val="9"/>
        <color theme="1" tint="0.34998626667073579"/>
        <rFont val="Century Gothic"/>
        <family val="2"/>
      </rPr>
      <t xml:space="preserve">(*) Nota: </t>
    </r>
    <r>
      <rPr>
        <sz val="9"/>
        <color theme="1" tint="0.34998626667073579"/>
        <rFont val="Century Gothic"/>
        <family val="2"/>
      </rPr>
      <t>La categoría de respuesta " No aplica" se refiere a las personas que por su condición de incapacidad no pueden movilizarse por ningún medio.
La categoría "Otro" se refiere a cualquier otro medio de traslado que no se enliste específicamente en el resto de categorías de respuesta.</t>
    </r>
  </si>
  <si>
    <t>Autobus</t>
  </si>
  <si>
    <t>Taxi / VTC</t>
  </si>
  <si>
    <t>Mototaxi / Tricimoto</t>
  </si>
  <si>
    <t>Tranvía / Metrovía / Trole</t>
  </si>
  <si>
    <t>Razones</t>
  </si>
  <si>
    <t>Comodidad</t>
  </si>
  <si>
    <t>Necesidad</t>
  </si>
  <si>
    <t>Seguridad</t>
  </si>
  <si>
    <t>Conciencia Ambiental</t>
  </si>
  <si>
    <t>Salud/Deporte</t>
  </si>
  <si>
    <t>Ahorro de dinero</t>
  </si>
  <si>
    <t>Cercanía</t>
  </si>
  <si>
    <t>Miedo al COVID</t>
  </si>
  <si>
    <t>Precio del combustible</t>
  </si>
  <si>
    <t>No aplica **</t>
  </si>
  <si>
    <t>Grupo 5-14 años</t>
  </si>
  <si>
    <t>Grupo 15-24 años</t>
  </si>
  <si>
    <t>Grupo 25-34 años</t>
  </si>
  <si>
    <t>Grupo 35-44 años</t>
  </si>
  <si>
    <t>Grupo 45-64 años</t>
  </si>
  <si>
    <t>Grupo 65 años o más</t>
  </si>
  <si>
    <r>
      <rPr>
        <b/>
        <sz val="9"/>
        <color theme="1" tint="0.34998626667073579"/>
        <rFont val="Century Gothic"/>
        <family val="2"/>
      </rPr>
      <t xml:space="preserve">(**) Nota: </t>
    </r>
    <r>
      <rPr>
        <sz val="9"/>
        <color theme="1" tint="0.34998626667073579"/>
        <rFont val="Century Gothic"/>
        <family val="2"/>
      </rPr>
      <t>La categoría de respuesta " No aplica" se refiere a las personas que por su condición de incapacidad no pueden movilizarse por ningún medio.
La categoría "Otro" se refiere a cualquier otro medio de traslado que no se enliste específicamente en el resto de categorías de respuesta.</t>
    </r>
  </si>
  <si>
    <t>Hogares que clasificaron al menos un residuo, periodo 2019 - 2022</t>
  </si>
  <si>
    <t>Hogares que clasifican residuos, según el tipo de residuo, periodo 2019 - 2022</t>
  </si>
  <si>
    <t>Principalmente, cómo los hogares eliminaron los residuos orgánicos, periodo 2019 - 2022</t>
  </si>
  <si>
    <t>Principalmente, cómo los hogares eliminaron los residuos de papel, cartón, periodo 2019 - 2022</t>
  </si>
  <si>
    <t>Principalmente, cómo los hogares eliminaron los residuos de plástico, periodo 2019 - 2022</t>
  </si>
  <si>
    <t>Principalmente, cómo los hogares eliminaron los residuos de vidrio, periodo 2019 - 2022</t>
  </si>
  <si>
    <t>Disposición final de las pilas, periodo 2019 - 2022</t>
  </si>
  <si>
    <t>Disposición final de los desechos farmacéuticos (medicamentos), periodo 2019 - 2022</t>
  </si>
  <si>
    <t>Disposición final de aceite y/o grasas (cocina), periodo 2019 - 2022</t>
  </si>
  <si>
    <t>Disposición final utilizada por los hogares para los focos ahorradores, periodo 2019 - 2022</t>
  </si>
  <si>
    <t>Prácticas de uso de agua realizadas por los hogares, periodo 2019 - 2022</t>
  </si>
  <si>
    <t>Hogares que tienen dispositivos de ahorro de agua, periodo 2019 - 2022</t>
  </si>
  <si>
    <t>Prácticas de uso de energía realizadas por los hogares, periodo 2019 - 2022</t>
  </si>
  <si>
    <t>Hogares que tienen dispositivos ahorradores de energía, periodo 2019 - 2022</t>
  </si>
  <si>
    <t>Tipo de bolsas utilizadas por los hogares para realizar sus compras, periodo 2019 - 2022</t>
  </si>
  <si>
    <t>Tipo de bolsas utilizadas por los hogares para realizar sus compras por región, periodo 2019 - 2022</t>
  </si>
  <si>
    <t>Hogares que fueron afectados al menos por un problema ambiental en su barrio, periodo 2019 - 2022</t>
  </si>
  <si>
    <t>Hogares en los que al menos una persona de 12+ años utilizó bicicleta, periodo 2019 - 2022</t>
  </si>
  <si>
    <t>Uso de bicicleta por persona de 12+ años, periodo 2019 - 2022</t>
  </si>
  <si>
    <t>Población de 12+ años que utilizó bicicletas por grupo de edad, periodo 2019 - 2022</t>
  </si>
  <si>
    <t>Frecuencia del uso de bicicletas por personas de 12+ años, periodo 2019 - 2022</t>
  </si>
  <si>
    <t>Medio principal de traslado de las personas de 12+ años,  periodo 2019 - 2022</t>
  </si>
  <si>
    <t>Principalmente, cómo los hogares eliminaron los residuos de metal, años 2019 -  2022</t>
  </si>
  <si>
    <t>Principalmente, cómo los hogares eliminaron los residuos de tetrapak, años 2019 - 2022</t>
  </si>
  <si>
    <t>Disposición final de desechos cartuchos y tóners, periodo 2019 - 2022</t>
  </si>
  <si>
    <t>Disposición final de desechos Focos LED, periodo 2019 - 2022</t>
  </si>
  <si>
    <t>Disposición final de desechos eléctricos / electrónicos, periodo 2019 - 2022</t>
  </si>
  <si>
    <t>Características de interés al comprar nuevos productos (alimentos, electrodomésticos, etc.), periodo 2019 - 2022</t>
  </si>
  <si>
    <t>Problemas ambientales que afectan en los barrios, periodo 2019 - 2022</t>
  </si>
  <si>
    <t>Nivel de preocupación por la situación del ambiente en los barrios, periodo 2019 - 2022</t>
  </si>
  <si>
    <t>Hogares que han participado en al menos una actividad ambiental en los últimos 12 meses, periodo 2019 - 2022</t>
  </si>
  <si>
    <t>Disposición final de desechos envases de insecticidas / productos de limpieza del hogar, periodo 2019 - 2022</t>
  </si>
  <si>
    <t>Actividades ambientales en las que han participado los hogares, periodo 2019 - 2022</t>
  </si>
  <si>
    <t>Percepción de los hogares sobre la responsabilidad ambiental, periodo 2019 - 2022</t>
  </si>
  <si>
    <t>Percepción de los hogares sobre las acciones de protección del ambiente, periodo 2019 - 2022</t>
  </si>
  <si>
    <t>Razones principales para movilizarse por todos los medios de traslado, periodo 2019 - 2022</t>
  </si>
  <si>
    <t>Movilidad de la población de 12+ años por grupo de edad, periodo 2019 - 2022</t>
  </si>
  <si>
    <t>(**) Esta categoría se Investigó en 2019 y 2022.
(***) Esta categoría se investigó en  2019 y 2022.</t>
  </si>
  <si>
    <r>
      <rPr>
        <b/>
        <sz val="9"/>
        <color theme="1" tint="0.34998626667073579"/>
        <rFont val="Century Gothic"/>
        <family val="2"/>
      </rPr>
      <t>Fuente:</t>
    </r>
    <r>
      <rPr>
        <sz val="9"/>
        <color theme="1" tint="0.34998626667073579"/>
        <rFont val="Century Gothic"/>
        <family val="2"/>
      </rPr>
      <t xml:space="preserve"> Módulo de Información Ambiental en Hogares - Encuesta ENEMDU 2019</t>
    </r>
  </si>
  <si>
    <t>¿Quemó, enterró, botó, arrojó?</t>
  </si>
  <si>
    <t>¿Almacenó en su hogar?</t>
  </si>
  <si>
    <t xml:space="preserve">
(****) Esta categoría se investigó en 2022.</t>
  </si>
  <si>
    <t>Almacenó en su hogar</t>
  </si>
  <si>
    <t xml:space="preserve">
(****) Esta categoría se investigó en 2022.</t>
  </si>
  <si>
    <t>(****) Esta categoría se investigó en 2022.</t>
  </si>
  <si>
    <r>
      <rPr>
        <b/>
        <sz val="9"/>
        <color theme="1" tint="0.34998626667073579"/>
        <rFont val="Century Gothic"/>
        <family val="2"/>
      </rPr>
      <t xml:space="preserve">Nota: </t>
    </r>
    <r>
      <rPr>
        <sz val="9"/>
        <color theme="1" tint="0.34998626667073579"/>
        <rFont val="Century Gothic"/>
        <family val="2"/>
      </rPr>
      <t>(****) Esta categoría se investigó en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</si>
</sst>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0.0%"/>
    <numFmt numFmtId="165" formatCode="###0"/>
    <numFmt numFmtId="166" formatCode="#,##0;[Red]#,##0"/>
    <numFmt numFmtId="167" formatCode="###0.00%"/>
    <numFmt numFmtId="168" formatCode="0.0%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 tint="0.34998626667073579"/>
      <name val="Century Gothic"/>
      <family val="2"/>
    </font>
    <font>
      <sz val="12"/>
      <color theme="1"/>
      <name val="Arial"/>
      <family val="2"/>
    </font>
    <font>
      <b/>
      <sz val="9"/>
      <color rgb="FF595959"/>
      <name val="Century Gothic"/>
      <family val="2"/>
    </font>
    <font>
      <b/>
      <sz val="12"/>
      <name val="Arial"/>
      <family val="2"/>
    </font>
    <font>
      <sz val="9"/>
      <color theme="1" tint="0.34998626667073579"/>
      <name val="Century Gothic"/>
      <family val="2"/>
    </font>
    <font>
      <sz val="10"/>
      <name val="Arial"/>
      <family val="2"/>
    </font>
    <font>
      <sz val="10"/>
      <color theme="1" tint="0.34998626667073579"/>
      <name val="Century Gothic"/>
      <family val="2"/>
    </font>
    <font>
      <b/>
      <sz val="9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9"/>
      <color indexed="8"/>
      <name val="Arial"/>
      <family val="2"/>
    </font>
    <font>
      <sz val="8"/>
      <name val="Century Gothic"/>
      <family val="2"/>
    </font>
    <font>
      <sz val="9"/>
      <color indexed="60"/>
      <name val="Arial"/>
      <family val="2"/>
    </font>
    <font>
      <sz val="12"/>
      <name val="Arial"/>
      <family val="2"/>
    </font>
    <font>
      <sz val="8"/>
      <color theme="1" tint="0.34998626667073579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 style="thin">
        <color rgb="FFFDCD09"/>
      </bottom>
      <diagonal/>
    </border>
    <border>
      <left style="thin">
        <color rgb="FFFDCD09"/>
      </left>
      <right/>
      <top style="thin">
        <color rgb="FFFDCD09"/>
      </top>
      <bottom style="thin">
        <color rgb="FFFDCD09"/>
      </bottom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DCD09"/>
      </left>
      <right style="thin">
        <color rgb="FFFDCD09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medium">
        <color rgb="FFFFC000"/>
      </bottom>
      <diagonal/>
    </border>
    <border>
      <left/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medium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/>
      <right style="thin">
        <color indexed="61"/>
      </right>
      <top style="thin">
        <color indexed="62"/>
      </top>
      <bottom style="thin">
        <color indexed="62"/>
      </bottom>
      <diagonal/>
    </border>
    <border>
      <left style="thin">
        <color indexed="61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1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1" fontId="3" fillId="0" borderId="4" xfId="0" applyNumberFormat="1" applyFont="1" applyBorder="1" applyAlignment="1">
      <alignment horizontal="center"/>
    </xf>
    <xf numFmtId="0" fontId="5" fillId="0" borderId="0" xfId="0" applyFont="1"/>
    <xf numFmtId="0" fontId="7" fillId="3" borderId="0" xfId="0" applyFont="1" applyFill="1" applyAlignment="1">
      <alignment horizontal="center"/>
    </xf>
    <xf numFmtId="0" fontId="7" fillId="3" borderId="0" xfId="0" applyFont="1" applyFill="1" applyAlignment="1"/>
    <xf numFmtId="0" fontId="8" fillId="4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4" fontId="10" fillId="4" borderId="4" xfId="2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wrapText="1"/>
    </xf>
    <xf numFmtId="0" fontId="13" fillId="0" borderId="0" xfId="3" applyFont="1" applyFill="1" applyBorder="1" applyAlignment="1">
      <alignment horizontal="left" vertical="top" wrapText="1"/>
    </xf>
    <xf numFmtId="165" fontId="13" fillId="0" borderId="0" xfId="3" applyNumberFormat="1" applyFont="1" applyFill="1" applyBorder="1" applyAlignment="1">
      <alignment horizontal="right" vertical="center"/>
    </xf>
    <xf numFmtId="164" fontId="13" fillId="0" borderId="0" xfId="3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0" fontId="9" fillId="0" borderId="0" xfId="4"/>
    <xf numFmtId="0" fontId="14" fillId="0" borderId="0" xfId="0" applyFont="1" applyBorder="1" applyAlignment="1">
      <alignment vertical="center"/>
    </xf>
    <xf numFmtId="166" fontId="8" fillId="4" borderId="4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11" fillId="4" borderId="4" xfId="0" applyNumberFormat="1" applyFont="1" applyFill="1" applyBorder="1" applyAlignment="1">
      <alignment horizontal="center" vertical="center"/>
    </xf>
    <xf numFmtId="166" fontId="11" fillId="0" borderId="4" xfId="0" applyNumberFormat="1" applyFont="1" applyFill="1" applyBorder="1" applyAlignment="1">
      <alignment horizontal="center" vertical="center"/>
    </xf>
    <xf numFmtId="166" fontId="8" fillId="4" borderId="11" xfId="0" applyNumberFormat="1" applyFont="1" applyFill="1" applyBorder="1" applyAlignment="1">
      <alignment horizontal="center" vertical="center"/>
    </xf>
    <xf numFmtId="167" fontId="10" fillId="4" borderId="0" xfId="2" applyNumberFormat="1" applyFont="1" applyFill="1" applyBorder="1" applyAlignment="1">
      <alignment horizontal="center" vertical="center" wrapText="1"/>
    </xf>
    <xf numFmtId="166" fontId="8" fillId="4" borderId="0" xfId="0" applyNumberFormat="1" applyFont="1" applyFill="1" applyBorder="1" applyAlignment="1">
      <alignment horizontal="center" vertical="center"/>
    </xf>
    <xf numFmtId="0" fontId="9" fillId="0" borderId="0" xfId="5"/>
    <xf numFmtId="0" fontId="13" fillId="0" borderId="0" xfId="6" applyFont="1" applyBorder="1" applyAlignment="1">
      <alignment wrapText="1"/>
    </xf>
    <xf numFmtId="0" fontId="13" fillId="0" borderId="0" xfId="6" applyFont="1" applyBorder="1" applyAlignment="1">
      <alignment horizontal="center" wrapText="1"/>
    </xf>
    <xf numFmtId="0" fontId="8" fillId="4" borderId="4" xfId="0" applyFont="1" applyFill="1" applyBorder="1" applyAlignment="1">
      <alignment horizontal="left" vertical="center" wrapText="1"/>
    </xf>
    <xf numFmtId="0" fontId="9" fillId="0" borderId="0" xfId="7"/>
    <xf numFmtId="165" fontId="13" fillId="0" borderId="0" xfId="6" applyNumberFormat="1" applyFont="1" applyBorder="1" applyAlignment="1">
      <alignment horizontal="right" vertical="center"/>
    </xf>
    <xf numFmtId="164" fontId="13" fillId="0" borderId="0" xfId="6" applyNumberFormat="1" applyFont="1" applyBorder="1" applyAlignment="1">
      <alignment horizontal="right" vertical="center"/>
    </xf>
    <xf numFmtId="0" fontId="9" fillId="0" borderId="0" xfId="6" applyBorder="1"/>
    <xf numFmtId="0" fontId="8" fillId="4" borderId="11" xfId="0" applyFont="1" applyFill="1" applyBorder="1" applyAlignment="1">
      <alignment horizontal="left" vertical="center" wrapText="1"/>
    </xf>
    <xf numFmtId="0" fontId="9" fillId="0" borderId="0" xfId="8"/>
    <xf numFmtId="0" fontId="8" fillId="0" borderId="0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0" fontId="5" fillId="0" borderId="0" xfId="0" applyNumberFormat="1" applyFont="1" applyBorder="1"/>
    <xf numFmtId="0" fontId="8" fillId="4" borderId="10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166" fontId="8" fillId="4" borderId="14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166" fontId="8" fillId="4" borderId="8" xfId="0" applyNumberFormat="1" applyFont="1" applyFill="1" applyBorder="1" applyAlignment="1">
      <alignment horizontal="center" vertical="center"/>
    </xf>
    <xf numFmtId="165" fontId="15" fillId="0" borderId="0" xfId="9" applyNumberFormat="1" applyFont="1" applyBorder="1" applyAlignment="1">
      <alignment horizontal="right" vertical="top"/>
    </xf>
    <xf numFmtId="0" fontId="9" fillId="0" borderId="0" xfId="9"/>
    <xf numFmtId="0" fontId="5" fillId="0" borderId="16" xfId="0" applyFont="1" applyBorder="1"/>
    <xf numFmtId="0" fontId="7" fillId="3" borderId="0" xfId="0" applyFont="1" applyFill="1" applyAlignment="1">
      <alignment horizontal="left" wrapText="1"/>
    </xf>
    <xf numFmtId="0" fontId="6" fillId="2" borderId="1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 wrapText="1"/>
    </xf>
    <xf numFmtId="0" fontId="9" fillId="0" borderId="0" xfId="10"/>
    <xf numFmtId="0" fontId="11" fillId="4" borderId="4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center" vertical="center" wrapText="1"/>
    </xf>
    <xf numFmtId="165" fontId="15" fillId="0" borderId="18" xfId="10" applyNumberFormat="1" applyFont="1" applyBorder="1" applyAlignment="1">
      <alignment horizontal="right" vertical="top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center" vertical="center"/>
    </xf>
    <xf numFmtId="0" fontId="9" fillId="0" borderId="0" xfId="11"/>
    <xf numFmtId="0" fontId="9" fillId="0" borderId="0" xfId="12"/>
    <xf numFmtId="0" fontId="16" fillId="3" borderId="0" xfId="0" applyFont="1" applyFill="1" applyAlignment="1">
      <alignment horizontal="center"/>
    </xf>
    <xf numFmtId="0" fontId="9" fillId="0" borderId="0" xfId="13"/>
    <xf numFmtId="0" fontId="17" fillId="0" borderId="0" xfId="0" applyFont="1"/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4" borderId="4" xfId="0" applyNumberFormat="1" applyFont="1" applyFill="1" applyBorder="1" applyAlignment="1">
      <alignment horizontal="center" vertical="center"/>
    </xf>
    <xf numFmtId="10" fontId="19" fillId="0" borderId="0" xfId="1" applyNumberFormat="1" applyFont="1" applyFill="1" applyBorder="1" applyAlignment="1">
      <alignment horizontal="center" vertical="center"/>
    </xf>
    <xf numFmtId="0" fontId="9" fillId="0" borderId="0" xfId="14"/>
    <xf numFmtId="0" fontId="16" fillId="3" borderId="0" xfId="0" applyFont="1" applyFill="1" applyBorder="1" applyAlignment="1">
      <alignment horizontal="center"/>
    </xf>
    <xf numFmtId="166" fontId="11" fillId="4" borderId="4" xfId="0" applyNumberFormat="1" applyFont="1" applyFill="1" applyBorder="1" applyAlignment="1">
      <alignment horizontal="left" vertical="center"/>
    </xf>
    <xf numFmtId="0" fontId="9" fillId="0" borderId="0" xfId="15"/>
    <xf numFmtId="166" fontId="8" fillId="4" borderId="4" xfId="0" applyNumberFormat="1" applyFont="1" applyFill="1" applyBorder="1" applyAlignment="1">
      <alignment horizontal="left" vertical="center"/>
    </xf>
    <xf numFmtId="0" fontId="9" fillId="0" borderId="0" xfId="16"/>
    <xf numFmtId="165" fontId="9" fillId="0" borderId="0" xfId="17" applyNumberFormat="1" applyBorder="1"/>
    <xf numFmtId="0" fontId="9" fillId="0" borderId="0" xfId="18"/>
    <xf numFmtId="165" fontId="15" fillId="0" borderId="0" xfId="18" applyNumberFormat="1" applyFont="1" applyBorder="1" applyAlignment="1">
      <alignment horizontal="right" vertical="top"/>
    </xf>
    <xf numFmtId="164" fontId="15" fillId="0" borderId="0" xfId="18" applyNumberFormat="1" applyFont="1" applyBorder="1" applyAlignment="1">
      <alignment horizontal="right" vertical="top"/>
    </xf>
    <xf numFmtId="0" fontId="5" fillId="0" borderId="0" xfId="0" applyFont="1" applyBorder="1" applyAlignment="1"/>
    <xf numFmtId="0" fontId="9" fillId="0" borderId="0" xfId="19"/>
    <xf numFmtId="0" fontId="6" fillId="2" borderId="4" xfId="0" applyFont="1" applyFill="1" applyBorder="1" applyAlignment="1">
      <alignment vertical="center"/>
    </xf>
    <xf numFmtId="0" fontId="9" fillId="0" borderId="0" xfId="20"/>
    <xf numFmtId="0" fontId="9" fillId="0" borderId="0" xfId="21"/>
    <xf numFmtId="168" fontId="6" fillId="2" borderId="7" xfId="0" applyNumberFormat="1" applyFont="1" applyFill="1" applyBorder="1" applyAlignment="1">
      <alignment horizontal="center" vertical="center"/>
    </xf>
    <xf numFmtId="168" fontId="10" fillId="4" borderId="4" xfId="2" applyNumberFormat="1" applyFont="1" applyFill="1" applyBorder="1" applyAlignment="1">
      <alignment horizontal="center" vertical="center" wrapText="1"/>
    </xf>
    <xf numFmtId="168" fontId="12" fillId="4" borderId="4" xfId="2" applyNumberFormat="1" applyFont="1" applyFill="1" applyBorder="1" applyAlignment="1">
      <alignment horizontal="center" vertical="center" wrapText="1"/>
    </xf>
    <xf numFmtId="168" fontId="0" fillId="0" borderId="0" xfId="0" applyNumberFormat="1"/>
    <xf numFmtId="168" fontId="14" fillId="0" borderId="0" xfId="0" applyNumberFormat="1" applyFont="1" applyBorder="1" applyAlignment="1">
      <alignment vertical="center"/>
    </xf>
    <xf numFmtId="168" fontId="10" fillId="4" borderId="11" xfId="2" applyNumberFormat="1" applyFont="1" applyFill="1" applyBorder="1" applyAlignment="1">
      <alignment horizontal="center" vertical="center" wrapText="1"/>
    </xf>
    <xf numFmtId="168" fontId="10" fillId="0" borderId="4" xfId="2" applyNumberFormat="1" applyFont="1" applyFill="1" applyBorder="1" applyAlignment="1">
      <alignment horizontal="center" vertical="center" wrapText="1"/>
    </xf>
    <xf numFmtId="168" fontId="12" fillId="0" borderId="4" xfId="2" applyNumberFormat="1" applyFont="1" applyFill="1" applyBorder="1" applyAlignment="1">
      <alignment horizontal="center" vertical="center" wrapText="1"/>
    </xf>
    <xf numFmtId="168" fontId="10" fillId="4" borderId="0" xfId="2" applyNumberFormat="1" applyFont="1" applyFill="1" applyBorder="1" applyAlignment="1">
      <alignment horizontal="center" vertical="center" wrapText="1"/>
    </xf>
    <xf numFmtId="168" fontId="5" fillId="0" borderId="0" xfId="0" applyNumberFormat="1" applyFont="1" applyBorder="1"/>
    <xf numFmtId="168" fontId="7" fillId="3" borderId="0" xfId="0" applyNumberFormat="1" applyFont="1" applyFill="1" applyAlignment="1">
      <alignment horizontal="center"/>
    </xf>
    <xf numFmtId="168" fontId="7" fillId="3" borderId="0" xfId="0" applyNumberFormat="1" applyFont="1" applyFill="1" applyAlignment="1"/>
    <xf numFmtId="168" fontId="5" fillId="0" borderId="0" xfId="0" applyNumberFormat="1" applyFont="1"/>
    <xf numFmtId="168" fontId="8" fillId="0" borderId="0" xfId="0" applyNumberFormat="1" applyFont="1" applyBorder="1" applyAlignment="1">
      <alignment vertical="center" wrapText="1"/>
    </xf>
    <xf numFmtId="168" fontId="8" fillId="0" borderId="0" xfId="0" applyNumberFormat="1" applyFont="1" applyBorder="1" applyAlignment="1">
      <alignment vertical="center"/>
    </xf>
    <xf numFmtId="168" fontId="6" fillId="2" borderId="4" xfId="0" applyNumberFormat="1" applyFont="1" applyFill="1" applyBorder="1" applyAlignment="1">
      <alignment horizontal="center" vertical="center"/>
    </xf>
    <xf numFmtId="168" fontId="10" fillId="4" borderId="14" xfId="2" applyNumberFormat="1" applyFont="1" applyFill="1" applyBorder="1" applyAlignment="1">
      <alignment horizontal="center" vertical="center" wrapText="1"/>
    </xf>
    <xf numFmtId="168" fontId="10" fillId="4" borderId="8" xfId="2" applyNumberFormat="1" applyFont="1" applyFill="1" applyBorder="1" applyAlignment="1">
      <alignment horizontal="center" vertical="center" wrapText="1"/>
    </xf>
    <xf numFmtId="168" fontId="15" fillId="0" borderId="19" xfId="10" applyNumberFormat="1" applyFont="1" applyBorder="1" applyAlignment="1">
      <alignment horizontal="right" vertical="top"/>
    </xf>
    <xf numFmtId="168" fontId="16" fillId="3" borderId="0" xfId="0" applyNumberFormat="1" applyFont="1" applyFill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8" fontId="6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4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13" fillId="0" borderId="0" xfId="3" applyFont="1" applyFill="1" applyBorder="1" applyAlignment="1">
      <alignment horizontal="left" wrapText="1"/>
    </xf>
    <xf numFmtId="0" fontId="11" fillId="4" borderId="7" xfId="0" applyFont="1" applyFill="1" applyBorder="1" applyAlignment="1">
      <alignment horizontal="center" vertical="center"/>
    </xf>
    <xf numFmtId="168" fontId="0" fillId="0" borderId="0" xfId="0" applyNumberFormat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8" fontId="6" fillId="2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13" fillId="0" borderId="0" xfId="6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8" fontId="6" fillId="2" borderId="4" xfId="0" applyNumberFormat="1" applyFont="1" applyFill="1" applyBorder="1" applyAlignment="1">
      <alignment horizontal="center" vertical="center"/>
    </xf>
    <xf numFmtId="0" fontId="11" fillId="4" borderId="9" xfId="0" applyNumberFormat="1" applyFont="1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11" fillId="4" borderId="7" xfId="0" applyNumberFormat="1" applyFont="1" applyFill="1" applyBorder="1" applyAlignment="1">
      <alignment horizontal="center" vertical="center"/>
    </xf>
    <xf numFmtId="166" fontId="11" fillId="4" borderId="4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</cellXfs>
  <cellStyles count="22">
    <cellStyle name="Normal" xfId="0" builtinId="0"/>
    <cellStyle name="Normal_1.6 2" xfId="2"/>
    <cellStyle name="Normal_Cuadros 22-28" xfId="13"/>
    <cellStyle name="Normal_Cuadros 25-26" xfId="14"/>
    <cellStyle name="Normal_Cuadros 25-26_1" xfId="15"/>
    <cellStyle name="Normal_Cuadros 25-31" xfId="16"/>
    <cellStyle name="Normal_Cuadros 32-37" xfId="18"/>
    <cellStyle name="Normal_Cuadros 32-39" xfId="19"/>
    <cellStyle name="Normal_Cuadros 32-39_1" xfId="21"/>
    <cellStyle name="Normal_Cuadros 32-40" xfId="20"/>
    <cellStyle name="Normal_Tabla 1-4" xfId="3"/>
    <cellStyle name="Normal_Tabla 1-8" xfId="4"/>
    <cellStyle name="Normal_Tabla 1-8_1" xfId="5"/>
    <cellStyle name="Normal_Tabla 20-21" xfId="12"/>
    <cellStyle name="Normal_Tabla 20-25" xfId="11"/>
    <cellStyle name="Normal_Tabla 22-23" xfId="10"/>
    <cellStyle name="Normal_Tabla 30-38" xfId="17"/>
    <cellStyle name="Normal_Tabla 5-15" xfId="6"/>
    <cellStyle name="Normal_Tabla 9-17" xfId="9"/>
    <cellStyle name="Normal_Tabla 9-21" xfId="7"/>
    <cellStyle name="Normal_Tabla 9-21_1" xfId="8"/>
    <cellStyle name="Porcentaje" xfId="1" builtinId="5"/>
  </cellStyles>
  <dxfs count="0"/>
  <tableStyles count="0" defaultTableStyle="TableStyleMedium2" defaultPivotStyle="PivotStyleLight16"/>
  <colors>
    <mruColors>
      <color rgb="FF646482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466725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58575" cy="1514475"/>
        </a:xfrm>
        <a:prstGeom prst="rect">
          <a:avLst/>
        </a:prstGeom>
      </xdr:spPr>
    </xdr:pic>
    <xdr:clientData/>
  </xdr:twoCellAnchor>
  <xdr:twoCellAnchor>
    <xdr:from>
      <xdr:col>1</xdr:col>
      <xdr:colOff>847725</xdr:colOff>
      <xdr:row>0</xdr:row>
      <xdr:rowOff>434975</xdr:rowOff>
    </xdr:from>
    <xdr:to>
      <xdr:col>2</xdr:col>
      <xdr:colOff>7839075</xdr:colOff>
      <xdr:row>0</xdr:row>
      <xdr:rowOff>1158875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485900" y="434975"/>
          <a:ext cx="78676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Tabulados del Modulo de Información Ambiental en Hogares, ENEMDU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142875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53825" cy="1514475"/>
        </a:xfrm>
        <a:prstGeom prst="rect">
          <a:avLst/>
        </a:prstGeom>
      </xdr:spPr>
    </xdr:pic>
    <xdr:clientData/>
  </xdr:twoCellAnchor>
  <xdr:twoCellAnchor>
    <xdr:from>
      <xdr:col>1</xdr:col>
      <xdr:colOff>1800226</xdr:colOff>
      <xdr:row>0</xdr:row>
      <xdr:rowOff>387350</xdr:rowOff>
    </xdr:from>
    <xdr:to>
      <xdr:col>7</xdr:col>
      <xdr:colOff>838200</xdr:colOff>
      <xdr:row>0</xdr:row>
      <xdr:rowOff>1111250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14551" y="387350"/>
          <a:ext cx="70484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clasificaron al menos un residuo, periodo 2019 - 2022</a:t>
          </a:r>
        </a:p>
        <a:p>
          <a:pPr algn="ctr"/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763250" cy="1514475"/>
        </a:xfrm>
        <a:prstGeom prst="rect">
          <a:avLst/>
        </a:prstGeom>
      </xdr:spPr>
    </xdr:pic>
    <xdr:clientData/>
  </xdr:twoCellAnchor>
  <xdr:twoCellAnchor>
    <xdr:from>
      <xdr:col>2</xdr:col>
      <xdr:colOff>381001</xdr:colOff>
      <xdr:row>0</xdr:row>
      <xdr:rowOff>377825</xdr:rowOff>
    </xdr:from>
    <xdr:to>
      <xdr:col>9</xdr:col>
      <xdr:colOff>628650</xdr:colOff>
      <xdr:row>0</xdr:row>
      <xdr:rowOff>1101725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95501" y="377825"/>
          <a:ext cx="62579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clasifican residuos, según el tipo de residuo,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212912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46206" cy="1514475"/>
        </a:xfrm>
        <a:prstGeom prst="rect">
          <a:avLst/>
        </a:prstGeom>
      </xdr:spPr>
    </xdr:pic>
    <xdr:clientData/>
  </xdr:twoCellAnchor>
  <xdr:twoCellAnchor>
    <xdr:from>
      <xdr:col>2</xdr:col>
      <xdr:colOff>263899</xdr:colOff>
      <xdr:row>0</xdr:row>
      <xdr:rowOff>360456</xdr:rowOff>
    </xdr:from>
    <xdr:to>
      <xdr:col>15</xdr:col>
      <xdr:colOff>280146</xdr:colOff>
      <xdr:row>0</xdr:row>
      <xdr:rowOff>1084356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362075" y="360456"/>
          <a:ext cx="9451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Cómo los hogares eliminaron los residuos orgánicos,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123825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68200" cy="1514475"/>
        </a:xfrm>
        <a:prstGeom prst="rect">
          <a:avLst/>
        </a:prstGeom>
      </xdr:spPr>
    </xdr:pic>
    <xdr:clientData/>
  </xdr:twoCellAnchor>
  <xdr:twoCellAnchor>
    <xdr:from>
      <xdr:col>2</xdr:col>
      <xdr:colOff>657226</xdr:colOff>
      <xdr:row>0</xdr:row>
      <xdr:rowOff>399676</xdr:rowOff>
    </xdr:from>
    <xdr:to>
      <xdr:col>13</xdr:col>
      <xdr:colOff>336177</xdr:colOff>
      <xdr:row>0</xdr:row>
      <xdr:rowOff>1123576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45902" y="399676"/>
          <a:ext cx="778080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Principalmente, cómo los hogares eliminaron los residuos de papel, cartón,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153520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6824" cy="1514475"/>
        </a:xfrm>
        <a:prstGeom prst="rect">
          <a:avLst/>
        </a:prstGeom>
      </xdr:spPr>
    </xdr:pic>
    <xdr:clientData/>
  </xdr:twoCellAnchor>
  <xdr:twoCellAnchor>
    <xdr:from>
      <xdr:col>2</xdr:col>
      <xdr:colOff>657225</xdr:colOff>
      <xdr:row>0</xdr:row>
      <xdr:rowOff>422088</xdr:rowOff>
    </xdr:from>
    <xdr:to>
      <xdr:col>13</xdr:col>
      <xdr:colOff>448235</xdr:colOff>
      <xdr:row>0</xdr:row>
      <xdr:rowOff>1145988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34696" y="422088"/>
          <a:ext cx="811698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Cómo los hogares eliminaron los residuos de plástico,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123265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42059" cy="1514475"/>
        </a:xfrm>
        <a:prstGeom prst="rect">
          <a:avLst/>
        </a:prstGeom>
      </xdr:spPr>
    </xdr:pic>
    <xdr:clientData/>
  </xdr:twoCellAnchor>
  <xdr:twoCellAnchor>
    <xdr:from>
      <xdr:col>2</xdr:col>
      <xdr:colOff>657226</xdr:colOff>
      <xdr:row>0</xdr:row>
      <xdr:rowOff>444500</xdr:rowOff>
    </xdr:from>
    <xdr:to>
      <xdr:col>14</xdr:col>
      <xdr:colOff>66675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00226" y="444500"/>
          <a:ext cx="73628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Cómo los hogares eliminaron los residuos de vidrio,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17</xdr:col>
      <xdr:colOff>190501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261912" cy="1514475"/>
        </a:xfrm>
        <a:prstGeom prst="rect">
          <a:avLst/>
        </a:prstGeom>
      </xdr:spPr>
    </xdr:pic>
    <xdr:clientData/>
  </xdr:twoCellAnchor>
  <xdr:twoCellAnchor>
    <xdr:from>
      <xdr:col>2</xdr:col>
      <xdr:colOff>657226</xdr:colOff>
      <xdr:row>0</xdr:row>
      <xdr:rowOff>444500</xdr:rowOff>
    </xdr:from>
    <xdr:to>
      <xdr:col>13</xdr:col>
      <xdr:colOff>495300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6" y="444500"/>
          <a:ext cx="70580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Cómo los hogares eliminaron los residuos de metal, años 2019</a:t>
          </a:r>
          <a:r>
            <a:rPr lang="es-ES_tradnl" sz="2000" b="1" i="0" baseline="0">
              <a:solidFill>
                <a:srgbClr val="646482"/>
              </a:solidFill>
              <a:latin typeface="Century Gothic" panose="020B0502020202020204" pitchFamily="34" charset="0"/>
            </a:rPr>
            <a:t> - </a:t>
          </a:r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100853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53265" cy="1514475"/>
        </a:xfrm>
        <a:prstGeom prst="rect">
          <a:avLst/>
        </a:prstGeom>
      </xdr:spPr>
    </xdr:pic>
    <xdr:clientData/>
  </xdr:twoCellAnchor>
  <xdr:twoCellAnchor>
    <xdr:from>
      <xdr:col>2</xdr:col>
      <xdr:colOff>485776</xdr:colOff>
      <xdr:row>0</xdr:row>
      <xdr:rowOff>444500</xdr:rowOff>
    </xdr:from>
    <xdr:to>
      <xdr:col>13</xdr:col>
      <xdr:colOff>504826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52601" y="444500"/>
          <a:ext cx="74295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Cómo los hogares eliminaron los residuos de tetrapak, años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242607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40353" cy="1514475"/>
        </a:xfrm>
        <a:prstGeom prst="rect">
          <a:avLst/>
        </a:prstGeom>
      </xdr:spPr>
    </xdr:pic>
    <xdr:clientData/>
  </xdr:twoCellAnchor>
  <xdr:twoCellAnchor>
    <xdr:from>
      <xdr:col>1</xdr:col>
      <xdr:colOff>1466850</xdr:colOff>
      <xdr:row>0</xdr:row>
      <xdr:rowOff>492125</xdr:rowOff>
    </xdr:from>
    <xdr:to>
      <xdr:col>8</xdr:col>
      <xdr:colOff>209550</xdr:colOff>
      <xdr:row>0</xdr:row>
      <xdr:rowOff>1216025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52625" y="492125"/>
          <a:ext cx="70675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las pilas,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742950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15799" cy="1514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444500</xdr:rowOff>
    </xdr:from>
    <xdr:to>
      <xdr:col>11</xdr:col>
      <xdr:colOff>28575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38375" y="444500"/>
          <a:ext cx="76390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los desechos farmacéuticos (medicamentos),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459442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833412" cy="1514475"/>
        </a:xfrm>
        <a:prstGeom prst="rect">
          <a:avLst/>
        </a:prstGeom>
      </xdr:spPr>
    </xdr:pic>
    <xdr:clientData/>
  </xdr:twoCellAnchor>
  <xdr:twoCellAnchor>
    <xdr:from>
      <xdr:col>1</xdr:col>
      <xdr:colOff>1752599</xdr:colOff>
      <xdr:row>0</xdr:row>
      <xdr:rowOff>444500</xdr:rowOff>
    </xdr:from>
    <xdr:to>
      <xdr:col>10</xdr:col>
      <xdr:colOff>419099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38374" y="444500"/>
          <a:ext cx="7267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aceite y/o grasas (cocina),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561974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6824" cy="1514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444500</xdr:rowOff>
    </xdr:from>
    <xdr:to>
      <xdr:col>10</xdr:col>
      <xdr:colOff>733425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38375" y="444500"/>
          <a:ext cx="75819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utilizada por los hogares para los focos ahorradores,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523874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6824" cy="15144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301624</xdr:rowOff>
    </xdr:from>
    <xdr:to>
      <xdr:col>9</xdr:col>
      <xdr:colOff>476250</xdr:colOff>
      <xdr:row>0</xdr:row>
      <xdr:rowOff>1352549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38375" y="301624"/>
          <a:ext cx="7477125" cy="1050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desechos envases de insecticidas / productos de limpieza del hogar,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523874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6824" cy="1514475"/>
        </a:xfrm>
        <a:prstGeom prst="rect">
          <a:avLst/>
        </a:prstGeom>
      </xdr:spPr>
    </xdr:pic>
    <xdr:clientData/>
  </xdr:twoCellAnchor>
  <xdr:twoCellAnchor>
    <xdr:from>
      <xdr:col>1</xdr:col>
      <xdr:colOff>1752599</xdr:colOff>
      <xdr:row>0</xdr:row>
      <xdr:rowOff>444500</xdr:rowOff>
    </xdr:from>
    <xdr:to>
      <xdr:col>8</xdr:col>
      <xdr:colOff>876299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38374" y="444500"/>
          <a:ext cx="69246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desechos cartuchos y tóners,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874059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49000" cy="1514475"/>
        </a:xfrm>
        <a:prstGeom prst="rect">
          <a:avLst/>
        </a:prstGeom>
      </xdr:spPr>
    </xdr:pic>
    <xdr:clientData/>
  </xdr:twoCellAnchor>
  <xdr:twoCellAnchor>
    <xdr:from>
      <xdr:col>1</xdr:col>
      <xdr:colOff>1057274</xdr:colOff>
      <xdr:row>0</xdr:row>
      <xdr:rowOff>387350</xdr:rowOff>
    </xdr:from>
    <xdr:to>
      <xdr:col>8</xdr:col>
      <xdr:colOff>904874</xdr:colOff>
      <xdr:row>0</xdr:row>
      <xdr:rowOff>1111250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43049" y="387350"/>
          <a:ext cx="76485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desechos Focos LED,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545087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389679" cy="1514475"/>
        </a:xfrm>
        <a:prstGeom prst="rect">
          <a:avLst/>
        </a:prstGeom>
      </xdr:spPr>
    </xdr:pic>
    <xdr:clientData/>
  </xdr:twoCellAnchor>
  <xdr:twoCellAnchor>
    <xdr:from>
      <xdr:col>3</xdr:col>
      <xdr:colOff>123826</xdr:colOff>
      <xdr:row>0</xdr:row>
      <xdr:rowOff>469900</xdr:rowOff>
    </xdr:from>
    <xdr:to>
      <xdr:col>20</xdr:col>
      <xdr:colOff>359229</xdr:colOff>
      <xdr:row>0</xdr:row>
      <xdr:rowOff>1193800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473326" y="469900"/>
          <a:ext cx="9938203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Disposición final de desechos eléctricos / electrónicos,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134470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41323" cy="1514475"/>
        </a:xfrm>
        <a:prstGeom prst="rect">
          <a:avLst/>
        </a:prstGeom>
      </xdr:spPr>
    </xdr:pic>
    <xdr:clientData/>
  </xdr:twoCellAnchor>
  <xdr:twoCellAnchor>
    <xdr:from>
      <xdr:col>1</xdr:col>
      <xdr:colOff>612402</xdr:colOff>
      <xdr:row>0</xdr:row>
      <xdr:rowOff>332441</xdr:rowOff>
    </xdr:from>
    <xdr:to>
      <xdr:col>7</xdr:col>
      <xdr:colOff>115419</xdr:colOff>
      <xdr:row>0</xdr:row>
      <xdr:rowOff>1056341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094255" y="332441"/>
          <a:ext cx="706698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Tiempo modal de uso de electrodomésticos antes de convertirse en desechos, años 2019,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145678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679206" cy="1514475"/>
        </a:xfrm>
        <a:prstGeom prst="rect">
          <a:avLst/>
        </a:prstGeom>
      </xdr:spPr>
    </xdr:pic>
    <xdr:clientData/>
  </xdr:twoCellAnchor>
  <xdr:twoCellAnchor>
    <xdr:from>
      <xdr:col>2</xdr:col>
      <xdr:colOff>208990</xdr:colOff>
      <xdr:row>0</xdr:row>
      <xdr:rowOff>366059</xdr:rowOff>
    </xdr:from>
    <xdr:to>
      <xdr:col>8</xdr:col>
      <xdr:colOff>723339</xdr:colOff>
      <xdr:row>0</xdr:row>
      <xdr:rowOff>1089959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04490" y="366059"/>
          <a:ext cx="590437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Prácticas de uso de agua realizadas por los hogares,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257736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00765" cy="1514475"/>
        </a:xfrm>
        <a:prstGeom prst="rect">
          <a:avLst/>
        </a:prstGeom>
      </xdr:spPr>
    </xdr:pic>
    <xdr:clientData/>
  </xdr:twoCellAnchor>
  <xdr:twoCellAnchor>
    <xdr:from>
      <xdr:col>1</xdr:col>
      <xdr:colOff>1542489</xdr:colOff>
      <xdr:row>0</xdr:row>
      <xdr:rowOff>321235</xdr:rowOff>
    </xdr:from>
    <xdr:to>
      <xdr:col>8</xdr:col>
      <xdr:colOff>48745</xdr:colOff>
      <xdr:row>0</xdr:row>
      <xdr:rowOff>1045135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34695" y="321235"/>
          <a:ext cx="617107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tienen dispositivos de ahorro de agua,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212912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60206" cy="1514475"/>
        </a:xfrm>
        <a:prstGeom prst="rect">
          <a:avLst/>
        </a:prstGeom>
      </xdr:spPr>
    </xdr:pic>
    <xdr:clientData/>
  </xdr:twoCellAnchor>
  <xdr:twoCellAnchor>
    <xdr:from>
      <xdr:col>1</xdr:col>
      <xdr:colOff>1396813</xdr:colOff>
      <xdr:row>0</xdr:row>
      <xdr:rowOff>332442</xdr:rowOff>
    </xdr:from>
    <xdr:to>
      <xdr:col>8</xdr:col>
      <xdr:colOff>636494</xdr:colOff>
      <xdr:row>0</xdr:row>
      <xdr:rowOff>1056342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11431" y="332442"/>
          <a:ext cx="662435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Prácticas de uso de energía realizadas por los hogares,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515471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62765" cy="1514475"/>
        </a:xfrm>
        <a:prstGeom prst="rect">
          <a:avLst/>
        </a:prstGeom>
      </xdr:spPr>
    </xdr:pic>
    <xdr:clientData/>
  </xdr:twoCellAnchor>
  <xdr:twoCellAnchor>
    <xdr:from>
      <xdr:col>2</xdr:col>
      <xdr:colOff>231403</xdr:colOff>
      <xdr:row>0</xdr:row>
      <xdr:rowOff>366059</xdr:rowOff>
    </xdr:from>
    <xdr:to>
      <xdr:col>9</xdr:col>
      <xdr:colOff>136152</xdr:colOff>
      <xdr:row>0</xdr:row>
      <xdr:rowOff>1089959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49315" y="366059"/>
          <a:ext cx="634813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tienen dispositivos ahorradores de energía,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403413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26588" cy="1514475"/>
        </a:xfrm>
        <a:prstGeom prst="rect">
          <a:avLst/>
        </a:prstGeom>
      </xdr:spPr>
    </xdr:pic>
    <xdr:clientData/>
  </xdr:twoCellAnchor>
  <xdr:twoCellAnchor>
    <xdr:from>
      <xdr:col>1</xdr:col>
      <xdr:colOff>1475253</xdr:colOff>
      <xdr:row>0</xdr:row>
      <xdr:rowOff>321235</xdr:rowOff>
    </xdr:from>
    <xdr:to>
      <xdr:col>9</xdr:col>
      <xdr:colOff>57710</xdr:colOff>
      <xdr:row>0</xdr:row>
      <xdr:rowOff>1045135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00224" y="321235"/>
          <a:ext cx="6594662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Tipo de bolsas utilizadas por los hogares para realizar sus compras,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224117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06735" cy="1514475"/>
        </a:xfrm>
        <a:prstGeom prst="rect">
          <a:avLst/>
        </a:prstGeom>
      </xdr:spPr>
    </xdr:pic>
    <xdr:clientData/>
  </xdr:twoCellAnchor>
  <xdr:twoCellAnchor>
    <xdr:from>
      <xdr:col>1</xdr:col>
      <xdr:colOff>1598520</xdr:colOff>
      <xdr:row>0</xdr:row>
      <xdr:rowOff>377265</xdr:rowOff>
    </xdr:from>
    <xdr:to>
      <xdr:col>8</xdr:col>
      <xdr:colOff>709893</xdr:colOff>
      <xdr:row>0</xdr:row>
      <xdr:rowOff>1101165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3491" y="377265"/>
          <a:ext cx="717960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Tipo de bolsas utilizadas por los hogares para realizar sus compras por región, periodo 2019 - 2022</a:t>
          </a:r>
          <a:endParaRPr lang="es-ES_tradnl" sz="2000" b="0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560294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2912" cy="1514475"/>
        </a:xfrm>
        <a:prstGeom prst="rect">
          <a:avLst/>
        </a:prstGeom>
      </xdr:spPr>
    </xdr:pic>
    <xdr:clientData/>
  </xdr:twoCellAnchor>
  <xdr:twoCellAnchor>
    <xdr:from>
      <xdr:col>1</xdr:col>
      <xdr:colOff>1502710</xdr:colOff>
      <xdr:row>0</xdr:row>
      <xdr:rowOff>360455</xdr:rowOff>
    </xdr:from>
    <xdr:to>
      <xdr:col>8</xdr:col>
      <xdr:colOff>699808</xdr:colOff>
      <xdr:row>0</xdr:row>
      <xdr:rowOff>1078006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26560" y="360455"/>
          <a:ext cx="7264773" cy="717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  <a:ea typeface="+mn-ea"/>
              <a:cs typeface="+mn-cs"/>
            </a:rPr>
            <a:t>Características de interés al comprar nuevos productos (alimentos, electrodomésticos, etc.), periodo 2019 - 2022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694765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61912" cy="1514475"/>
        </a:xfrm>
        <a:prstGeom prst="rect">
          <a:avLst/>
        </a:prstGeom>
      </xdr:spPr>
    </xdr:pic>
    <xdr:clientData/>
  </xdr:twoCellAnchor>
  <xdr:twoCellAnchor>
    <xdr:from>
      <xdr:col>1</xdr:col>
      <xdr:colOff>1666876</xdr:colOff>
      <xdr:row>0</xdr:row>
      <xdr:rowOff>349250</xdr:rowOff>
    </xdr:from>
    <xdr:to>
      <xdr:col>5</xdr:col>
      <xdr:colOff>1857375</xdr:colOff>
      <xdr:row>0</xdr:row>
      <xdr:rowOff>1073150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62176" y="349250"/>
          <a:ext cx="70961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fueron afectados al menos por un problema ambiental en su barrio, periodo 2019 - 2022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145676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4882" cy="1514475"/>
        </a:xfrm>
        <a:prstGeom prst="rect">
          <a:avLst/>
        </a:prstGeom>
      </xdr:spPr>
    </xdr:pic>
    <xdr:clientData/>
  </xdr:twoCellAnchor>
  <xdr:twoCellAnchor>
    <xdr:from>
      <xdr:col>1</xdr:col>
      <xdr:colOff>1323974</xdr:colOff>
      <xdr:row>0</xdr:row>
      <xdr:rowOff>282575</xdr:rowOff>
    </xdr:from>
    <xdr:to>
      <xdr:col>11</xdr:col>
      <xdr:colOff>380999</xdr:colOff>
      <xdr:row>0</xdr:row>
      <xdr:rowOff>1006475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19274" y="282575"/>
          <a:ext cx="66198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Problemas ambientales que afectan en los barrios, periodo 2019 - 2022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13</xdr:col>
      <xdr:colOff>148168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191750" cy="1514475"/>
        </a:xfrm>
        <a:prstGeom prst="rect">
          <a:avLst/>
        </a:prstGeom>
      </xdr:spPr>
    </xdr:pic>
    <xdr:clientData/>
  </xdr:twoCellAnchor>
  <xdr:twoCellAnchor>
    <xdr:from>
      <xdr:col>2</xdr:col>
      <xdr:colOff>173568</xdr:colOff>
      <xdr:row>0</xdr:row>
      <xdr:rowOff>354542</xdr:rowOff>
    </xdr:from>
    <xdr:to>
      <xdr:col>10</xdr:col>
      <xdr:colOff>497417</xdr:colOff>
      <xdr:row>0</xdr:row>
      <xdr:rowOff>1078442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390651" y="354542"/>
          <a:ext cx="686434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Nivel de preocupación por la situación del ambiente en los barrios, periodo 2019 - 2022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907116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26588" cy="1514475"/>
        </a:xfrm>
        <a:prstGeom prst="rect">
          <a:avLst/>
        </a:prstGeom>
      </xdr:spPr>
    </xdr:pic>
    <xdr:clientData/>
  </xdr:twoCellAnchor>
  <xdr:twoCellAnchor>
    <xdr:from>
      <xdr:col>1</xdr:col>
      <xdr:colOff>714375</xdr:colOff>
      <xdr:row>0</xdr:row>
      <xdr:rowOff>368299</xdr:rowOff>
    </xdr:from>
    <xdr:to>
      <xdr:col>7</xdr:col>
      <xdr:colOff>542925</xdr:colOff>
      <xdr:row>0</xdr:row>
      <xdr:rowOff>1476374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209675" y="368299"/>
          <a:ext cx="7543800" cy="110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que han participado en al menos una actividad ambiental en los últimos 12 meses, periodo 2019 - 2022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200025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296649" cy="1514475"/>
        </a:xfrm>
        <a:prstGeom prst="rect">
          <a:avLst/>
        </a:prstGeom>
      </xdr:spPr>
    </xdr:pic>
    <xdr:clientData/>
  </xdr:twoCellAnchor>
  <xdr:twoCellAnchor>
    <xdr:from>
      <xdr:col>1</xdr:col>
      <xdr:colOff>887940</xdr:colOff>
      <xdr:row>0</xdr:row>
      <xdr:rowOff>369358</xdr:rowOff>
    </xdr:from>
    <xdr:to>
      <xdr:col>11</xdr:col>
      <xdr:colOff>508000</xdr:colOff>
      <xdr:row>0</xdr:row>
      <xdr:rowOff>1093258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385357" y="369358"/>
          <a:ext cx="7409393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Actividades ambientales en las que han participado los hogares, periodo 2019 - 2022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268941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44735" cy="1514475"/>
        </a:xfrm>
        <a:prstGeom prst="rect">
          <a:avLst/>
        </a:prstGeom>
      </xdr:spPr>
    </xdr:pic>
    <xdr:clientData/>
  </xdr:twoCellAnchor>
  <xdr:twoCellAnchor>
    <xdr:from>
      <xdr:col>1</xdr:col>
      <xdr:colOff>1219199</xdr:colOff>
      <xdr:row>0</xdr:row>
      <xdr:rowOff>330200</xdr:rowOff>
    </xdr:from>
    <xdr:to>
      <xdr:col>5</xdr:col>
      <xdr:colOff>885825</xdr:colOff>
      <xdr:row>0</xdr:row>
      <xdr:rowOff>1054100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14499" y="330200"/>
          <a:ext cx="6581776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Percepción de los hogares sobre la responsabilidad ambiental, periodo 2019 - 2022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313765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89559" cy="1514475"/>
        </a:xfrm>
        <a:prstGeom prst="rect">
          <a:avLst/>
        </a:prstGeom>
      </xdr:spPr>
    </xdr:pic>
    <xdr:clientData/>
  </xdr:twoCellAnchor>
  <xdr:twoCellAnchor>
    <xdr:from>
      <xdr:col>1</xdr:col>
      <xdr:colOff>1169894</xdr:colOff>
      <xdr:row>0</xdr:row>
      <xdr:rowOff>363257</xdr:rowOff>
    </xdr:from>
    <xdr:to>
      <xdr:col>5</xdr:col>
      <xdr:colOff>811306</xdr:colOff>
      <xdr:row>0</xdr:row>
      <xdr:rowOff>1087157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62953" y="363257"/>
          <a:ext cx="655544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Percepción de los hogares sobre las acciones de protección del ambiente, periodo 2019 - 2022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44823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174940" cy="1514475"/>
        </a:xfrm>
        <a:prstGeom prst="rect">
          <a:avLst/>
        </a:prstGeom>
      </xdr:spPr>
    </xdr:pic>
    <xdr:clientData/>
  </xdr:twoCellAnchor>
  <xdr:twoCellAnchor>
    <xdr:from>
      <xdr:col>1</xdr:col>
      <xdr:colOff>1210796</xdr:colOff>
      <xdr:row>0</xdr:row>
      <xdr:rowOff>377265</xdr:rowOff>
    </xdr:from>
    <xdr:to>
      <xdr:col>8</xdr:col>
      <xdr:colOff>11207</xdr:colOff>
      <xdr:row>0</xdr:row>
      <xdr:rowOff>1101165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58178" y="377265"/>
          <a:ext cx="680141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Hogares en los que al menos una persona de 12+ años utilizó bicicleta, periodo 2019 - 2022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302559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62882" cy="1514475"/>
        </a:xfrm>
        <a:prstGeom prst="rect">
          <a:avLst/>
        </a:prstGeom>
      </xdr:spPr>
    </xdr:pic>
    <xdr:clientData/>
  </xdr:twoCellAnchor>
  <xdr:twoCellAnchor>
    <xdr:from>
      <xdr:col>2</xdr:col>
      <xdr:colOff>428626</xdr:colOff>
      <xdr:row>0</xdr:row>
      <xdr:rowOff>396875</xdr:rowOff>
    </xdr:from>
    <xdr:to>
      <xdr:col>8</xdr:col>
      <xdr:colOff>85725</xdr:colOff>
      <xdr:row>0</xdr:row>
      <xdr:rowOff>1120775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43051" y="396875"/>
          <a:ext cx="653414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Uso de bicicleta por persona de 12+ años, periodo 2019 - 2022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851648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085294" cy="1514475"/>
        </a:xfrm>
        <a:prstGeom prst="rect">
          <a:avLst/>
        </a:prstGeom>
      </xdr:spPr>
    </xdr:pic>
    <xdr:clientData/>
  </xdr:twoCellAnchor>
  <xdr:twoCellAnchor>
    <xdr:from>
      <xdr:col>2</xdr:col>
      <xdr:colOff>707651</xdr:colOff>
      <xdr:row>0</xdr:row>
      <xdr:rowOff>363818</xdr:rowOff>
    </xdr:from>
    <xdr:to>
      <xdr:col>7</xdr:col>
      <xdr:colOff>431426</xdr:colOff>
      <xdr:row>0</xdr:row>
      <xdr:rowOff>1087718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48945" y="363818"/>
          <a:ext cx="624559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Población de 12+ años que utilizó bicicletas por grupo de edad, periodo 2019 - 2022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180975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24925" cy="1514475"/>
        </a:xfrm>
        <a:prstGeom prst="rect">
          <a:avLst/>
        </a:prstGeom>
      </xdr:spPr>
    </xdr:pic>
    <xdr:clientData/>
  </xdr:twoCellAnchor>
  <xdr:twoCellAnchor>
    <xdr:from>
      <xdr:col>2</xdr:col>
      <xdr:colOff>304800</xdr:colOff>
      <xdr:row>0</xdr:row>
      <xdr:rowOff>349250</xdr:rowOff>
    </xdr:from>
    <xdr:to>
      <xdr:col>10</xdr:col>
      <xdr:colOff>247650</xdr:colOff>
      <xdr:row>0</xdr:row>
      <xdr:rowOff>1073150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390650" y="349250"/>
          <a:ext cx="56007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Frecuencia del uso de bicicletas por personas de 12+ años, periodo 2019 - 2022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180975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315700" cy="1514475"/>
        </a:xfrm>
        <a:prstGeom prst="rect">
          <a:avLst/>
        </a:prstGeom>
      </xdr:spPr>
    </xdr:pic>
    <xdr:clientData/>
  </xdr:twoCellAnchor>
  <xdr:twoCellAnchor>
    <xdr:from>
      <xdr:col>2</xdr:col>
      <xdr:colOff>733425</xdr:colOff>
      <xdr:row>0</xdr:row>
      <xdr:rowOff>396875</xdr:rowOff>
    </xdr:from>
    <xdr:to>
      <xdr:col>13</xdr:col>
      <xdr:colOff>552450</xdr:colOff>
      <xdr:row>0</xdr:row>
      <xdr:rowOff>1120775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52600" y="396875"/>
          <a:ext cx="73818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Medio principal de traslado de las personas de 12+ años,  periodo 2019 - 2022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168088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55088" cy="1514475"/>
        </a:xfrm>
        <a:prstGeom prst="rect">
          <a:avLst/>
        </a:prstGeom>
      </xdr:spPr>
    </xdr:pic>
    <xdr:clientData/>
  </xdr:twoCellAnchor>
  <xdr:twoCellAnchor>
    <xdr:from>
      <xdr:col>2</xdr:col>
      <xdr:colOff>676275</xdr:colOff>
      <xdr:row>0</xdr:row>
      <xdr:rowOff>358775</xdr:rowOff>
    </xdr:from>
    <xdr:to>
      <xdr:col>10</xdr:col>
      <xdr:colOff>628650</xdr:colOff>
      <xdr:row>0</xdr:row>
      <xdr:rowOff>1082675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14500" y="358775"/>
          <a:ext cx="66008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Uso del transporte público como medio principal de las personas de 12+ años, año 2022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437029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67147" cy="1514475"/>
        </a:xfrm>
        <a:prstGeom prst="rect">
          <a:avLst/>
        </a:prstGeom>
      </xdr:spPr>
    </xdr:pic>
    <xdr:clientData/>
  </xdr:twoCellAnchor>
  <xdr:twoCellAnchor>
    <xdr:from>
      <xdr:col>1</xdr:col>
      <xdr:colOff>1542489</xdr:colOff>
      <xdr:row>0</xdr:row>
      <xdr:rowOff>354853</xdr:rowOff>
    </xdr:from>
    <xdr:to>
      <xdr:col>8</xdr:col>
      <xdr:colOff>82362</xdr:colOff>
      <xdr:row>0</xdr:row>
      <xdr:rowOff>1078753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89871" y="354853"/>
          <a:ext cx="6540873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Razones principales para movilizarse por todos los medios de traslado, periodo 2019 - 2022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85724</xdr:colOff>
      <xdr:row>0</xdr:row>
      <xdr:rowOff>1514475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96824" cy="1514475"/>
        </a:xfrm>
        <a:prstGeom prst="rect">
          <a:avLst/>
        </a:prstGeom>
      </xdr:spPr>
    </xdr:pic>
    <xdr:clientData/>
  </xdr:twoCellAnchor>
  <xdr:twoCellAnchor>
    <xdr:from>
      <xdr:col>2</xdr:col>
      <xdr:colOff>819151</xdr:colOff>
      <xdr:row>0</xdr:row>
      <xdr:rowOff>444500</xdr:rowOff>
    </xdr:from>
    <xdr:to>
      <xdr:col>16</xdr:col>
      <xdr:colOff>323850</xdr:colOff>
      <xdr:row>0</xdr:row>
      <xdr:rowOff>1168400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85926" y="444500"/>
          <a:ext cx="8658224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Movilidad de la población de 12+ años por grupo de edad, periodo 2019 - 2022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8"/>
  <sheetViews>
    <sheetView showGridLines="0" tabSelected="1" workbookViewId="0">
      <selection activeCell="C6" sqref="C6"/>
    </sheetView>
  </sheetViews>
  <sheetFormatPr baseColWidth="10" defaultRowHeight="15.75" x14ac:dyDescent="0.25"/>
  <cols>
    <col min="1" max="1" width="8.375" customWidth="1"/>
    <col min="2" max="2" width="11.5" customWidth="1"/>
    <col min="3" max="3" width="112.75" bestFit="1" customWidth="1"/>
    <col min="4" max="4" width="11.6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2" spans="2:27" x14ac:dyDescent="0.25">
      <c r="B2" s="1" t="s">
        <v>0</v>
      </c>
      <c r="C2" s="2" t="s">
        <v>1</v>
      </c>
      <c r="D2" s="160" t="s">
        <v>2</v>
      </c>
    </row>
    <row r="3" spans="2:27" ht="16.5" x14ac:dyDescent="0.3">
      <c r="B3" s="3"/>
      <c r="C3" s="4" t="s">
        <v>3</v>
      </c>
      <c r="D3" s="161"/>
    </row>
    <row r="4" spans="2:27" ht="16.5" x14ac:dyDescent="0.3">
      <c r="B4" s="3">
        <v>1</v>
      </c>
      <c r="C4" s="5" t="s">
        <v>212</v>
      </c>
      <c r="D4" s="3" t="s">
        <v>4</v>
      </c>
    </row>
    <row r="5" spans="2:27" ht="16.5" x14ac:dyDescent="0.3">
      <c r="B5" s="3">
        <v>2</v>
      </c>
      <c r="C5" s="5" t="s">
        <v>213</v>
      </c>
      <c r="D5" s="3" t="s">
        <v>4</v>
      </c>
    </row>
    <row r="6" spans="2:27" ht="16.5" x14ac:dyDescent="0.3">
      <c r="B6" s="3">
        <v>3</v>
      </c>
      <c r="C6" s="5" t="s">
        <v>214</v>
      </c>
      <c r="D6" s="3" t="s">
        <v>4</v>
      </c>
    </row>
    <row r="7" spans="2:27" ht="16.5" x14ac:dyDescent="0.3">
      <c r="B7" s="3">
        <v>4</v>
      </c>
      <c r="C7" s="5" t="s">
        <v>215</v>
      </c>
      <c r="D7" s="3" t="s">
        <v>4</v>
      </c>
    </row>
    <row r="8" spans="2:27" ht="16.5" x14ac:dyDescent="0.3">
      <c r="B8" s="3">
        <v>5</v>
      </c>
      <c r="C8" s="6" t="s">
        <v>216</v>
      </c>
      <c r="D8" s="3" t="s">
        <v>4</v>
      </c>
    </row>
    <row r="9" spans="2:27" ht="16.5" x14ac:dyDescent="0.3">
      <c r="B9" s="3">
        <v>6</v>
      </c>
      <c r="C9" s="6" t="s">
        <v>217</v>
      </c>
      <c r="D9" s="3" t="s">
        <v>4</v>
      </c>
    </row>
    <row r="10" spans="2:27" ht="16.5" x14ac:dyDescent="0.3">
      <c r="B10" s="3">
        <v>7</v>
      </c>
      <c r="C10" s="6" t="s">
        <v>234</v>
      </c>
      <c r="D10" s="3" t="s">
        <v>4</v>
      </c>
    </row>
    <row r="11" spans="2:27" ht="16.5" x14ac:dyDescent="0.3">
      <c r="B11" s="3">
        <v>8</v>
      </c>
      <c r="C11" s="6" t="s">
        <v>235</v>
      </c>
      <c r="D11" s="3" t="s">
        <v>4</v>
      </c>
    </row>
    <row r="12" spans="2:27" ht="16.5" x14ac:dyDescent="0.3">
      <c r="B12" s="3"/>
      <c r="C12" s="4" t="s">
        <v>5</v>
      </c>
      <c r="D12" s="3"/>
    </row>
    <row r="13" spans="2:27" ht="16.5" x14ac:dyDescent="0.3">
      <c r="B13" s="3">
        <v>9</v>
      </c>
      <c r="C13" s="6" t="s">
        <v>218</v>
      </c>
      <c r="D13" s="3" t="s">
        <v>4</v>
      </c>
    </row>
    <row r="14" spans="2:27" ht="16.5" x14ac:dyDescent="0.3">
      <c r="B14" s="3">
        <v>10</v>
      </c>
      <c r="C14" s="6" t="s">
        <v>219</v>
      </c>
      <c r="D14" s="3" t="s">
        <v>4</v>
      </c>
    </row>
    <row r="15" spans="2:27" ht="16.5" x14ac:dyDescent="0.3">
      <c r="B15" s="3">
        <v>11</v>
      </c>
      <c r="C15" s="6" t="s">
        <v>220</v>
      </c>
      <c r="D15" s="3" t="s">
        <v>4</v>
      </c>
    </row>
    <row r="16" spans="2:27" ht="16.5" x14ac:dyDescent="0.3">
      <c r="B16" s="3">
        <v>12</v>
      </c>
      <c r="C16" s="6" t="s">
        <v>221</v>
      </c>
      <c r="D16" s="3" t="s">
        <v>4</v>
      </c>
    </row>
    <row r="17" spans="2:4" ht="16.5" x14ac:dyDescent="0.3">
      <c r="B17" s="3">
        <v>13</v>
      </c>
      <c r="C17" s="6" t="s">
        <v>243</v>
      </c>
      <c r="D17" s="3" t="s">
        <v>4</v>
      </c>
    </row>
    <row r="18" spans="2:4" ht="16.5" x14ac:dyDescent="0.3">
      <c r="B18" s="3">
        <v>14</v>
      </c>
      <c r="C18" s="6" t="s">
        <v>236</v>
      </c>
      <c r="D18" s="3" t="s">
        <v>4</v>
      </c>
    </row>
    <row r="19" spans="2:4" ht="16.5" x14ac:dyDescent="0.3">
      <c r="B19" s="3">
        <v>15</v>
      </c>
      <c r="C19" s="6" t="s">
        <v>237</v>
      </c>
      <c r="D19" s="3" t="s">
        <v>4</v>
      </c>
    </row>
    <row r="20" spans="2:4" ht="16.5" x14ac:dyDescent="0.3">
      <c r="B20" s="3">
        <v>16</v>
      </c>
      <c r="C20" s="6" t="s">
        <v>238</v>
      </c>
      <c r="D20" s="3" t="s">
        <v>4</v>
      </c>
    </row>
    <row r="21" spans="2:4" ht="16.5" x14ac:dyDescent="0.3">
      <c r="B21" s="3">
        <v>17</v>
      </c>
      <c r="C21" s="6" t="s">
        <v>6</v>
      </c>
      <c r="D21" s="3" t="s">
        <v>4</v>
      </c>
    </row>
    <row r="22" spans="2:4" ht="16.5" x14ac:dyDescent="0.3">
      <c r="B22" s="3"/>
      <c r="C22" s="4" t="s">
        <v>7</v>
      </c>
      <c r="D22" s="3"/>
    </row>
    <row r="23" spans="2:4" ht="16.5" x14ac:dyDescent="0.3">
      <c r="B23" s="3">
        <v>18</v>
      </c>
      <c r="C23" s="6" t="s">
        <v>222</v>
      </c>
      <c r="D23" s="3" t="s">
        <v>4</v>
      </c>
    </row>
    <row r="24" spans="2:4" ht="16.5" x14ac:dyDescent="0.3">
      <c r="B24" s="3">
        <v>19</v>
      </c>
      <c r="C24" s="6" t="s">
        <v>223</v>
      </c>
      <c r="D24" s="3" t="s">
        <v>4</v>
      </c>
    </row>
    <row r="25" spans="2:4" ht="16.5" x14ac:dyDescent="0.3">
      <c r="B25" s="3"/>
      <c r="C25" s="4" t="s">
        <v>8</v>
      </c>
      <c r="D25" s="3"/>
    </row>
    <row r="26" spans="2:4" ht="16.5" x14ac:dyDescent="0.3">
      <c r="B26" s="3">
        <v>20</v>
      </c>
      <c r="C26" s="6" t="s">
        <v>224</v>
      </c>
      <c r="D26" s="3" t="s">
        <v>4</v>
      </c>
    </row>
    <row r="27" spans="2:4" ht="16.5" x14ac:dyDescent="0.3">
      <c r="B27" s="3">
        <v>21</v>
      </c>
      <c r="C27" s="6" t="s">
        <v>225</v>
      </c>
      <c r="D27" s="3" t="s">
        <v>4</v>
      </c>
    </row>
    <row r="28" spans="2:4" ht="16.5" x14ac:dyDescent="0.3">
      <c r="B28" s="3"/>
      <c r="C28" s="4" t="s">
        <v>9</v>
      </c>
      <c r="D28" s="3"/>
    </row>
    <row r="29" spans="2:4" ht="16.5" x14ac:dyDescent="0.3">
      <c r="B29" s="3">
        <v>22</v>
      </c>
      <c r="C29" s="6" t="s">
        <v>226</v>
      </c>
      <c r="D29" s="3" t="s">
        <v>4</v>
      </c>
    </row>
    <row r="30" spans="2:4" ht="16.5" x14ac:dyDescent="0.3">
      <c r="B30" s="3">
        <v>23</v>
      </c>
      <c r="C30" s="6" t="s">
        <v>227</v>
      </c>
      <c r="D30" s="3" t="s">
        <v>4</v>
      </c>
    </row>
    <row r="31" spans="2:4" ht="16.5" x14ac:dyDescent="0.3">
      <c r="B31" s="3">
        <v>24</v>
      </c>
      <c r="C31" s="6" t="s">
        <v>239</v>
      </c>
      <c r="D31" s="3" t="s">
        <v>4</v>
      </c>
    </row>
    <row r="32" spans="2:4" ht="16.5" x14ac:dyDescent="0.3">
      <c r="B32" s="3"/>
      <c r="C32" s="4" t="s">
        <v>10</v>
      </c>
      <c r="D32" s="3"/>
    </row>
    <row r="33" spans="2:4" ht="16.5" x14ac:dyDescent="0.3">
      <c r="B33" s="7">
        <v>25</v>
      </c>
      <c r="C33" s="6" t="s">
        <v>228</v>
      </c>
      <c r="D33" s="3" t="s">
        <v>4</v>
      </c>
    </row>
    <row r="34" spans="2:4" ht="16.5" x14ac:dyDescent="0.3">
      <c r="B34" s="3">
        <v>26</v>
      </c>
      <c r="C34" s="6" t="s">
        <v>240</v>
      </c>
      <c r="D34" s="3" t="s">
        <v>4</v>
      </c>
    </row>
    <row r="35" spans="2:4" ht="16.5" x14ac:dyDescent="0.3">
      <c r="B35" s="3">
        <v>27</v>
      </c>
      <c r="C35" s="6" t="s">
        <v>241</v>
      </c>
      <c r="D35" s="3" t="s">
        <v>4</v>
      </c>
    </row>
    <row r="36" spans="2:4" ht="16.5" x14ac:dyDescent="0.3">
      <c r="B36" s="3">
        <v>28</v>
      </c>
      <c r="C36" s="6" t="s">
        <v>242</v>
      </c>
      <c r="D36" s="3" t="s">
        <v>4</v>
      </c>
    </row>
    <row r="37" spans="2:4" ht="16.5" x14ac:dyDescent="0.3">
      <c r="B37" s="3">
        <v>29</v>
      </c>
      <c r="C37" s="6" t="s">
        <v>244</v>
      </c>
      <c r="D37" s="3" t="s">
        <v>4</v>
      </c>
    </row>
    <row r="38" spans="2:4" ht="16.5" x14ac:dyDescent="0.3">
      <c r="B38" s="3">
        <v>30</v>
      </c>
      <c r="C38" s="6" t="s">
        <v>245</v>
      </c>
      <c r="D38" s="3" t="s">
        <v>4</v>
      </c>
    </row>
    <row r="39" spans="2:4" ht="16.5" x14ac:dyDescent="0.3">
      <c r="B39" s="3">
        <v>31</v>
      </c>
      <c r="C39" s="6" t="s">
        <v>246</v>
      </c>
      <c r="D39" s="3" t="s">
        <v>4</v>
      </c>
    </row>
    <row r="40" spans="2:4" ht="16.5" x14ac:dyDescent="0.3">
      <c r="B40" s="3"/>
      <c r="C40" s="4" t="s">
        <v>11</v>
      </c>
      <c r="D40" s="3"/>
    </row>
    <row r="41" spans="2:4" ht="16.5" x14ac:dyDescent="0.3">
      <c r="B41" s="3">
        <v>32</v>
      </c>
      <c r="C41" s="6" t="s">
        <v>229</v>
      </c>
      <c r="D41" s="3" t="s">
        <v>4</v>
      </c>
    </row>
    <row r="42" spans="2:4" ht="16.5" x14ac:dyDescent="0.3">
      <c r="B42" s="3">
        <v>33</v>
      </c>
      <c r="C42" s="6" t="s">
        <v>230</v>
      </c>
      <c r="D42" s="3" t="s">
        <v>4</v>
      </c>
    </row>
    <row r="43" spans="2:4" ht="16.5" x14ac:dyDescent="0.3">
      <c r="B43" s="3">
        <v>34</v>
      </c>
      <c r="C43" s="6" t="s">
        <v>231</v>
      </c>
      <c r="D43" s="3" t="s">
        <v>4</v>
      </c>
    </row>
    <row r="44" spans="2:4" ht="16.5" x14ac:dyDescent="0.3">
      <c r="B44" s="3">
        <v>35</v>
      </c>
      <c r="C44" s="6" t="s">
        <v>232</v>
      </c>
      <c r="D44" s="3" t="s">
        <v>4</v>
      </c>
    </row>
    <row r="45" spans="2:4" ht="16.5" x14ac:dyDescent="0.3">
      <c r="B45" s="3">
        <v>36</v>
      </c>
      <c r="C45" s="6" t="s">
        <v>233</v>
      </c>
      <c r="D45" s="3" t="s">
        <v>4</v>
      </c>
    </row>
    <row r="46" spans="2:4" ht="16.5" x14ac:dyDescent="0.3">
      <c r="B46" s="3">
        <v>37</v>
      </c>
      <c r="C46" s="6" t="s">
        <v>12</v>
      </c>
      <c r="D46" s="3" t="s">
        <v>4</v>
      </c>
    </row>
    <row r="47" spans="2:4" ht="16.5" x14ac:dyDescent="0.3">
      <c r="B47" s="3">
        <v>38</v>
      </c>
      <c r="C47" s="6" t="s">
        <v>247</v>
      </c>
      <c r="D47" s="3" t="s">
        <v>4</v>
      </c>
    </row>
    <row r="48" spans="2:4" ht="16.5" x14ac:dyDescent="0.3">
      <c r="B48" s="3">
        <v>39</v>
      </c>
      <c r="C48" s="6" t="s">
        <v>248</v>
      </c>
      <c r="D48" s="3" t="s">
        <v>4</v>
      </c>
    </row>
  </sheetData>
  <mergeCells count="2">
    <mergeCell ref="B1:AA1"/>
    <mergeCell ref="D2:D3"/>
  </mergeCells>
  <hyperlinks>
    <hyperlink ref="D4" location="'T1'!A1" display="x"/>
    <hyperlink ref="D5" location="'T2'!A1" display="x"/>
    <hyperlink ref="D6" location="'T3'!A1" display="x"/>
    <hyperlink ref="D7" location="'T4'!A1" display="x"/>
    <hyperlink ref="D8" location="'T5'!A1" display="x"/>
    <hyperlink ref="D9" location="'T6'!A1" display="x"/>
    <hyperlink ref="D10" location="'T7'!A1" display="x"/>
    <hyperlink ref="D11" location="'T8'!A1" display="x"/>
    <hyperlink ref="D13" location="'T9'!A1" display="x"/>
    <hyperlink ref="D14" location="'T10'!A1" display="x"/>
    <hyperlink ref="D16" location="'T12'!A1" display="x"/>
    <hyperlink ref="D17" location="'T13'!A1" display="x"/>
    <hyperlink ref="D19" location="'T15'!A1" display="x"/>
    <hyperlink ref="D21" location="'T17'!A1" display="x"/>
    <hyperlink ref="D23" location="'T18'!A1" display="x"/>
    <hyperlink ref="D24" location="'T19'!A1" display="x"/>
    <hyperlink ref="D26" location="'T20'!A1" display="x"/>
    <hyperlink ref="D27" location="'T21'!A1" display="x"/>
    <hyperlink ref="D29" location="'T22'!A1" display="x"/>
    <hyperlink ref="D30" location="'T23'!A1" display="x"/>
    <hyperlink ref="D31" location="'T24'!A1" display="x"/>
    <hyperlink ref="D41" location="'T32'!A1" display="x"/>
    <hyperlink ref="D42" location="'T33'!A1" display="x"/>
    <hyperlink ref="D43" location="'T34'!A1" display="x"/>
    <hyperlink ref="D44" location="'T35'!A1" display="x"/>
    <hyperlink ref="D45" location="'T36'!A1" display="x"/>
    <hyperlink ref="D46" location="'T37'!A1" display="x"/>
    <hyperlink ref="D47" location="'T38'!A1" display="x"/>
    <hyperlink ref="D48" location="'T39'!A1" display="x"/>
    <hyperlink ref="D15" location="'T11'!A1" display="x"/>
    <hyperlink ref="D20" location="'T16'!A1" display="x"/>
    <hyperlink ref="D33" location="'T25'!A1" display="x"/>
    <hyperlink ref="D35" location="'T27'!A1" display="x"/>
    <hyperlink ref="D36" location="'T28'!A1" display="x"/>
    <hyperlink ref="D34" location="'T26'!A1" display="x"/>
    <hyperlink ref="D37" location="'T29'!A1" display="x"/>
    <hyperlink ref="D38" location="'T30'!A1" display="x"/>
    <hyperlink ref="D39" location="'T31'!A1" display="x"/>
    <hyperlink ref="D18" location="'T14'!A1" display="x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"/>
  <sheetViews>
    <sheetView showGridLines="0" zoomScaleNormal="100" zoomScaleSheetLayoutView="25" workbookViewId="0">
      <selection activeCell="B14" sqref="B14"/>
    </sheetView>
  </sheetViews>
  <sheetFormatPr baseColWidth="10" defaultColWidth="10" defaultRowHeight="15.75" x14ac:dyDescent="0.25"/>
  <cols>
    <col min="1" max="1" width="4.125" customWidth="1"/>
    <col min="2" max="2" width="24.25" customWidth="1"/>
    <col min="3" max="3" width="27.25" customWidth="1"/>
    <col min="4" max="4" width="17.5" customWidth="1"/>
    <col min="5" max="5" width="11.625" customWidth="1"/>
    <col min="6" max="6" width="13.625" customWidth="1"/>
    <col min="7" max="7" width="10.875" customWidth="1"/>
    <col min="8" max="8" width="11.625" customWidth="1"/>
    <col min="9" max="9" width="15.375" customWidth="1"/>
    <col min="10" max="10" width="13.5" bestFit="1" customWidth="1"/>
    <col min="11" max="11" width="13.125" customWidth="1"/>
    <col min="12" max="12" width="12.75" customWidth="1"/>
    <col min="13" max="15" width="12.625" customWidth="1"/>
    <col min="16" max="16" width="11.125" customWidth="1"/>
    <col min="17" max="17" width="12" customWidth="1"/>
    <col min="18" max="18" width="11.625" customWidth="1"/>
    <col min="22" max="22" width="13.6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x14ac:dyDescent="0.25">
      <c r="B3" s="117" t="s">
        <v>13</v>
      </c>
      <c r="C3" s="117" t="s">
        <v>14</v>
      </c>
      <c r="D3" s="117" t="s">
        <v>15</v>
      </c>
      <c r="E3" s="9"/>
      <c r="F3" s="9"/>
      <c r="G3" s="9"/>
      <c r="H3" s="9"/>
      <c r="I3" s="9"/>
      <c r="J3" s="9"/>
      <c r="K3" s="10"/>
    </row>
    <row r="4" spans="2:27" s="8" customFormat="1" ht="23.25" customHeight="1" x14ac:dyDescent="0.25">
      <c r="B4" s="118"/>
      <c r="C4" s="118" t="s">
        <v>14</v>
      </c>
      <c r="D4" s="118" t="s">
        <v>16</v>
      </c>
      <c r="E4" s="9"/>
      <c r="F4" s="9"/>
      <c r="G4" s="9"/>
      <c r="H4" s="9"/>
      <c r="I4" s="9"/>
      <c r="J4" s="9"/>
      <c r="K4" s="10"/>
    </row>
    <row r="5" spans="2:27" s="8" customFormat="1" ht="21.75" customHeight="1" x14ac:dyDescent="0.25">
      <c r="B5" s="12">
        <v>2019</v>
      </c>
      <c r="C5" s="12" t="s">
        <v>17</v>
      </c>
      <c r="D5" s="13">
        <v>0.61526111905310077</v>
      </c>
      <c r="E5" s="9"/>
      <c r="F5" s="9"/>
      <c r="G5" s="9"/>
      <c r="H5" s="9"/>
      <c r="I5" s="9"/>
      <c r="J5" s="9"/>
      <c r="K5" s="10"/>
    </row>
    <row r="6" spans="2:27" s="8" customFormat="1" ht="21.75" customHeight="1" x14ac:dyDescent="0.25">
      <c r="B6" s="119">
        <v>2022</v>
      </c>
      <c r="C6" s="14" t="s">
        <v>17</v>
      </c>
      <c r="D6" s="15">
        <v>0.64407192000000002</v>
      </c>
      <c r="E6" s="9"/>
      <c r="F6" s="9"/>
      <c r="G6" s="9"/>
      <c r="H6" s="9"/>
      <c r="I6" s="9"/>
      <c r="J6" s="9"/>
      <c r="K6" s="10"/>
    </row>
    <row r="7" spans="2:27" s="8" customFormat="1" ht="21.75" customHeight="1" x14ac:dyDescent="0.25">
      <c r="B7" s="119"/>
      <c r="C7" s="12" t="s">
        <v>18</v>
      </c>
      <c r="D7" s="13">
        <v>0.59645610000000004</v>
      </c>
      <c r="E7" s="9"/>
      <c r="F7" s="9"/>
      <c r="G7" s="9"/>
      <c r="H7" s="9"/>
      <c r="I7" s="9"/>
      <c r="J7" s="9"/>
      <c r="K7" s="10"/>
    </row>
    <row r="8" spans="2:27" s="8" customFormat="1" ht="21.75" customHeight="1" x14ac:dyDescent="0.25">
      <c r="B8" s="120"/>
      <c r="C8" s="12" t="s">
        <v>19</v>
      </c>
      <c r="D8" s="13">
        <v>0.75067503000000002</v>
      </c>
      <c r="E8" s="9"/>
      <c r="F8" s="9"/>
      <c r="G8" s="9"/>
      <c r="H8" s="9"/>
      <c r="I8" s="9"/>
      <c r="J8" s="9"/>
      <c r="K8" s="10"/>
    </row>
    <row r="9" spans="2:27" s="16" customFormat="1" x14ac:dyDescent="0.25">
      <c r="B9" s="116" t="s">
        <v>20</v>
      </c>
      <c r="C9" s="116"/>
      <c r="D9" s="116"/>
      <c r="E9" s="17"/>
      <c r="F9" s="17"/>
      <c r="G9" s="17"/>
      <c r="H9" s="17"/>
      <c r="I9" s="17"/>
      <c r="J9" s="17"/>
      <c r="K9" s="18"/>
    </row>
  </sheetData>
  <mergeCells count="6">
    <mergeCell ref="B1:AA1"/>
    <mergeCell ref="B9:D9"/>
    <mergeCell ref="B3:B4"/>
    <mergeCell ref="C3:C4"/>
    <mergeCell ref="D3:D4"/>
    <mergeCell ref="B6:B8"/>
  </mergeCells>
  <pageMargins left="0.7" right="0.7" top="0.75" bottom="0.75" header="0.3" footer="0.3"/>
  <pageSetup paperSize="9" scale="53" orientation="portrait" r:id="rId1"/>
  <colBreaks count="1" manualBreakCount="1">
    <brk id="10" max="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"/>
  <sheetViews>
    <sheetView showGridLines="0" zoomScaleNormal="100" zoomScaleSheetLayoutView="40" workbookViewId="0">
      <selection activeCell="K8" sqref="K8"/>
    </sheetView>
  </sheetViews>
  <sheetFormatPr baseColWidth="10" defaultRowHeight="15.75" x14ac:dyDescent="0.25"/>
  <cols>
    <col min="2" max="2" width="11.5" customWidth="1"/>
    <col min="3" max="3" width="12.25" bestFit="1" customWidth="1"/>
    <col min="4" max="4" width="11.6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16" customFormat="1" ht="33" customHeight="1" x14ac:dyDescent="0.2">
      <c r="B3" s="117" t="s">
        <v>21</v>
      </c>
      <c r="C3" s="117" t="s">
        <v>14</v>
      </c>
      <c r="D3" s="19" t="s">
        <v>22</v>
      </c>
      <c r="E3" s="19" t="s">
        <v>23</v>
      </c>
      <c r="F3" s="19" t="s">
        <v>24</v>
      </c>
      <c r="G3" s="19" t="s">
        <v>25</v>
      </c>
      <c r="H3" s="19" t="s">
        <v>26</v>
      </c>
      <c r="I3" s="19" t="s">
        <v>27</v>
      </c>
      <c r="K3" s="122"/>
      <c r="L3" s="122"/>
      <c r="M3" s="21"/>
      <c r="N3" s="21"/>
      <c r="O3" s="21"/>
      <c r="P3" s="21"/>
      <c r="Q3" s="21"/>
      <c r="R3" s="21"/>
      <c r="S3" s="21"/>
    </row>
    <row r="4" spans="2:27" s="16" customFormat="1" ht="15" x14ac:dyDescent="0.2">
      <c r="B4" s="118"/>
      <c r="C4" s="118"/>
      <c r="D4" s="19" t="s">
        <v>15</v>
      </c>
      <c r="E4" s="19" t="s">
        <v>15</v>
      </c>
      <c r="F4" s="19" t="s">
        <v>15</v>
      </c>
      <c r="G4" s="19" t="s">
        <v>15</v>
      </c>
      <c r="H4" s="19" t="s">
        <v>15</v>
      </c>
      <c r="I4" s="19" t="s">
        <v>15</v>
      </c>
      <c r="K4" s="22"/>
      <c r="L4" s="22"/>
      <c r="M4" s="23"/>
      <c r="N4" s="23"/>
      <c r="O4" s="23"/>
      <c r="P4" s="24"/>
      <c r="Q4" s="23"/>
      <c r="R4" s="24"/>
      <c r="S4" s="23"/>
    </row>
    <row r="5" spans="2:27" s="25" customFormat="1" ht="21.75" customHeight="1" x14ac:dyDescent="0.2">
      <c r="B5" s="11">
        <v>2019</v>
      </c>
      <c r="C5" s="12" t="s">
        <v>17</v>
      </c>
      <c r="D5" s="13">
        <v>0.40092689198000508</v>
      </c>
      <c r="E5" s="13">
        <v>0.37701643495922726</v>
      </c>
      <c r="F5" s="13">
        <v>0.46043699300678953</v>
      </c>
      <c r="G5" s="13">
        <v>0.20115302162091203</v>
      </c>
      <c r="H5" s="13">
        <v>0.20204806012610682</v>
      </c>
      <c r="I5" s="13">
        <v>0.11003782514606247</v>
      </c>
      <c r="J5" s="8"/>
      <c r="K5" s="8"/>
      <c r="L5" s="8"/>
      <c r="M5" s="8"/>
      <c r="N5" s="8"/>
      <c r="O5" s="8"/>
      <c r="P5" s="8"/>
      <c r="Q5" s="23"/>
      <c r="R5" s="24"/>
      <c r="S5" s="23"/>
    </row>
    <row r="6" spans="2:27" s="25" customFormat="1" ht="21.75" customHeight="1" x14ac:dyDescent="0.2">
      <c r="B6" s="123">
        <v>2022</v>
      </c>
      <c r="C6" s="14" t="s">
        <v>17</v>
      </c>
      <c r="D6" s="15">
        <v>0.39832791124553474</v>
      </c>
      <c r="E6" s="15">
        <v>0.313434674251513</v>
      </c>
      <c r="F6" s="15">
        <v>0.44878033715967802</v>
      </c>
      <c r="G6" s="15">
        <v>0.1481689884944612</v>
      </c>
      <c r="H6" s="15">
        <v>0.16488519226100806</v>
      </c>
      <c r="I6" s="15">
        <v>6.9824039793369666E-2</v>
      </c>
      <c r="J6" s="26"/>
      <c r="K6" s="8"/>
      <c r="L6" s="8"/>
      <c r="M6" s="8"/>
      <c r="N6" s="8"/>
      <c r="O6" s="8"/>
      <c r="P6" s="8"/>
      <c r="Q6" s="23"/>
      <c r="R6" s="24"/>
      <c r="S6" s="23"/>
    </row>
    <row r="7" spans="2:27" s="25" customFormat="1" ht="21.75" customHeight="1" x14ac:dyDescent="0.2">
      <c r="B7" s="119"/>
      <c r="C7" s="12" t="s">
        <v>18</v>
      </c>
      <c r="D7" s="13">
        <v>0.27738510856586429</v>
      </c>
      <c r="E7" s="13">
        <v>0.36471800564710372</v>
      </c>
      <c r="F7" s="13">
        <v>0.52804655558531544</v>
      </c>
      <c r="G7" s="13">
        <v>0.16368310060860466</v>
      </c>
      <c r="H7" s="13">
        <v>0.16632880164526398</v>
      </c>
      <c r="I7" s="13">
        <v>8.7090270512928794E-2</v>
      </c>
      <c r="J7" s="26"/>
      <c r="K7" s="8"/>
      <c r="L7" s="8"/>
      <c r="M7" s="8"/>
      <c r="N7" s="8"/>
      <c r="O7" s="8"/>
      <c r="P7" s="8"/>
      <c r="Q7" s="23"/>
      <c r="R7" s="24"/>
      <c r="S7" s="23"/>
    </row>
    <row r="8" spans="2:27" s="25" customFormat="1" ht="21.75" customHeight="1" x14ac:dyDescent="0.2">
      <c r="B8" s="120"/>
      <c r="C8" s="12" t="s">
        <v>19</v>
      </c>
      <c r="D8" s="13">
        <v>0.66909675347338049</v>
      </c>
      <c r="E8" s="13">
        <v>0.19862066333142184</v>
      </c>
      <c r="F8" s="13">
        <v>0.27131775389431495</v>
      </c>
      <c r="G8" s="13">
        <v>0.11343572547867722</v>
      </c>
      <c r="H8" s="13">
        <v>0.16165321455796866</v>
      </c>
      <c r="I8" s="13">
        <v>3.1168103284636442E-2</v>
      </c>
      <c r="J8" s="26"/>
      <c r="K8" s="8"/>
      <c r="L8" s="8"/>
      <c r="M8" s="8"/>
      <c r="N8" s="8"/>
      <c r="O8" s="8"/>
      <c r="P8" s="8"/>
      <c r="Q8" s="23"/>
      <c r="R8" s="24"/>
      <c r="S8" s="23"/>
    </row>
    <row r="9" spans="2:27" s="16" customFormat="1" ht="15.6" customHeight="1" x14ac:dyDescent="0.25">
      <c r="B9" s="121" t="s">
        <v>20</v>
      </c>
      <c r="C9" s="121"/>
      <c r="D9" s="121"/>
      <c r="E9" s="121"/>
      <c r="F9" s="121"/>
      <c r="G9" s="121"/>
      <c r="H9" s="27"/>
      <c r="I9" s="27"/>
      <c r="J9" s="17"/>
      <c r="K9" s="18"/>
    </row>
  </sheetData>
  <mergeCells count="6">
    <mergeCell ref="B9:G9"/>
    <mergeCell ref="B1:AA1"/>
    <mergeCell ref="B3:B4"/>
    <mergeCell ref="C3:C4"/>
    <mergeCell ref="K3:L3"/>
    <mergeCell ref="B6:B8"/>
  </mergeCells>
  <pageMargins left="0.7" right="0.7" top="0.75" bottom="0.75" header="0.3" footer="0.3"/>
  <pageSetup paperSize="9" scale="51" orientation="portrait" r:id="rId1"/>
  <colBreaks count="1" manualBreakCount="1">
    <brk id="14" max="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0"/>
  <sheetViews>
    <sheetView showGridLines="0" zoomScale="85" zoomScaleNormal="85" zoomScaleSheetLayoutView="55" workbookViewId="0">
      <selection activeCell="J12" sqref="J12"/>
    </sheetView>
  </sheetViews>
  <sheetFormatPr baseColWidth="10" defaultRowHeight="15.75" x14ac:dyDescent="0.25"/>
  <cols>
    <col min="1" max="1" width="2.875" customWidth="1"/>
    <col min="2" max="2" width="11.5" customWidth="1"/>
    <col min="3" max="3" width="12.25" bestFit="1" customWidth="1"/>
    <col min="4" max="4" width="9.75" customWidth="1"/>
    <col min="5" max="5" width="7.875" style="93" customWidth="1"/>
    <col min="6" max="6" width="9.375" customWidth="1"/>
    <col min="7" max="7" width="8.375" style="93" customWidth="1"/>
    <col min="8" max="8" width="9.75" customWidth="1"/>
    <col min="9" max="9" width="8.25" style="93" customWidth="1"/>
    <col min="10" max="10" width="9.625" customWidth="1"/>
    <col min="11" max="11" width="9.5" style="93" customWidth="1"/>
    <col min="13" max="13" width="11" style="93"/>
    <col min="14" max="14" width="8.5" customWidth="1"/>
    <col min="15" max="15" width="8.5" style="93" customWidth="1"/>
    <col min="16" max="16" width="8.5" customWidth="1"/>
    <col min="17" max="17" width="8.5" style="93" customWidth="1"/>
    <col min="18" max="18" width="8.5" customWidth="1"/>
    <col min="19" max="19" width="8.5" style="93" customWidth="1"/>
  </cols>
  <sheetData>
    <row r="1" spans="2:23" ht="128.1" customHeight="1" x14ac:dyDescent="0.25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3" spans="2:23" s="8" customFormat="1" ht="77.25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251</v>
      </c>
      <c r="K3" s="126"/>
      <c r="L3" s="125" t="s">
        <v>33</v>
      </c>
      <c r="M3" s="127"/>
      <c r="N3" s="125" t="s">
        <v>252</v>
      </c>
      <c r="O3" s="127"/>
      <c r="P3" s="125" t="s">
        <v>35</v>
      </c>
      <c r="Q3" s="127"/>
      <c r="R3" s="125" t="s">
        <v>36</v>
      </c>
      <c r="S3" s="127"/>
    </row>
    <row r="4" spans="2:23" s="8" customFormat="1" ht="27.7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  <c r="R4" s="19" t="s">
        <v>37</v>
      </c>
      <c r="S4" s="90" t="s">
        <v>15</v>
      </c>
    </row>
    <row r="5" spans="2:23" s="30" customFormat="1" ht="15" x14ac:dyDescent="0.2">
      <c r="B5" s="11">
        <v>2019</v>
      </c>
      <c r="C5" s="12" t="s">
        <v>17</v>
      </c>
      <c r="D5" s="28">
        <v>91059</v>
      </c>
      <c r="E5" s="91">
        <v>0.02</v>
      </c>
      <c r="F5" s="28">
        <v>73982</v>
      </c>
      <c r="G5" s="91">
        <v>1.6E-2</v>
      </c>
      <c r="H5" s="28">
        <v>2878447.2161550079</v>
      </c>
      <c r="I5" s="91">
        <v>0.62248244418319909</v>
      </c>
      <c r="J5" s="29">
        <v>220385.77595600011</v>
      </c>
      <c r="K5" s="96">
        <v>4.7659820096876214E-2</v>
      </c>
      <c r="L5" s="28">
        <v>1288664.9166250038</v>
      </c>
      <c r="M5" s="91">
        <v>0.27868195134229373</v>
      </c>
      <c r="N5" s="28">
        <v>12808.05328</v>
      </c>
      <c r="O5" s="91">
        <v>2.7698226551511984E-3</v>
      </c>
      <c r="P5" s="28">
        <v>58795.048580000097</v>
      </c>
      <c r="Q5" s="91">
        <v>1.2714801696046628E-2</v>
      </c>
      <c r="R5" s="28">
        <v>4624142.0028030053</v>
      </c>
      <c r="S5" s="91">
        <v>1</v>
      </c>
    </row>
    <row r="6" spans="2:23" s="30" customFormat="1" ht="15" x14ac:dyDescent="0.2">
      <c r="B6" s="123">
        <v>2022</v>
      </c>
      <c r="C6" s="14" t="s">
        <v>17</v>
      </c>
      <c r="D6" s="31">
        <v>154201.58303211877</v>
      </c>
      <c r="E6" s="92">
        <v>3.1533929132754566E-2</v>
      </c>
      <c r="F6" s="31">
        <v>250326.7846515431</v>
      </c>
      <c r="G6" s="92">
        <v>5.119134921972799E-2</v>
      </c>
      <c r="H6" s="31">
        <v>2921213.4983389936</v>
      </c>
      <c r="I6" s="92">
        <v>0.59738257952306939</v>
      </c>
      <c r="J6" s="32">
        <v>182219.62572477356</v>
      </c>
      <c r="K6" s="97">
        <v>3.7263565335805993E-2</v>
      </c>
      <c r="L6" s="31">
        <v>1359208.1568784895</v>
      </c>
      <c r="M6" s="92">
        <v>0.27795547135687093</v>
      </c>
      <c r="N6" s="31">
        <v>93.654632176883467</v>
      </c>
      <c r="O6" s="92">
        <v>1.915219335591966E-5</v>
      </c>
      <c r="P6" s="31">
        <v>22757.930155150079</v>
      </c>
      <c r="Q6" s="92">
        <v>4.653953238412614E-3</v>
      </c>
      <c r="R6" s="31">
        <v>4890021.2334132586</v>
      </c>
      <c r="S6" s="92">
        <v>1</v>
      </c>
      <c r="T6" s="26"/>
    </row>
    <row r="7" spans="2:23" s="30" customFormat="1" ht="15" x14ac:dyDescent="0.2">
      <c r="B7" s="119"/>
      <c r="C7" s="12" t="s">
        <v>38</v>
      </c>
      <c r="D7" s="28">
        <v>130717.99764239008</v>
      </c>
      <c r="E7" s="91">
        <v>3.8671626300128964E-2</v>
      </c>
      <c r="F7" s="28">
        <v>192762.33683408063</v>
      </c>
      <c r="G7" s="91">
        <v>5.7026830193501826E-2</v>
      </c>
      <c r="H7" s="28">
        <v>2568751.2019722601</v>
      </c>
      <c r="I7" s="91">
        <v>0.75993962830153128</v>
      </c>
      <c r="J7" s="29">
        <v>15524.724932542071</v>
      </c>
      <c r="K7" s="96">
        <v>4.592836272217125E-3</v>
      </c>
      <c r="L7" s="28">
        <v>459769.49438631604</v>
      </c>
      <c r="M7" s="91">
        <v>0.13601825603042308</v>
      </c>
      <c r="N7" s="28">
        <v>93.654632176883467</v>
      </c>
      <c r="O7" s="91">
        <v>2.770679632600169E-5</v>
      </c>
      <c r="P7" s="28">
        <v>12584.893083458344</v>
      </c>
      <c r="Q7" s="91">
        <v>3.7231161058785649E-3</v>
      </c>
      <c r="R7" s="28">
        <v>3380204.3034832017</v>
      </c>
      <c r="S7" s="91">
        <v>1</v>
      </c>
      <c r="T7" s="26"/>
    </row>
    <row r="8" spans="2:23" s="30" customFormat="1" ht="15" x14ac:dyDescent="0.2">
      <c r="B8" s="120"/>
      <c r="C8" s="12" t="s">
        <v>39</v>
      </c>
      <c r="D8" s="28">
        <v>23483.585389728607</v>
      </c>
      <c r="E8" s="91">
        <v>1.5553929038812048E-2</v>
      </c>
      <c r="F8" s="28">
        <v>57564.447817462467</v>
      </c>
      <c r="G8" s="91">
        <v>3.8126773303655132E-2</v>
      </c>
      <c r="H8" s="28">
        <v>352462.29636673821</v>
      </c>
      <c r="I8" s="91">
        <v>0.23344704207487901</v>
      </c>
      <c r="J8" s="29">
        <v>166694.90079223152</v>
      </c>
      <c r="K8" s="96">
        <v>0.11040735965250949</v>
      </c>
      <c r="L8" s="28">
        <v>899438.6624921764</v>
      </c>
      <c r="M8" s="91">
        <v>0.59572696839070738</v>
      </c>
      <c r="N8" s="28">
        <v>0</v>
      </c>
      <c r="O8" s="91">
        <v>0</v>
      </c>
      <c r="P8" s="28">
        <v>10173.037071691737</v>
      </c>
      <c r="Q8" s="91">
        <v>6.7379275394423158E-3</v>
      </c>
      <c r="R8" s="28">
        <v>1509816.9299300208</v>
      </c>
      <c r="S8" s="91">
        <v>1</v>
      </c>
      <c r="T8" s="26"/>
    </row>
    <row r="9" spans="2:23" s="30" customFormat="1" ht="15" x14ac:dyDescent="0.2">
      <c r="B9" s="129"/>
      <c r="C9" s="129"/>
      <c r="D9" s="129"/>
      <c r="E9" s="129"/>
      <c r="F9" s="129"/>
      <c r="G9" s="129"/>
      <c r="H9" s="33"/>
      <c r="I9" s="95"/>
      <c r="J9" s="34"/>
      <c r="K9" s="98"/>
      <c r="L9" s="35"/>
      <c r="M9" s="98"/>
      <c r="N9" s="35"/>
      <c r="O9" s="98"/>
      <c r="P9" s="35"/>
      <c r="Q9" s="98"/>
      <c r="R9" s="35"/>
      <c r="S9" s="98"/>
    </row>
    <row r="10" spans="2:23" s="16" customFormat="1" ht="15.75" customHeight="1" x14ac:dyDescent="0.2">
      <c r="B10" s="128" t="s">
        <v>41</v>
      </c>
      <c r="C10" s="128"/>
      <c r="D10" s="128"/>
      <c r="E10" s="128"/>
      <c r="F10" s="128"/>
      <c r="G10" s="128"/>
      <c r="H10" s="128"/>
      <c r="I10" s="94"/>
      <c r="K10" s="99"/>
      <c r="M10" s="99"/>
      <c r="O10" s="99"/>
      <c r="Q10" s="99"/>
      <c r="S10" s="99"/>
    </row>
  </sheetData>
  <mergeCells count="14">
    <mergeCell ref="B10:H10"/>
    <mergeCell ref="N3:O3"/>
    <mergeCell ref="P3:Q3"/>
    <mergeCell ref="R3:S3"/>
    <mergeCell ref="B6:B8"/>
    <mergeCell ref="B9:G9"/>
    <mergeCell ref="B1:W1"/>
    <mergeCell ref="B3:B4"/>
    <mergeCell ref="C3:C4"/>
    <mergeCell ref="D3:E3"/>
    <mergeCell ref="F3:G3"/>
    <mergeCell ref="H3:I3"/>
    <mergeCell ref="J3:K3"/>
    <mergeCell ref="L3:M3"/>
  </mergeCells>
  <pageMargins left="0.7" right="0.7" top="0.75" bottom="0.75" header="0.3" footer="0.3"/>
  <pageSetup paperSize="9" scale="3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"/>
  <sheetViews>
    <sheetView showGridLines="0" zoomScale="85" zoomScaleNormal="85" workbookViewId="0">
      <selection activeCell="J12" sqref="J12"/>
    </sheetView>
  </sheetViews>
  <sheetFormatPr baseColWidth="10" defaultRowHeight="15.75" x14ac:dyDescent="0.25"/>
  <cols>
    <col min="1" max="1" width="5.375" customWidth="1"/>
    <col min="2" max="2" width="11.5" customWidth="1"/>
    <col min="3" max="3" width="12.25" bestFit="1" customWidth="1"/>
    <col min="4" max="4" width="9.375" customWidth="1"/>
    <col min="5" max="5" width="9.375" style="93" customWidth="1"/>
    <col min="6" max="6" width="9.375" customWidth="1"/>
    <col min="7" max="7" width="9.375" style="93" customWidth="1"/>
    <col min="8" max="8" width="9.375" customWidth="1"/>
    <col min="9" max="9" width="9.375" style="93" customWidth="1"/>
    <col min="10" max="10" width="9.375" customWidth="1"/>
    <col min="11" max="11" width="9.375" style="93" customWidth="1"/>
    <col min="12" max="12" width="9.375" customWidth="1"/>
    <col min="13" max="13" width="9.375" style="93" customWidth="1"/>
    <col min="14" max="14" width="9.125" customWidth="1"/>
    <col min="15" max="15" width="9.125" style="93" customWidth="1"/>
    <col min="16" max="16" width="9.125" customWidth="1"/>
    <col min="17" max="17" width="9.125" style="93" customWidth="1"/>
  </cols>
  <sheetData>
    <row r="1" spans="2:23" ht="128.1" customHeight="1" x14ac:dyDescent="0.25"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3" spans="2:23" s="8" customFormat="1" ht="59.25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32</v>
      </c>
      <c r="K3" s="126"/>
      <c r="L3" s="125" t="s">
        <v>34</v>
      </c>
      <c r="M3" s="127"/>
      <c r="N3" s="125" t="s">
        <v>35</v>
      </c>
      <c r="O3" s="127"/>
      <c r="P3" s="125" t="s">
        <v>36</v>
      </c>
      <c r="Q3" s="127"/>
    </row>
    <row r="4" spans="2:23" s="8" customFormat="1" ht="36.7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</row>
    <row r="5" spans="2:23" s="8" customFormat="1" ht="15" x14ac:dyDescent="0.2">
      <c r="B5" s="12">
        <v>2019</v>
      </c>
      <c r="C5" s="12" t="s">
        <v>17</v>
      </c>
      <c r="D5" s="28">
        <v>224074.5565580001</v>
      </c>
      <c r="E5" s="91">
        <v>4.8457542268851898E-2</v>
      </c>
      <c r="F5" s="28">
        <v>916267.08433400095</v>
      </c>
      <c r="G5" s="91">
        <v>0.19814856113384699</v>
      </c>
      <c r="H5" s="28">
        <v>2770391.7236800012</v>
      </c>
      <c r="I5" s="91">
        <v>0.59911475945173809</v>
      </c>
      <c r="J5" s="29">
        <v>546273.14655699872</v>
      </c>
      <c r="K5" s="96">
        <v>0.11813502834166113</v>
      </c>
      <c r="L5" s="28">
        <v>81001.519884000008</v>
      </c>
      <c r="M5" s="91">
        <v>1.7517091783708093E-2</v>
      </c>
      <c r="N5" s="28">
        <v>85322.486359999995</v>
      </c>
      <c r="O5" s="91">
        <v>1.8451528155554106E-2</v>
      </c>
      <c r="P5" s="28">
        <v>4624142.0028030053</v>
      </c>
      <c r="Q5" s="91">
        <v>1</v>
      </c>
    </row>
    <row r="6" spans="2:23" s="8" customFormat="1" ht="15" x14ac:dyDescent="0.2">
      <c r="B6" s="119">
        <v>2022</v>
      </c>
      <c r="C6" s="14" t="s">
        <v>17</v>
      </c>
      <c r="D6" s="31">
        <v>201893.18029872744</v>
      </c>
      <c r="E6" s="92">
        <v>4.1286769660467314E-2</v>
      </c>
      <c r="F6" s="31">
        <v>1125260.6864186376</v>
      </c>
      <c r="G6" s="92">
        <v>0.230113660597175</v>
      </c>
      <c r="H6" s="31">
        <v>2901267.356097925</v>
      </c>
      <c r="I6" s="92">
        <v>0.59330363154125332</v>
      </c>
      <c r="J6" s="32">
        <v>607787.17820960109</v>
      </c>
      <c r="K6" s="97">
        <v>0.12429131678542073</v>
      </c>
      <c r="L6" s="31">
        <v>27378.641293866804</v>
      </c>
      <c r="M6" s="92">
        <v>5.5988798385557068E-3</v>
      </c>
      <c r="N6" s="31">
        <v>26434.305733455894</v>
      </c>
      <c r="O6" s="92">
        <v>5.4057650205753035E-3</v>
      </c>
      <c r="P6" s="31">
        <v>4890021.2334132586</v>
      </c>
      <c r="Q6" s="92">
        <v>1</v>
      </c>
      <c r="R6" s="36"/>
    </row>
    <row r="7" spans="2:23" s="8" customFormat="1" ht="15" x14ac:dyDescent="0.2">
      <c r="B7" s="119"/>
      <c r="C7" s="12" t="s">
        <v>38</v>
      </c>
      <c r="D7" s="28">
        <v>163498.92635728387</v>
      </c>
      <c r="E7" s="91">
        <v>4.8369539731312396E-2</v>
      </c>
      <c r="F7" s="28">
        <v>955842.34751035518</v>
      </c>
      <c r="G7" s="91">
        <v>0.28277650156394024</v>
      </c>
      <c r="H7" s="28">
        <v>2211598.3478694609</v>
      </c>
      <c r="I7" s="91">
        <v>0.65427949002682284</v>
      </c>
      <c r="J7" s="29">
        <v>18374.544633428108</v>
      </c>
      <c r="K7" s="96">
        <v>5.4359272350767906E-3</v>
      </c>
      <c r="L7" s="28">
        <v>16591.077797273603</v>
      </c>
      <c r="M7" s="91">
        <v>4.9083062169280661E-3</v>
      </c>
      <c r="N7" s="28">
        <v>14299.173954402071</v>
      </c>
      <c r="O7" s="91">
        <v>4.230269140734242E-3</v>
      </c>
      <c r="P7" s="28">
        <v>3380204.3034832017</v>
      </c>
      <c r="Q7" s="91">
        <v>1</v>
      </c>
      <c r="R7" s="36"/>
    </row>
    <row r="8" spans="2:23" s="8" customFormat="1" ht="15" x14ac:dyDescent="0.2">
      <c r="B8" s="120"/>
      <c r="C8" s="12" t="s">
        <v>19</v>
      </c>
      <c r="D8" s="28">
        <v>38394.253941443792</v>
      </c>
      <c r="E8" s="91">
        <v>2.5429741301962579E-2</v>
      </c>
      <c r="F8" s="28">
        <v>169418.33890828345</v>
      </c>
      <c r="G8" s="91">
        <v>0.11221117974623313</v>
      </c>
      <c r="H8" s="28">
        <v>689669.00822848361</v>
      </c>
      <c r="I8" s="91">
        <v>0.45678982302870952</v>
      </c>
      <c r="J8" s="29">
        <v>589412.63357617229</v>
      </c>
      <c r="K8" s="96">
        <v>0.3903868223305002</v>
      </c>
      <c r="L8" s="28">
        <v>10787.563496593193</v>
      </c>
      <c r="M8" s="91">
        <v>7.1449480282971718E-3</v>
      </c>
      <c r="N8" s="28">
        <v>12135.131779053814</v>
      </c>
      <c r="O8" s="91">
        <v>8.0374855643036616E-3</v>
      </c>
      <c r="P8" s="28">
        <v>1509816.9299300208</v>
      </c>
      <c r="Q8" s="91">
        <v>1</v>
      </c>
      <c r="R8" s="36"/>
    </row>
    <row r="9" spans="2:23" s="30" customFormat="1" ht="15" x14ac:dyDescent="0.2">
      <c r="B9" s="129" t="s">
        <v>40</v>
      </c>
      <c r="C9" s="129"/>
      <c r="D9" s="129"/>
      <c r="E9" s="129"/>
      <c r="F9" s="129"/>
      <c r="G9" s="129"/>
      <c r="H9" s="35"/>
      <c r="I9" s="98"/>
      <c r="J9" s="34"/>
      <c r="K9" s="98"/>
      <c r="L9" s="35"/>
      <c r="M9" s="98"/>
      <c r="N9" s="35"/>
      <c r="O9" s="98"/>
      <c r="P9" s="35"/>
      <c r="Q9" s="98"/>
      <c r="R9" s="35"/>
      <c r="S9" s="34"/>
    </row>
    <row r="10" spans="2:23" s="30" customFormat="1" ht="27.75" customHeight="1" x14ac:dyDescent="0.2">
      <c r="B10" s="128" t="s">
        <v>249</v>
      </c>
      <c r="C10" s="128"/>
      <c r="D10" s="128"/>
      <c r="E10" s="128"/>
      <c r="F10" s="128"/>
      <c r="G10" s="128"/>
      <c r="H10" s="128"/>
      <c r="I10" s="128"/>
      <c r="J10" s="34"/>
      <c r="K10" s="98"/>
      <c r="L10" s="35"/>
      <c r="M10" s="98"/>
      <c r="N10" s="35"/>
      <c r="O10" s="98"/>
      <c r="P10" s="35"/>
      <c r="Q10" s="98"/>
      <c r="R10" s="35"/>
      <c r="S10" s="34"/>
    </row>
    <row r="11" spans="2:23" s="16" customFormat="1" ht="15.75" customHeight="1" x14ac:dyDescent="0.2">
      <c r="B11" s="128" t="s">
        <v>41</v>
      </c>
      <c r="C11" s="128"/>
      <c r="D11" s="128"/>
      <c r="E11" s="128"/>
      <c r="F11" s="128"/>
      <c r="G11" s="128"/>
      <c r="H11" s="27"/>
      <c r="I11" s="94"/>
      <c r="K11" s="99"/>
      <c r="M11" s="99"/>
      <c r="O11" s="99"/>
      <c r="Q11" s="99"/>
    </row>
  </sheetData>
  <mergeCells count="14">
    <mergeCell ref="B11:G11"/>
    <mergeCell ref="B1:W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6:B8"/>
    <mergeCell ref="B9:G9"/>
    <mergeCell ref="B10:I10"/>
  </mergeCells>
  <pageMargins left="0.7" right="0.7" top="0.75" bottom="0.75" header="0.3" footer="0.3"/>
  <pageSetup paperSize="9" scale="41" orientation="portrait" r:id="rId1"/>
  <colBreaks count="1" manualBreakCount="1">
    <brk id="1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"/>
  <sheetViews>
    <sheetView showGridLines="0" zoomScale="85" zoomScaleNormal="85" workbookViewId="0">
      <selection activeCell="I13" sqref="I13"/>
    </sheetView>
  </sheetViews>
  <sheetFormatPr baseColWidth="10" defaultRowHeight="15.75" x14ac:dyDescent="0.25"/>
  <cols>
    <col min="1" max="1" width="5.25" customWidth="1"/>
    <col min="2" max="2" width="11.5" customWidth="1"/>
    <col min="3" max="3" width="12.25" bestFit="1" customWidth="1"/>
    <col min="4" max="4" width="9.75" customWidth="1"/>
    <col min="5" max="5" width="9.75" style="93" customWidth="1"/>
    <col min="6" max="6" width="9.75" customWidth="1"/>
    <col min="7" max="7" width="9.75" style="93" customWidth="1"/>
    <col min="8" max="8" width="9.75" customWidth="1"/>
    <col min="9" max="9" width="9.75" style="93" customWidth="1"/>
    <col min="10" max="10" width="9.75" customWidth="1"/>
    <col min="11" max="11" width="9.75" style="93" customWidth="1"/>
    <col min="12" max="12" width="9.75" customWidth="1"/>
    <col min="13" max="13" width="9.75" style="93" customWidth="1"/>
    <col min="14" max="14" width="9.75" customWidth="1"/>
    <col min="15" max="15" width="9.75" style="93" customWidth="1"/>
    <col min="16" max="16" width="9.75" customWidth="1"/>
    <col min="17" max="17" width="9.7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51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32</v>
      </c>
      <c r="K3" s="126"/>
      <c r="L3" s="125" t="s">
        <v>34</v>
      </c>
      <c r="M3" s="126"/>
      <c r="N3" s="125" t="s">
        <v>35</v>
      </c>
      <c r="O3" s="126"/>
      <c r="P3" s="125" t="s">
        <v>36</v>
      </c>
      <c r="Q3" s="126"/>
    </row>
    <row r="4" spans="2:23" s="8" customFormat="1" ht="20.2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</row>
    <row r="5" spans="2:23" s="8" customFormat="1" ht="15" x14ac:dyDescent="0.2">
      <c r="B5" s="12">
        <v>2019</v>
      </c>
      <c r="C5" s="12" t="s">
        <v>17</v>
      </c>
      <c r="D5" s="28">
        <v>274622.02558800031</v>
      </c>
      <c r="E5" s="91">
        <v>5.9388752642443358E-2</v>
      </c>
      <c r="F5" s="28">
        <v>1266801.4055490019</v>
      </c>
      <c r="G5" s="91">
        <v>0.27395382857643813</v>
      </c>
      <c r="H5" s="28">
        <v>2437775.3213520008</v>
      </c>
      <c r="I5" s="91">
        <v>0.52718435547055009</v>
      </c>
      <c r="J5" s="28">
        <v>489026.54026699899</v>
      </c>
      <c r="K5" s="91">
        <v>0.10575508709952397</v>
      </c>
      <c r="L5" s="28">
        <v>93440.674223999988</v>
      </c>
      <c r="M5" s="91">
        <v>2.0207137706272704E-2</v>
      </c>
      <c r="N5" s="28">
        <v>62167.14025300002</v>
      </c>
      <c r="O5" s="91">
        <v>1.3444037881041782E-2</v>
      </c>
      <c r="P5" s="28">
        <v>4624142.0028030053</v>
      </c>
      <c r="Q5" s="91">
        <v>1</v>
      </c>
    </row>
    <row r="6" spans="2:23" s="8" customFormat="1" ht="15" x14ac:dyDescent="0.2">
      <c r="B6" s="119">
        <v>2022</v>
      </c>
      <c r="C6" s="14" t="s">
        <v>17</v>
      </c>
      <c r="D6" s="31">
        <v>213558.33915600932</v>
      </c>
      <c r="E6" s="92">
        <v>4.3672272360859375E-2</v>
      </c>
      <c r="F6" s="31">
        <v>1780605.1052990628</v>
      </c>
      <c r="G6" s="92">
        <v>0.3641303422431546</v>
      </c>
      <c r="H6" s="31">
        <v>2258250.2628007568</v>
      </c>
      <c r="I6" s="92">
        <v>0.4618078644260788</v>
      </c>
      <c r="J6" s="31">
        <v>559694.18350773258</v>
      </c>
      <c r="K6" s="92">
        <v>0.11445639124905464</v>
      </c>
      <c r="L6" s="31">
        <v>33366.425962115864</v>
      </c>
      <c r="M6" s="92">
        <v>6.8233703637368328E-3</v>
      </c>
      <c r="N6" s="31">
        <v>44546.916687600911</v>
      </c>
      <c r="O6" s="92">
        <v>9.1097593571197941E-3</v>
      </c>
      <c r="P6" s="31">
        <v>4890021.2334132586</v>
      </c>
      <c r="Q6" s="92">
        <v>1</v>
      </c>
      <c r="R6" s="36"/>
    </row>
    <row r="7" spans="2:23" s="8" customFormat="1" ht="15" x14ac:dyDescent="0.2">
      <c r="B7" s="119"/>
      <c r="C7" s="12" t="s">
        <v>38</v>
      </c>
      <c r="D7" s="28">
        <v>174920.14274246036</v>
      </c>
      <c r="E7" s="91">
        <v>5.1748393599230162E-2</v>
      </c>
      <c r="F7" s="28">
        <v>1495734.0047014675</v>
      </c>
      <c r="G7" s="91">
        <v>0.44249810674465956</v>
      </c>
      <c r="H7" s="28">
        <v>1659478.4202249341</v>
      </c>
      <c r="I7" s="91">
        <v>0.49094027201695772</v>
      </c>
      <c r="J7" s="28">
        <v>12350.011117537239</v>
      </c>
      <c r="K7" s="91">
        <v>3.6536286001443504E-3</v>
      </c>
      <c r="L7" s="28">
        <v>21690.662142767389</v>
      </c>
      <c r="M7" s="91">
        <v>6.4169677910935145E-3</v>
      </c>
      <c r="N7" s="28">
        <v>16031.062554092683</v>
      </c>
      <c r="O7" s="91">
        <v>4.7426312479317131E-3</v>
      </c>
      <c r="P7" s="28">
        <v>3380204.3034832017</v>
      </c>
      <c r="Q7" s="91">
        <v>1</v>
      </c>
      <c r="R7" s="36"/>
    </row>
    <row r="8" spans="2:23" s="8" customFormat="1" ht="15" x14ac:dyDescent="0.2">
      <c r="B8" s="120"/>
      <c r="C8" s="12" t="s">
        <v>39</v>
      </c>
      <c r="D8" s="28">
        <v>38638.196413549122</v>
      </c>
      <c r="E8" s="91">
        <v>2.5591312196598551E-2</v>
      </c>
      <c r="F8" s="28">
        <v>284871.10059760162</v>
      </c>
      <c r="G8" s="91">
        <v>0.18867923319074534</v>
      </c>
      <c r="H8" s="28">
        <v>598771.842575824</v>
      </c>
      <c r="I8" s="91">
        <v>0.39658572553135746</v>
      </c>
      <c r="J8" s="28">
        <v>547344.17239019508</v>
      </c>
      <c r="K8" s="91">
        <v>0.36252353615849581</v>
      </c>
      <c r="L8" s="28">
        <v>11675.763819348469</v>
      </c>
      <c r="M8" s="91">
        <v>7.7332314851507426E-3</v>
      </c>
      <c r="N8" s="28">
        <v>28515.854133508197</v>
      </c>
      <c r="O8" s="91">
        <v>1.8886961437655815E-2</v>
      </c>
      <c r="P8" s="28">
        <v>1509816.9299300208</v>
      </c>
      <c r="Q8" s="91">
        <v>1</v>
      </c>
      <c r="R8" s="36"/>
    </row>
    <row r="9" spans="2:23" s="16" customFormat="1" ht="15.75" customHeight="1" x14ac:dyDescent="0.2">
      <c r="B9" s="128" t="s">
        <v>41</v>
      </c>
      <c r="C9" s="128"/>
      <c r="D9" s="128"/>
      <c r="E9" s="128"/>
      <c r="F9" s="128"/>
      <c r="G9" s="128"/>
      <c r="H9" s="27"/>
      <c r="I9" s="94"/>
      <c r="K9" s="99"/>
      <c r="M9" s="99"/>
      <c r="O9" s="99"/>
      <c r="Q9" s="99"/>
    </row>
  </sheetData>
  <mergeCells count="12">
    <mergeCell ref="B9:G9"/>
    <mergeCell ref="B1:W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6:B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"/>
  <sheetViews>
    <sheetView showGridLines="0" zoomScaleNormal="100" workbookViewId="0">
      <selection activeCell="F13" sqref="F13"/>
    </sheetView>
  </sheetViews>
  <sheetFormatPr baseColWidth="10" defaultRowHeight="15.75" x14ac:dyDescent="0.25"/>
  <cols>
    <col min="1" max="1" width="3.5" customWidth="1"/>
    <col min="2" max="2" width="11.5" customWidth="1"/>
    <col min="3" max="3" width="12.25" bestFit="1" customWidth="1"/>
    <col min="4" max="4" width="8.375" customWidth="1"/>
    <col min="5" max="5" width="8.375" style="93" customWidth="1"/>
    <col min="6" max="6" width="8.375" customWidth="1"/>
    <col min="7" max="7" width="8.375" style="93" customWidth="1"/>
    <col min="8" max="8" width="8.375" customWidth="1"/>
    <col min="9" max="9" width="8.375" style="93" customWidth="1"/>
    <col min="10" max="10" width="8.375" customWidth="1"/>
    <col min="11" max="11" width="8.375" style="93" customWidth="1"/>
    <col min="12" max="12" width="8.375" customWidth="1"/>
    <col min="13" max="13" width="8.375" style="93" customWidth="1"/>
    <col min="14" max="14" width="8.375" customWidth="1"/>
    <col min="15" max="15" width="8.375" style="93" customWidth="1"/>
    <col min="17" max="17" width="11" style="93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48.75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32</v>
      </c>
      <c r="K3" s="126"/>
      <c r="L3" s="125" t="s">
        <v>34</v>
      </c>
      <c r="M3" s="126"/>
      <c r="N3" s="125" t="s">
        <v>35</v>
      </c>
      <c r="O3" s="126"/>
      <c r="P3" s="125" t="s">
        <v>36</v>
      </c>
      <c r="Q3" s="126"/>
    </row>
    <row r="4" spans="2:23" s="8" customFormat="1" ht="22.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</row>
    <row r="5" spans="2:23" s="8" customFormat="1" ht="15" x14ac:dyDescent="0.2">
      <c r="B5" s="12">
        <v>2019</v>
      </c>
      <c r="C5" s="12" t="s">
        <v>17</v>
      </c>
      <c r="D5" s="28">
        <v>171285.62376800002</v>
      </c>
      <c r="E5" s="91">
        <v>3.7041601158479182E-2</v>
      </c>
      <c r="F5" s="28">
        <v>260536.98722499958</v>
      </c>
      <c r="G5" s="91">
        <v>5.6342773873957697E-2</v>
      </c>
      <c r="H5" s="28">
        <v>3057257.7948690187</v>
      </c>
      <c r="I5" s="91">
        <v>0.66115136451601364</v>
      </c>
      <c r="J5" s="29">
        <v>325876.27201499994</v>
      </c>
      <c r="K5" s="96">
        <v>7.0472808105258078E-2</v>
      </c>
      <c r="L5" s="28">
        <v>76487.609473999983</v>
      </c>
      <c r="M5" s="91">
        <v>1.6540930063920111E-2</v>
      </c>
      <c r="N5" s="28">
        <v>731518.51428200107</v>
      </c>
      <c r="O5" s="91">
        <v>0.15819551255964417</v>
      </c>
      <c r="P5" s="28">
        <v>4624142.0028030053</v>
      </c>
      <c r="Q5" s="91">
        <v>1</v>
      </c>
    </row>
    <row r="6" spans="2:23" s="8" customFormat="1" ht="15" x14ac:dyDescent="0.2">
      <c r="B6" s="119">
        <v>2022</v>
      </c>
      <c r="C6" s="14" t="s">
        <v>17</v>
      </c>
      <c r="D6" s="31">
        <v>163147.05338441566</v>
      </c>
      <c r="E6" s="92">
        <v>3.3363260729757246E-2</v>
      </c>
      <c r="F6" s="31">
        <v>388209.47607282386</v>
      </c>
      <c r="G6" s="92">
        <v>7.9388096194799501E-2</v>
      </c>
      <c r="H6" s="31">
        <v>3072846.4612866747</v>
      </c>
      <c r="I6" s="92">
        <v>0.62839123075582493</v>
      </c>
      <c r="J6" s="32">
        <v>303613.74411126564</v>
      </c>
      <c r="K6" s="97">
        <v>6.2088430626167604E-2</v>
      </c>
      <c r="L6" s="31">
        <v>65877.490738551089</v>
      </c>
      <c r="M6" s="92">
        <v>1.3471820999142837E-2</v>
      </c>
      <c r="N6" s="31">
        <v>896327.00781952078</v>
      </c>
      <c r="O6" s="92">
        <v>0.18329716069430646</v>
      </c>
      <c r="P6" s="31">
        <v>4890021.2334132586</v>
      </c>
      <c r="Q6" s="92">
        <v>1</v>
      </c>
      <c r="R6" s="36"/>
    </row>
    <row r="7" spans="2:23" s="8" customFormat="1" ht="15" x14ac:dyDescent="0.2">
      <c r="B7" s="119"/>
      <c r="C7" s="12" t="s">
        <v>38</v>
      </c>
      <c r="D7" s="28">
        <v>134823.07788759074</v>
      </c>
      <c r="E7" s="91">
        <v>3.9886073675682712E-2</v>
      </c>
      <c r="F7" s="28">
        <v>323744.55372715596</v>
      </c>
      <c r="G7" s="91">
        <v>9.5776623144804202E-2</v>
      </c>
      <c r="H7" s="28">
        <v>2461692.0934679224</v>
      </c>
      <c r="I7" s="91">
        <v>0.72826725027573647</v>
      </c>
      <c r="J7" s="29">
        <v>5967.1460659863897</v>
      </c>
      <c r="K7" s="96">
        <v>1.7653211256601917E-3</v>
      </c>
      <c r="L7" s="28">
        <v>23166.97665593553</v>
      </c>
      <c r="M7" s="91">
        <v>6.8537208334012948E-3</v>
      </c>
      <c r="N7" s="28">
        <v>430810.45567864442</v>
      </c>
      <c r="O7" s="91">
        <v>0.12745101094472511</v>
      </c>
      <c r="P7" s="28">
        <v>3380204.3034832017</v>
      </c>
      <c r="Q7" s="91">
        <v>1</v>
      </c>
      <c r="R7" s="36"/>
    </row>
    <row r="8" spans="2:23" s="8" customFormat="1" ht="15" x14ac:dyDescent="0.2">
      <c r="B8" s="120"/>
      <c r="C8" s="12" t="s">
        <v>39</v>
      </c>
      <c r="D8" s="28">
        <v>28323.975496825031</v>
      </c>
      <c r="E8" s="91">
        <v>1.8759874084957991E-2</v>
      </c>
      <c r="F8" s="28">
        <v>64464.922345667866</v>
      </c>
      <c r="G8" s="91">
        <v>4.2697178093410157E-2</v>
      </c>
      <c r="H8" s="28">
        <v>611154.36781876755</v>
      </c>
      <c r="I8" s="91">
        <v>0.40478706769243489</v>
      </c>
      <c r="J8" s="29">
        <v>297646.59804527933</v>
      </c>
      <c r="K8" s="96">
        <v>0.1971408534007332</v>
      </c>
      <c r="L8" s="28">
        <v>42710.51408261554</v>
      </c>
      <c r="M8" s="91">
        <v>2.8288538322719131E-2</v>
      </c>
      <c r="N8" s="28">
        <v>465516.55214087025</v>
      </c>
      <c r="O8" s="91">
        <v>0.30832648840574778</v>
      </c>
      <c r="P8" s="28">
        <v>1509816.9299300208</v>
      </c>
      <c r="Q8" s="91">
        <v>1</v>
      </c>
      <c r="R8" s="36"/>
    </row>
    <row r="9" spans="2:23" s="16" customFormat="1" ht="15.75" customHeight="1" x14ac:dyDescent="0.2">
      <c r="B9" s="121" t="s">
        <v>41</v>
      </c>
      <c r="C9" s="121"/>
      <c r="D9" s="121"/>
      <c r="E9" s="121"/>
      <c r="F9" s="121"/>
      <c r="G9" s="121"/>
      <c r="H9" s="121"/>
      <c r="I9" s="121"/>
      <c r="J9" s="121"/>
      <c r="K9" s="99"/>
      <c r="M9" s="99"/>
      <c r="O9" s="99"/>
      <c r="Q9" s="99"/>
    </row>
  </sheetData>
  <mergeCells count="12">
    <mergeCell ref="B1:W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6:B8"/>
    <mergeCell ref="B9:J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"/>
  <sheetViews>
    <sheetView showGridLines="0" zoomScaleNormal="100" workbookViewId="0">
      <selection activeCell="D12" sqref="D12"/>
    </sheetView>
  </sheetViews>
  <sheetFormatPr baseColWidth="10" defaultRowHeight="15.75" x14ac:dyDescent="0.25"/>
  <cols>
    <col min="1" max="1" width="6.25" customWidth="1"/>
    <col min="2" max="2" width="11.5" customWidth="1"/>
    <col min="3" max="3" width="12.25" bestFit="1" customWidth="1"/>
    <col min="4" max="4" width="8.25" customWidth="1"/>
    <col min="5" max="5" width="8.25" style="93" customWidth="1"/>
    <col min="6" max="6" width="8.25" customWidth="1"/>
    <col min="7" max="7" width="8.25" style="93" customWidth="1"/>
    <col min="8" max="8" width="8.25" customWidth="1"/>
    <col min="9" max="9" width="8.25" style="93" customWidth="1"/>
    <col min="10" max="10" width="8.25" customWidth="1"/>
    <col min="11" max="11" width="8.25" style="93" customWidth="1"/>
    <col min="12" max="12" width="8.25" customWidth="1"/>
    <col min="13" max="13" width="8.25" style="93" customWidth="1"/>
    <col min="14" max="14" width="8.25" customWidth="1"/>
    <col min="15" max="15" width="8.25" style="93" customWidth="1"/>
    <col min="16" max="16" width="8.25" customWidth="1"/>
    <col min="17" max="17" width="8.2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53.25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251</v>
      </c>
      <c r="K3" s="126"/>
      <c r="L3" s="125" t="s">
        <v>252</v>
      </c>
      <c r="M3" s="126"/>
      <c r="N3" s="125" t="s">
        <v>35</v>
      </c>
      <c r="O3" s="126"/>
      <c r="P3" s="125" t="s">
        <v>36</v>
      </c>
      <c r="Q3" s="126"/>
    </row>
    <row r="4" spans="2:23" s="8" customFormat="1" ht="22.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</row>
    <row r="5" spans="2:23" s="8" customFormat="1" ht="15" x14ac:dyDescent="0.2">
      <c r="B5" s="11">
        <v>2019</v>
      </c>
      <c r="C5" s="12" t="s">
        <v>17</v>
      </c>
      <c r="D5" s="28">
        <v>160273.95958799994</v>
      </c>
      <c r="E5" s="91">
        <v>3.4660259025533179E-2</v>
      </c>
      <c r="F5" s="28">
        <v>376571.5265349999</v>
      </c>
      <c r="G5" s="91">
        <v>8.1435978027217679E-2</v>
      </c>
      <c r="H5" s="28">
        <v>2731065.6389410123</v>
      </c>
      <c r="I5" s="91">
        <v>0.59061024451358302</v>
      </c>
      <c r="J5" s="29">
        <v>232684.03524000014</v>
      </c>
      <c r="K5" s="96">
        <v>5.0319396571072997E-2</v>
      </c>
      <c r="L5" s="28">
        <v>71583.763089999964</v>
      </c>
      <c r="M5" s="91">
        <v>1.5480442219682745E-2</v>
      </c>
      <c r="N5" s="28">
        <v>44362.23624999998</v>
      </c>
      <c r="O5" s="91">
        <v>3.1306712052957944E-2</v>
      </c>
      <c r="P5" s="28">
        <v>4624142.0028030053</v>
      </c>
      <c r="Q5" s="91">
        <v>1</v>
      </c>
    </row>
    <row r="6" spans="2:23" s="8" customFormat="1" ht="15" x14ac:dyDescent="0.2">
      <c r="B6" s="123">
        <v>2022</v>
      </c>
      <c r="C6" s="14" t="s">
        <v>17</v>
      </c>
      <c r="D6" s="31">
        <v>140115.02226114186</v>
      </c>
      <c r="E6" s="92">
        <v>2.8653254367024678E-2</v>
      </c>
      <c r="F6" s="31">
        <v>544636.82457381662</v>
      </c>
      <c r="G6" s="92">
        <v>0.11137719011368329</v>
      </c>
      <c r="H6" s="31">
        <v>3062381.5442319014</v>
      </c>
      <c r="I6" s="92">
        <v>0.62625117521102136</v>
      </c>
      <c r="J6" s="32">
        <v>246792.85944724237</v>
      </c>
      <c r="K6" s="97">
        <v>5.0468668266902342E-2</v>
      </c>
      <c r="L6" s="31">
        <v>35160.631773647168</v>
      </c>
      <c r="M6" s="92">
        <v>7.1902820244207563E-3</v>
      </c>
      <c r="N6" s="31">
        <v>860934.35112550855</v>
      </c>
      <c r="O6" s="92">
        <v>0.17605943001694743</v>
      </c>
      <c r="P6" s="31">
        <v>4890021.2334132586</v>
      </c>
      <c r="Q6" s="92">
        <v>1</v>
      </c>
      <c r="R6" s="36"/>
    </row>
    <row r="7" spans="2:23" s="8" customFormat="1" ht="15" x14ac:dyDescent="0.2">
      <c r="B7" s="119"/>
      <c r="C7" s="12" t="s">
        <v>38</v>
      </c>
      <c r="D7" s="28">
        <v>110159.93305533234</v>
      </c>
      <c r="E7" s="91">
        <v>3.2589726290158189E-2</v>
      </c>
      <c r="F7" s="28">
        <v>381780.16349138675</v>
      </c>
      <c r="G7" s="91">
        <v>0.11294588409877279</v>
      </c>
      <c r="H7" s="28">
        <v>2435073.2746212902</v>
      </c>
      <c r="I7" s="91">
        <v>0.72039233608217657</v>
      </c>
      <c r="J7" s="29">
        <v>3809.6209435944088</v>
      </c>
      <c r="K7" s="96">
        <v>1.1270386643992807E-3</v>
      </c>
      <c r="L7" s="28">
        <v>8680.029560173125</v>
      </c>
      <c r="M7" s="91">
        <v>2.5679008665921788E-3</v>
      </c>
      <c r="N7" s="28">
        <v>440701.28181146621</v>
      </c>
      <c r="O7" s="91">
        <v>0.13037711399791321</v>
      </c>
      <c r="P7" s="28">
        <v>3380204.3034832017</v>
      </c>
      <c r="Q7" s="91">
        <v>1</v>
      </c>
      <c r="R7" s="36"/>
    </row>
    <row r="8" spans="2:23" s="8" customFormat="1" ht="15" x14ac:dyDescent="0.2">
      <c r="B8" s="120"/>
      <c r="C8" s="12" t="s">
        <v>39</v>
      </c>
      <c r="D8" s="28">
        <v>29955.089205809491</v>
      </c>
      <c r="E8" s="91">
        <v>1.9840212817853281E-2</v>
      </c>
      <c r="F8" s="28">
        <v>162856.66108243016</v>
      </c>
      <c r="G8" s="91">
        <v>0.10786517083894304</v>
      </c>
      <c r="H8" s="28">
        <v>627308.26961062918</v>
      </c>
      <c r="I8" s="91">
        <v>0.41548631305896444</v>
      </c>
      <c r="J8" s="29">
        <v>242983.238503648</v>
      </c>
      <c r="K8" s="96">
        <v>0.16093556356856467</v>
      </c>
      <c r="L8" s="28">
        <v>26480.602213474049</v>
      </c>
      <c r="M8" s="91">
        <v>1.7538949053049372E-2</v>
      </c>
      <c r="N8" s="28">
        <v>420233.06931403611</v>
      </c>
      <c r="O8" s="91">
        <v>0.27833379066262931</v>
      </c>
      <c r="P8" s="28">
        <v>1509816.9299300208</v>
      </c>
      <c r="Q8" s="91">
        <v>1</v>
      </c>
      <c r="R8" s="36"/>
    </row>
    <row r="9" spans="2:23" s="8" customFormat="1" ht="15.75" customHeight="1" x14ac:dyDescent="0.25">
      <c r="B9" s="128" t="s">
        <v>41</v>
      </c>
      <c r="C9" s="128"/>
      <c r="D9" s="128"/>
      <c r="E9" s="128"/>
      <c r="F9" s="128"/>
      <c r="G9" s="128"/>
      <c r="H9" s="128"/>
      <c r="I9" s="100"/>
      <c r="K9" s="102"/>
      <c r="M9" s="102"/>
      <c r="O9" s="102"/>
      <c r="Q9" s="102"/>
    </row>
  </sheetData>
  <mergeCells count="12">
    <mergeCell ref="B9:H9"/>
    <mergeCell ref="B1:W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6:B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9"/>
  <sheetViews>
    <sheetView showGridLines="0" zoomScaleNormal="100" workbookViewId="0">
      <selection activeCell="E16" sqref="E16"/>
    </sheetView>
  </sheetViews>
  <sheetFormatPr baseColWidth="10" defaultRowHeight="15.75" x14ac:dyDescent="0.25"/>
  <cols>
    <col min="1" max="1" width="5.125" customWidth="1"/>
    <col min="2" max="2" width="11.5" customWidth="1"/>
    <col min="3" max="3" width="12.25" bestFit="1" customWidth="1"/>
    <col min="4" max="4" width="8.5" customWidth="1"/>
    <col min="5" max="5" width="8.5" style="93" customWidth="1"/>
    <col min="6" max="6" width="8.5" customWidth="1"/>
    <col min="7" max="7" width="8.5" style="93" customWidth="1"/>
    <col min="8" max="8" width="8.5" customWidth="1"/>
    <col min="9" max="9" width="8.5" style="93" customWidth="1"/>
    <col min="10" max="10" width="8.5" customWidth="1"/>
    <col min="11" max="11" width="8.5" style="93" customWidth="1"/>
    <col min="12" max="12" width="8.5" customWidth="1"/>
    <col min="13" max="13" width="8.5" style="93" customWidth="1"/>
    <col min="14" max="14" width="8.5" customWidth="1"/>
    <col min="15" max="15" width="8.5" style="93" customWidth="1"/>
    <col min="16" max="16" width="9.625" customWidth="1"/>
    <col min="17" max="17" width="9.62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48.75" customHeight="1" x14ac:dyDescent="0.2">
      <c r="B3" s="117" t="s">
        <v>21</v>
      </c>
      <c r="C3" s="117" t="s">
        <v>14</v>
      </c>
      <c r="D3" s="125" t="s">
        <v>29</v>
      </c>
      <c r="E3" s="126"/>
      <c r="F3" s="125" t="s">
        <v>30</v>
      </c>
      <c r="G3" s="126"/>
      <c r="H3" s="125" t="s">
        <v>31</v>
      </c>
      <c r="I3" s="126"/>
      <c r="J3" s="125" t="s">
        <v>251</v>
      </c>
      <c r="K3" s="126"/>
      <c r="L3" s="125" t="s">
        <v>252</v>
      </c>
      <c r="M3" s="126"/>
      <c r="N3" s="125" t="s">
        <v>35</v>
      </c>
      <c r="O3" s="126"/>
      <c r="P3" s="125" t="s">
        <v>36</v>
      </c>
      <c r="Q3" s="126"/>
    </row>
    <row r="4" spans="2:23" s="8" customFormat="1" ht="22.5" customHeight="1" x14ac:dyDescent="0.2">
      <c r="B4" s="118"/>
      <c r="C4" s="118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</row>
    <row r="5" spans="2:23" s="8" customFormat="1" ht="15" x14ac:dyDescent="0.2">
      <c r="B5" s="12">
        <v>2019</v>
      </c>
      <c r="C5" s="12" t="s">
        <v>17</v>
      </c>
      <c r="D5" s="28">
        <v>88491.743425000052</v>
      </c>
      <c r="E5" s="91">
        <v>1.9136900071701782E-2</v>
      </c>
      <c r="F5" s="28">
        <v>114911.50158500003</v>
      </c>
      <c r="G5" s="91">
        <v>2.4850340131281522E-2</v>
      </c>
      <c r="H5" s="28">
        <v>2477782.8325070036</v>
      </c>
      <c r="I5" s="91">
        <v>0.53583623318770313</v>
      </c>
      <c r="J5" s="29">
        <v>203366.14696000013</v>
      </c>
      <c r="K5" s="96">
        <v>4.3979217514671085E-2</v>
      </c>
      <c r="L5" s="28">
        <v>26839.987979999994</v>
      </c>
      <c r="M5" s="91">
        <v>5.8043174201247412E-3</v>
      </c>
      <c r="N5" s="28">
        <v>1712466.2410460059</v>
      </c>
      <c r="O5" s="91">
        <v>0.37033167234223435</v>
      </c>
      <c r="P5" s="28">
        <v>4624142.0028030053</v>
      </c>
      <c r="Q5" s="91">
        <v>1</v>
      </c>
    </row>
    <row r="6" spans="2:23" s="8" customFormat="1" ht="15" x14ac:dyDescent="0.2">
      <c r="B6" s="123">
        <v>2022</v>
      </c>
      <c r="C6" s="14" t="s">
        <v>17</v>
      </c>
      <c r="D6" s="31">
        <v>99688.993146191206</v>
      </c>
      <c r="E6" s="92">
        <v>2.0386208645684713E-2</v>
      </c>
      <c r="F6" s="31">
        <v>171262.22034729499</v>
      </c>
      <c r="G6" s="92">
        <v>3.5022796869892757E-2</v>
      </c>
      <c r="H6" s="31">
        <v>2893438.6282252939</v>
      </c>
      <c r="I6" s="92">
        <v>0.59170267164784063</v>
      </c>
      <c r="J6" s="32">
        <v>229179.71210387384</v>
      </c>
      <c r="K6" s="97">
        <v>4.6866813284551993E-2</v>
      </c>
      <c r="L6" s="31">
        <v>4054.2794249072067</v>
      </c>
      <c r="M6" s="92">
        <v>8.2909239681916468E-4</v>
      </c>
      <c r="N6" s="31">
        <v>1492397.4001656917</v>
      </c>
      <c r="O6" s="92">
        <v>0.30519241715520962</v>
      </c>
      <c r="P6" s="31">
        <v>4890021.2334132586</v>
      </c>
      <c r="Q6" s="92">
        <v>1</v>
      </c>
      <c r="R6" s="36"/>
    </row>
    <row r="7" spans="2:23" s="8" customFormat="1" ht="15" x14ac:dyDescent="0.2">
      <c r="B7" s="119"/>
      <c r="C7" s="12" t="s">
        <v>38</v>
      </c>
      <c r="D7" s="28">
        <v>86302.297971575332</v>
      </c>
      <c r="E7" s="91">
        <v>2.5531680994146811E-2</v>
      </c>
      <c r="F7" s="28">
        <v>155772.56426015793</v>
      </c>
      <c r="G7" s="91">
        <v>4.6083771948233682E-2</v>
      </c>
      <c r="H7" s="28">
        <v>2410275.5638869843</v>
      </c>
      <c r="I7" s="91">
        <v>0.71305617870590421</v>
      </c>
      <c r="J7" s="29">
        <v>3285.4764038329931</v>
      </c>
      <c r="K7" s="96">
        <v>9.7197568811074702E-4</v>
      </c>
      <c r="L7" s="28">
        <v>1347.1318049514146</v>
      </c>
      <c r="M7" s="91">
        <v>3.9853561619433318E-4</v>
      </c>
      <c r="N7" s="28">
        <v>723221.2691557412</v>
      </c>
      <c r="O7" s="91">
        <v>0.21395785704742251</v>
      </c>
      <c r="P7" s="28">
        <v>3380204.3034832017</v>
      </c>
      <c r="Q7" s="91">
        <v>1</v>
      </c>
      <c r="R7" s="36"/>
    </row>
    <row r="8" spans="2:23" s="8" customFormat="1" ht="15" x14ac:dyDescent="0.2">
      <c r="B8" s="120"/>
      <c r="C8" s="12" t="s">
        <v>39</v>
      </c>
      <c r="D8" s="28">
        <v>13386.695174615917</v>
      </c>
      <c r="E8" s="91">
        <v>8.8664359958106863E-3</v>
      </c>
      <c r="F8" s="28">
        <v>15489.656087137046</v>
      </c>
      <c r="G8" s="91">
        <v>1.0259294209831772E-2</v>
      </c>
      <c r="H8" s="28">
        <v>483163.06433832523</v>
      </c>
      <c r="I8" s="91">
        <v>0.32001433734136209</v>
      </c>
      <c r="J8" s="29">
        <v>225894.23570004088</v>
      </c>
      <c r="K8" s="96">
        <v>0.14961697092011741</v>
      </c>
      <c r="L8" s="28">
        <v>2707.1476199557919</v>
      </c>
      <c r="M8" s="91">
        <v>1.7930303775844311E-3</v>
      </c>
      <c r="N8" s="28">
        <v>769176.13100995356</v>
      </c>
      <c r="O8" s="91">
        <v>0.50944993115529869</v>
      </c>
      <c r="P8" s="28">
        <v>1509816.9299300208</v>
      </c>
      <c r="Q8" s="91">
        <v>1</v>
      </c>
      <c r="R8" s="36"/>
    </row>
    <row r="9" spans="2:23" s="8" customFormat="1" ht="15.75" customHeight="1" x14ac:dyDescent="0.25">
      <c r="B9" s="128" t="s">
        <v>41</v>
      </c>
      <c r="C9" s="128"/>
      <c r="D9" s="128"/>
      <c r="E9" s="128"/>
      <c r="F9" s="128"/>
      <c r="G9" s="128"/>
      <c r="H9" s="128"/>
      <c r="I9" s="100"/>
      <c r="K9" s="102"/>
      <c r="M9" s="102"/>
      <c r="O9" s="102"/>
      <c r="Q9" s="102"/>
    </row>
  </sheetData>
  <mergeCells count="12">
    <mergeCell ref="B9:H9"/>
    <mergeCell ref="B1:W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6:B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showGridLines="0" zoomScaleNormal="100" workbookViewId="0">
      <selection activeCell="B16" sqref="B16"/>
    </sheetView>
  </sheetViews>
  <sheetFormatPr baseColWidth="10" defaultColWidth="10" defaultRowHeight="15.75" x14ac:dyDescent="0.25"/>
  <cols>
    <col min="1" max="1" width="6.375" customWidth="1"/>
    <col min="2" max="2" width="39.375" customWidth="1"/>
    <col min="3" max="3" width="12.375" customWidth="1"/>
    <col min="4" max="4" width="13.75" style="93" bestFit="1" customWidth="1"/>
    <col min="5" max="5" width="11.875" bestFit="1" customWidth="1"/>
    <col min="6" max="6" width="11.875" style="93" bestFit="1" customWidth="1"/>
  </cols>
  <sheetData>
    <row r="1" spans="2:1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3" spans="2:17" s="8" customFormat="1" ht="20.25" customHeight="1" x14ac:dyDescent="0.2">
      <c r="B3" s="117" t="s">
        <v>42</v>
      </c>
      <c r="C3" s="130" t="s">
        <v>43</v>
      </c>
      <c r="D3" s="131"/>
      <c r="E3" s="130" t="s">
        <v>44</v>
      </c>
      <c r="F3" s="131"/>
      <c r="G3" s="37"/>
      <c r="H3" s="132"/>
      <c r="I3" s="132"/>
      <c r="J3" s="132"/>
      <c r="K3" s="132"/>
      <c r="L3" s="132"/>
      <c r="M3" s="132"/>
      <c r="N3" s="38"/>
      <c r="O3" s="16"/>
    </row>
    <row r="4" spans="2:17" s="8" customFormat="1" ht="20.25" customHeight="1" x14ac:dyDescent="0.2">
      <c r="B4" s="118"/>
      <c r="C4" s="111" t="s">
        <v>45</v>
      </c>
      <c r="D4" s="90" t="s">
        <v>15</v>
      </c>
      <c r="E4" s="111" t="s">
        <v>45</v>
      </c>
      <c r="F4" s="90" t="s">
        <v>15</v>
      </c>
      <c r="G4" s="37"/>
      <c r="H4" s="38"/>
      <c r="I4" s="38"/>
      <c r="J4" s="38"/>
      <c r="K4" s="38"/>
      <c r="L4" s="38"/>
      <c r="M4" s="38"/>
      <c r="N4" s="38"/>
      <c r="O4" s="16"/>
    </row>
    <row r="5" spans="2:17" s="8" customFormat="1" ht="27" customHeight="1" x14ac:dyDescent="0.2">
      <c r="B5" s="39" t="s">
        <v>46</v>
      </c>
      <c r="C5" s="28">
        <v>276361.54328000016</v>
      </c>
      <c r="D5" s="91">
        <v>8.2087630666917877E-2</v>
      </c>
      <c r="E5" s="31">
        <v>142202.59633414142</v>
      </c>
      <c r="F5" s="92">
        <v>4.4419815236417561E-2</v>
      </c>
      <c r="G5" s="40"/>
      <c r="H5" s="41"/>
      <c r="I5" s="42"/>
      <c r="J5" s="41"/>
      <c r="K5" s="42"/>
      <c r="L5" s="41"/>
      <c r="M5" s="42"/>
      <c r="N5" s="38"/>
      <c r="O5" s="16"/>
    </row>
    <row r="6" spans="2:17" s="8" customFormat="1" ht="27" customHeight="1" x14ac:dyDescent="0.2">
      <c r="B6" s="39" t="s">
        <v>30</v>
      </c>
      <c r="C6" s="28">
        <v>54033.012470000009</v>
      </c>
      <c r="D6" s="91">
        <v>1.6049418160053074E-2</v>
      </c>
      <c r="E6" s="31">
        <v>44623.027581347706</v>
      </c>
      <c r="F6" s="92">
        <v>1.3938892056481644E-2</v>
      </c>
      <c r="G6" s="40"/>
      <c r="H6" s="16"/>
      <c r="I6" s="16"/>
      <c r="J6" s="16"/>
      <c r="K6" s="16"/>
      <c r="L6" s="16"/>
      <c r="M6" s="16"/>
      <c r="N6" s="16"/>
      <c r="O6" s="16"/>
    </row>
    <row r="7" spans="2:17" s="8" customFormat="1" ht="27" customHeight="1" x14ac:dyDescent="0.2">
      <c r="B7" s="39" t="s">
        <v>47</v>
      </c>
      <c r="C7" s="28">
        <v>2631207.2264010017</v>
      </c>
      <c r="D7" s="91">
        <v>0.78154711558437584</v>
      </c>
      <c r="E7" s="31">
        <v>2554297.9496554942</v>
      </c>
      <c r="F7" s="92">
        <v>0.79788587485316043</v>
      </c>
      <c r="G7" s="40"/>
      <c r="H7" s="37"/>
      <c r="I7" s="37"/>
      <c r="J7" s="37"/>
      <c r="K7" s="37"/>
      <c r="L7" s="37"/>
      <c r="M7" s="37"/>
      <c r="N7" s="43"/>
      <c r="O7" s="16"/>
    </row>
    <row r="8" spans="2:17" s="8" customFormat="1" ht="27" customHeight="1" x14ac:dyDescent="0.2">
      <c r="B8" s="39" t="s">
        <v>48</v>
      </c>
      <c r="C8" s="28">
        <v>204582.35129000011</v>
      </c>
      <c r="D8" s="91">
        <v>6.0767067278417929E-2</v>
      </c>
      <c r="E8" s="31">
        <v>263985.41614280769</v>
      </c>
      <c r="F8" s="92">
        <v>8.2461106284013611E-2</v>
      </c>
      <c r="G8" s="40"/>
      <c r="H8" s="37"/>
      <c r="I8" s="37"/>
      <c r="J8" s="37"/>
      <c r="K8" s="37"/>
      <c r="L8" s="37"/>
      <c r="M8" s="37"/>
      <c r="N8" s="38"/>
      <c r="O8" s="16"/>
    </row>
    <row r="9" spans="2:17" s="8" customFormat="1" ht="27" customHeight="1" x14ac:dyDescent="0.2">
      <c r="B9" s="39" t="s">
        <v>254</v>
      </c>
      <c r="C9" s="28">
        <v>200480.74693999978</v>
      </c>
      <c r="D9" s="91">
        <v>5.9548768310230711E-2</v>
      </c>
      <c r="E9" s="31">
        <v>179593.9684403869</v>
      </c>
      <c r="F9" s="92">
        <v>5.6099755569523777E-2</v>
      </c>
      <c r="G9" s="40"/>
      <c r="H9" s="37"/>
      <c r="I9" s="37"/>
      <c r="J9" s="37"/>
      <c r="K9" s="37"/>
      <c r="L9" s="37"/>
      <c r="M9" s="37"/>
      <c r="N9" s="38"/>
      <c r="O9" s="16"/>
    </row>
    <row r="10" spans="2:17" s="8" customFormat="1" ht="27" customHeight="1" x14ac:dyDescent="0.2">
      <c r="B10" s="39" t="s">
        <v>50</v>
      </c>
      <c r="C10" s="28" t="s">
        <v>28</v>
      </c>
      <c r="D10" s="91" t="s">
        <v>28</v>
      </c>
      <c r="E10" s="31">
        <v>16629.500733617926</v>
      </c>
      <c r="F10" s="92">
        <v>5.1945560004084748E-3</v>
      </c>
      <c r="G10" s="40"/>
      <c r="H10" s="37"/>
      <c r="I10" s="37"/>
      <c r="J10" s="37"/>
      <c r="K10" s="37"/>
      <c r="L10" s="37"/>
      <c r="M10" s="37"/>
      <c r="N10" s="38"/>
      <c r="O10" s="16"/>
    </row>
    <row r="11" spans="2:17" s="25" customFormat="1" ht="18.75" customHeight="1" x14ac:dyDescent="0.2">
      <c r="B11" s="158" t="s">
        <v>253</v>
      </c>
      <c r="C11" s="158"/>
      <c r="D11" s="158"/>
      <c r="E11" s="158"/>
      <c r="F11" s="158"/>
      <c r="G11" s="34"/>
      <c r="H11" s="35"/>
      <c r="I11" s="34"/>
      <c r="J11" s="35"/>
      <c r="K11" s="34"/>
    </row>
    <row r="12" spans="2:17" s="8" customFormat="1" ht="15.75" customHeight="1" x14ac:dyDescent="0.2">
      <c r="B12" s="128" t="s">
        <v>41</v>
      </c>
      <c r="C12" s="128"/>
      <c r="D12" s="128"/>
      <c r="E12" s="128"/>
      <c r="F12" s="102"/>
    </row>
  </sheetData>
  <mergeCells count="9">
    <mergeCell ref="B1:Q1"/>
    <mergeCell ref="B3:B4"/>
    <mergeCell ref="C3:D3"/>
    <mergeCell ref="E3:F3"/>
    <mergeCell ref="B12:E12"/>
    <mergeCell ref="H3:I3"/>
    <mergeCell ref="J3:K3"/>
    <mergeCell ref="L3:M3"/>
    <mergeCell ref="B11:F1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showGridLines="0" zoomScaleNormal="100" workbookViewId="0">
      <selection activeCell="A15" sqref="A15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2.375" customWidth="1"/>
    <col min="4" max="4" width="13.75" style="93" bestFit="1" customWidth="1"/>
    <col min="5" max="5" width="11.875" bestFit="1" customWidth="1"/>
    <col min="6" max="6" width="11.875" style="93" bestFit="1" customWidth="1"/>
  </cols>
  <sheetData>
    <row r="1" spans="2:1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3" spans="2:17" s="8" customFormat="1" ht="20.25" customHeight="1" x14ac:dyDescent="0.2">
      <c r="B3" s="133" t="s">
        <v>42</v>
      </c>
      <c r="C3" s="134" t="s">
        <v>43</v>
      </c>
      <c r="D3" s="134"/>
      <c r="E3" s="134" t="s">
        <v>44</v>
      </c>
      <c r="F3" s="134"/>
    </row>
    <row r="4" spans="2:17" s="8" customFormat="1" ht="20.25" customHeight="1" x14ac:dyDescent="0.2">
      <c r="B4" s="133"/>
      <c r="C4" s="19" t="s">
        <v>37</v>
      </c>
      <c r="D4" s="90" t="s">
        <v>15</v>
      </c>
      <c r="E4" s="19" t="s">
        <v>37</v>
      </c>
      <c r="F4" s="90" t="s">
        <v>15</v>
      </c>
    </row>
    <row r="5" spans="2:17" s="8" customFormat="1" ht="28.5" customHeight="1" x14ac:dyDescent="0.2">
      <c r="B5" s="39" t="s">
        <v>46</v>
      </c>
      <c r="C5" s="28">
        <v>121391.33454500008</v>
      </c>
      <c r="D5" s="91">
        <v>3.3973511879038056E-2</v>
      </c>
      <c r="E5" s="31">
        <v>52087.266989242409</v>
      </c>
      <c r="F5" s="92">
        <v>1.3365867126497987E-2</v>
      </c>
      <c r="G5" s="45"/>
    </row>
    <row r="6" spans="2:17" s="8" customFormat="1" ht="28.5" customHeight="1" x14ac:dyDescent="0.2">
      <c r="B6" s="39" t="s">
        <v>30</v>
      </c>
      <c r="C6" s="28">
        <v>27573.061970000006</v>
      </c>
      <c r="D6" s="91">
        <v>7.716809044816874E-3</v>
      </c>
      <c r="E6" s="31">
        <v>11290.153630112554</v>
      </c>
      <c r="F6" s="92">
        <v>2.897112902640856E-3</v>
      </c>
      <c r="G6" s="45"/>
    </row>
    <row r="7" spans="2:17" s="8" customFormat="1" ht="28.5" customHeight="1" x14ac:dyDescent="0.2">
      <c r="B7" s="39" t="s">
        <v>47</v>
      </c>
      <c r="C7" s="28">
        <v>3058957.1794830202</v>
      </c>
      <c r="D7" s="91">
        <v>0.85610326687783811</v>
      </c>
      <c r="E7" s="31">
        <v>3377559.7629595757</v>
      </c>
      <c r="F7" s="92">
        <v>0.866699629543768</v>
      </c>
      <c r="G7" s="45"/>
    </row>
    <row r="8" spans="2:17" s="8" customFormat="1" ht="28.5" customHeight="1" x14ac:dyDescent="0.2">
      <c r="B8" s="39" t="s">
        <v>251</v>
      </c>
      <c r="C8" s="28">
        <v>327527.25413999974</v>
      </c>
      <c r="D8" s="91">
        <v>9.166429466272237E-2</v>
      </c>
      <c r="E8" s="31">
        <v>413880.13199746225</v>
      </c>
      <c r="F8" s="92">
        <v>0.10620382236061696</v>
      </c>
      <c r="G8" s="45"/>
    </row>
    <row r="9" spans="2:17" s="8" customFormat="1" ht="28.5" customHeight="1" x14ac:dyDescent="0.2">
      <c r="B9" s="39" t="s">
        <v>254</v>
      </c>
      <c r="C9" s="28">
        <v>37668.21991</v>
      </c>
      <c r="D9" s="91">
        <v>1.0542117535582464E-2</v>
      </c>
      <c r="E9" s="31">
        <v>28783.25994401344</v>
      </c>
      <c r="F9" s="92">
        <v>7.3859361436373772E-3</v>
      </c>
      <c r="G9" s="45"/>
    </row>
    <row r="10" spans="2:17" s="8" customFormat="1" ht="28.5" customHeight="1" x14ac:dyDescent="0.2">
      <c r="B10" s="39" t="s">
        <v>50</v>
      </c>
      <c r="C10" s="28" t="s">
        <v>28</v>
      </c>
      <c r="D10" s="91" t="s">
        <v>28</v>
      </c>
      <c r="E10" s="31">
        <v>13435.546137485666</v>
      </c>
      <c r="F10" s="92">
        <v>3.4476319228393167E-3</v>
      </c>
      <c r="G10" s="45"/>
    </row>
    <row r="11" spans="2:17" s="8" customFormat="1" ht="18.75" customHeight="1" x14ac:dyDescent="0.2">
      <c r="B11" s="159" t="s">
        <v>255</v>
      </c>
      <c r="C11" s="159"/>
      <c r="D11" s="159"/>
      <c r="E11" s="159"/>
      <c r="F11" s="159"/>
    </row>
    <row r="12" spans="2:17" s="46" customFormat="1" ht="14.25" customHeight="1" x14ac:dyDescent="0.25">
      <c r="B12" s="128" t="s">
        <v>41</v>
      </c>
      <c r="C12" s="128"/>
      <c r="D12" s="128"/>
      <c r="E12" s="128"/>
      <c r="F12" s="103"/>
    </row>
  </sheetData>
  <mergeCells count="6">
    <mergeCell ref="B12:E12"/>
    <mergeCell ref="B1:Q1"/>
    <mergeCell ref="B3:B4"/>
    <mergeCell ref="C3:D3"/>
    <mergeCell ref="E3:F3"/>
    <mergeCell ref="B11:F1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"/>
  <sheetViews>
    <sheetView showGridLines="0" zoomScaleNormal="100" workbookViewId="0">
      <selection activeCell="B14" sqref="B14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2.375" customWidth="1"/>
    <col min="4" max="4" width="13.75" style="93" bestFit="1" customWidth="1"/>
    <col min="5" max="5" width="11.875" bestFit="1" customWidth="1"/>
    <col min="6" max="6" width="11.875" style="93" bestFit="1" customWidth="1"/>
  </cols>
  <sheetData>
    <row r="1" spans="2:1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3" spans="2:17" s="8" customFormat="1" ht="20.25" customHeight="1" x14ac:dyDescent="0.2">
      <c r="B3" s="133" t="s">
        <v>42</v>
      </c>
      <c r="C3" s="134" t="s">
        <v>43</v>
      </c>
      <c r="D3" s="134"/>
      <c r="E3" s="134" t="s">
        <v>44</v>
      </c>
      <c r="F3" s="134"/>
    </row>
    <row r="4" spans="2:17" s="8" customFormat="1" ht="20.25" customHeight="1" x14ac:dyDescent="0.2">
      <c r="B4" s="133"/>
      <c r="C4" s="19" t="s">
        <v>37</v>
      </c>
      <c r="D4" s="90" t="s">
        <v>15</v>
      </c>
      <c r="E4" s="19" t="s">
        <v>37</v>
      </c>
      <c r="F4" s="90" t="s">
        <v>15</v>
      </c>
    </row>
    <row r="5" spans="2:17" s="8" customFormat="1" ht="28.5" customHeight="1" x14ac:dyDescent="0.2">
      <c r="B5" s="39" t="s">
        <v>46</v>
      </c>
      <c r="C5" s="28">
        <v>67063.107090000034</v>
      </c>
      <c r="D5" s="91">
        <v>1.6065546702364222E-2</v>
      </c>
      <c r="E5" s="31">
        <v>31879.043615267983</v>
      </c>
      <c r="F5" s="92">
        <v>7.1301061522263728E-3</v>
      </c>
      <c r="G5" s="45"/>
    </row>
    <row r="6" spans="2:17" s="8" customFormat="1" ht="28.5" customHeight="1" x14ac:dyDescent="0.2">
      <c r="B6" s="39" t="s">
        <v>30</v>
      </c>
      <c r="C6" s="28">
        <v>33007.275450000008</v>
      </c>
      <c r="D6" s="91">
        <v>7.9071780039676517E-3</v>
      </c>
      <c r="E6" s="31">
        <v>55714.768857060553</v>
      </c>
      <c r="F6" s="92">
        <v>1.2461233812150495E-2</v>
      </c>
      <c r="G6" s="45"/>
    </row>
    <row r="7" spans="2:17" s="8" customFormat="1" ht="28.5" customHeight="1" x14ac:dyDescent="0.2">
      <c r="B7" s="39" t="s">
        <v>47</v>
      </c>
      <c r="C7" s="28">
        <v>2887767.0697460133</v>
      </c>
      <c r="D7" s="91">
        <v>0.6917895507330577</v>
      </c>
      <c r="E7" s="31">
        <v>2894744.1206567422</v>
      </c>
      <c r="F7" s="92">
        <v>0.64744203473941808</v>
      </c>
      <c r="G7" s="45"/>
    </row>
    <row r="8" spans="2:17" s="8" customFormat="1" ht="28.5" customHeight="1" x14ac:dyDescent="0.2">
      <c r="B8" s="39" t="s">
        <v>32</v>
      </c>
      <c r="C8" s="28">
        <v>682153.59821600048</v>
      </c>
      <c r="D8" s="91">
        <v>0.16341578799230894</v>
      </c>
      <c r="E8" s="31">
        <v>891290.25823942188</v>
      </c>
      <c r="F8" s="92">
        <v>0.19934707673127014</v>
      </c>
      <c r="G8" s="45"/>
    </row>
    <row r="9" spans="2:17" s="8" customFormat="1" ht="48" customHeight="1" x14ac:dyDescent="0.2">
      <c r="B9" s="39" t="s">
        <v>51</v>
      </c>
      <c r="C9" s="28">
        <v>504352.24029499857</v>
      </c>
      <c r="D9" s="91">
        <v>0.12082193656830341</v>
      </c>
      <c r="E9" s="31">
        <v>585208.35273168224</v>
      </c>
      <c r="F9" s="92">
        <v>0.13088842082288901</v>
      </c>
      <c r="G9" s="45"/>
    </row>
    <row r="10" spans="2:17" s="8" customFormat="1" ht="28.5" customHeight="1" x14ac:dyDescent="0.2">
      <c r="B10" s="39" t="s">
        <v>49</v>
      </c>
      <c r="C10" s="28" t="s">
        <v>28</v>
      </c>
      <c r="D10" s="91" t="s">
        <v>28</v>
      </c>
      <c r="E10" s="31">
        <v>4304.1385485690171</v>
      </c>
      <c r="F10" s="92">
        <v>9.6266892807564104E-4</v>
      </c>
      <c r="G10" s="45"/>
    </row>
    <row r="11" spans="2:17" s="8" customFormat="1" ht="28.5" customHeight="1" x14ac:dyDescent="0.2">
      <c r="B11" s="39" t="s">
        <v>50</v>
      </c>
      <c r="C11" s="28" t="s">
        <v>28</v>
      </c>
      <c r="D11" s="91" t="s">
        <v>28</v>
      </c>
      <c r="E11" s="31">
        <v>7906.8634405666198</v>
      </c>
      <c r="F11" s="92">
        <v>1.7684588139713524E-3</v>
      </c>
      <c r="G11" s="45"/>
    </row>
    <row r="12" spans="2:17" s="8" customFormat="1" ht="17.25" customHeight="1" x14ac:dyDescent="0.2">
      <c r="B12" s="121" t="s">
        <v>256</v>
      </c>
      <c r="C12" s="121"/>
      <c r="D12" s="121"/>
      <c r="E12" s="121"/>
      <c r="F12" s="121"/>
    </row>
    <row r="13" spans="2:17" s="46" customFormat="1" ht="17.25" customHeight="1" x14ac:dyDescent="0.25">
      <c r="B13" s="128" t="s">
        <v>41</v>
      </c>
      <c r="C13" s="128"/>
      <c r="D13" s="128"/>
      <c r="E13" s="128"/>
      <c r="F13" s="104"/>
    </row>
  </sheetData>
  <mergeCells count="6">
    <mergeCell ref="B13:E13"/>
    <mergeCell ref="B12:F12"/>
    <mergeCell ref="B1:Q1"/>
    <mergeCell ref="B3:B4"/>
    <mergeCell ref="C3:D3"/>
    <mergeCell ref="E3:F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showGridLines="0" workbookViewId="0">
      <selection activeCell="B15" sqref="B15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2.375" customWidth="1"/>
    <col min="4" max="4" width="13.75" style="93" bestFit="1" customWidth="1"/>
    <col min="5" max="5" width="11.875" bestFit="1" customWidth="1"/>
    <col min="6" max="6" width="11.875" style="93" bestFit="1" customWidth="1"/>
  </cols>
  <sheetData>
    <row r="1" spans="2:1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3" spans="2:17" s="8" customFormat="1" ht="21" customHeight="1" x14ac:dyDescent="0.2">
      <c r="B3" s="133" t="s">
        <v>42</v>
      </c>
      <c r="C3" s="133" t="s">
        <v>43</v>
      </c>
      <c r="D3" s="133"/>
      <c r="E3" s="133" t="s">
        <v>44</v>
      </c>
      <c r="F3" s="133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2:17" s="8" customFormat="1" ht="21" customHeight="1" x14ac:dyDescent="0.2">
      <c r="B4" s="133"/>
      <c r="C4" s="47" t="s">
        <v>37</v>
      </c>
      <c r="D4" s="105" t="s">
        <v>15</v>
      </c>
      <c r="E4" s="47" t="s">
        <v>37</v>
      </c>
      <c r="F4" s="105" t="s">
        <v>15</v>
      </c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2:17" s="8" customFormat="1" ht="29.25" customHeight="1" x14ac:dyDescent="0.2">
      <c r="B5" s="39" t="s">
        <v>46</v>
      </c>
      <c r="C5" s="28">
        <v>144736.14478999999</v>
      </c>
      <c r="D5" s="91">
        <v>4.094433908486373E-2</v>
      </c>
      <c r="E5" s="31">
        <v>70578.779091920951</v>
      </c>
      <c r="F5" s="92">
        <v>2.2007045551307489E-2</v>
      </c>
      <c r="G5" s="45"/>
      <c r="H5" s="16"/>
      <c r="I5" s="16"/>
      <c r="J5" s="16"/>
      <c r="K5" s="16"/>
      <c r="L5" s="16"/>
      <c r="M5" s="16"/>
      <c r="N5" s="16"/>
      <c r="O5" s="16"/>
      <c r="P5" s="16"/>
    </row>
    <row r="6" spans="2:17" s="8" customFormat="1" ht="29.25" customHeight="1" x14ac:dyDescent="0.2">
      <c r="B6" s="39" t="s">
        <v>30</v>
      </c>
      <c r="C6" s="28">
        <v>27312.498840000011</v>
      </c>
      <c r="D6" s="91">
        <v>7.7264197922533862E-3</v>
      </c>
      <c r="E6" s="31">
        <v>14718.365254992852</v>
      </c>
      <c r="F6" s="92">
        <v>4.5893077037441471E-3</v>
      </c>
      <c r="G6" s="45"/>
      <c r="H6" s="16"/>
      <c r="I6" s="16"/>
      <c r="J6" s="16"/>
      <c r="K6" s="16"/>
      <c r="L6" s="16"/>
      <c r="M6" s="16"/>
      <c r="N6" s="16"/>
      <c r="O6" s="16"/>
      <c r="P6" s="16"/>
    </row>
    <row r="7" spans="2:17" s="8" customFormat="1" ht="29.25" customHeight="1" x14ac:dyDescent="0.2">
      <c r="B7" s="39" t="s">
        <v>47</v>
      </c>
      <c r="C7" s="28">
        <v>2996569.9026570148</v>
      </c>
      <c r="D7" s="91">
        <v>0.84769823297354341</v>
      </c>
      <c r="E7" s="31">
        <v>2851595.9302938529</v>
      </c>
      <c r="F7" s="92">
        <v>0.88915113493488263</v>
      </c>
      <c r="G7" s="45"/>
      <c r="H7" s="16"/>
      <c r="I7" s="16"/>
      <c r="J7" s="16"/>
      <c r="K7" s="16"/>
      <c r="L7" s="16"/>
      <c r="M7" s="16"/>
      <c r="N7" s="16"/>
      <c r="O7" s="16"/>
      <c r="P7" s="16"/>
    </row>
    <row r="8" spans="2:17" s="8" customFormat="1" ht="28.5" x14ac:dyDescent="0.2">
      <c r="B8" s="39" t="s">
        <v>251</v>
      </c>
      <c r="C8" s="28">
        <v>263899.45168500004</v>
      </c>
      <c r="D8" s="91">
        <v>7.4654390233881637E-2</v>
      </c>
      <c r="E8" s="31">
        <v>255676.74744433115</v>
      </c>
      <c r="F8" s="92">
        <v>7.972211902517333E-2</v>
      </c>
      <c r="G8" s="45"/>
      <c r="H8" s="48"/>
      <c r="J8" s="48"/>
      <c r="K8" s="16"/>
      <c r="L8" s="48"/>
      <c r="M8" s="16"/>
      <c r="N8" s="16"/>
      <c r="O8" s="16"/>
      <c r="P8" s="16"/>
    </row>
    <row r="9" spans="2:17" s="8" customFormat="1" ht="29.25" customHeight="1" x14ac:dyDescent="0.2">
      <c r="B9" s="39" t="s">
        <v>254</v>
      </c>
      <c r="C9" s="28">
        <v>102430.86248000003</v>
      </c>
      <c r="D9" s="91">
        <v>2.8976617915457515E-2</v>
      </c>
      <c r="E9" s="31">
        <v>0</v>
      </c>
      <c r="F9" s="92">
        <v>0</v>
      </c>
      <c r="G9" s="45"/>
      <c r="H9" s="48"/>
      <c r="J9" s="48"/>
      <c r="K9" s="16"/>
      <c r="L9" s="48"/>
      <c r="M9" s="16"/>
      <c r="N9" s="16"/>
      <c r="O9" s="16"/>
      <c r="P9" s="16"/>
    </row>
    <row r="10" spans="2:17" s="8" customFormat="1" ht="29.25" customHeight="1" x14ac:dyDescent="0.2">
      <c r="B10" s="39" t="s">
        <v>50</v>
      </c>
      <c r="C10" s="28">
        <v>102430.86248000003</v>
      </c>
      <c r="D10" s="91">
        <v>2.8976617915457515E-2</v>
      </c>
      <c r="E10" s="31">
        <v>14529.419263435007</v>
      </c>
      <c r="F10" s="92">
        <v>4.5303927848910604E-3</v>
      </c>
      <c r="G10" s="45"/>
      <c r="H10" s="48"/>
      <c r="I10" s="16"/>
      <c r="J10" s="48"/>
      <c r="K10" s="16"/>
      <c r="L10" s="48"/>
      <c r="M10" s="16"/>
      <c r="N10" s="16"/>
      <c r="O10" s="16"/>
      <c r="P10" s="16"/>
    </row>
    <row r="11" spans="2:17" s="25" customFormat="1" ht="15.75" customHeight="1" x14ac:dyDescent="0.2">
      <c r="B11" s="129" t="s">
        <v>257</v>
      </c>
      <c r="C11" s="129"/>
      <c r="D11" s="129"/>
      <c r="E11" s="129"/>
      <c r="F11" s="129"/>
      <c r="G11" s="34"/>
      <c r="H11" s="35"/>
      <c r="I11" s="34"/>
      <c r="J11" s="35"/>
      <c r="K11" s="34"/>
    </row>
    <row r="12" spans="2:17" s="8" customFormat="1" ht="15.75" customHeight="1" x14ac:dyDescent="0.2">
      <c r="B12" s="128" t="s">
        <v>41</v>
      </c>
      <c r="C12" s="128"/>
      <c r="D12" s="128"/>
      <c r="E12" s="128"/>
      <c r="F12" s="102"/>
    </row>
  </sheetData>
  <mergeCells count="6">
    <mergeCell ref="B12:E12"/>
    <mergeCell ref="B11:F11"/>
    <mergeCell ref="B1:Q1"/>
    <mergeCell ref="B3:B4"/>
    <mergeCell ref="C3:D3"/>
    <mergeCell ref="E3:F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"/>
  <sheetViews>
    <sheetView showGridLines="0" workbookViewId="0">
      <selection activeCell="B14" sqref="B14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3.25" customWidth="1"/>
    <col min="4" max="4" width="13" style="93" customWidth="1"/>
    <col min="5" max="5" width="15.125" customWidth="1"/>
    <col min="6" max="6" width="12.75" style="93" customWidth="1"/>
    <col min="7" max="7" width="12.875" customWidth="1"/>
    <col min="8" max="8" width="12.375" bestFit="1" customWidth="1"/>
    <col min="9" max="9" width="12.5" customWidth="1"/>
    <col min="10" max="10" width="12.375" bestFit="1" customWidth="1"/>
    <col min="11" max="11" width="12.375" customWidth="1"/>
    <col min="12" max="12" width="13.75" bestFit="1" customWidth="1"/>
    <col min="13" max="14" width="11.875" bestFit="1" customWidth="1"/>
  </cols>
  <sheetData>
    <row r="1" spans="2:25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s="8" customFormat="1" ht="20.25" customHeight="1" x14ac:dyDescent="0.2">
      <c r="B3" s="133" t="s">
        <v>42</v>
      </c>
      <c r="C3" s="134" t="s">
        <v>43</v>
      </c>
      <c r="D3" s="134"/>
      <c r="E3" s="134" t="s">
        <v>44</v>
      </c>
      <c r="F3" s="134"/>
    </row>
    <row r="4" spans="2:25" s="8" customFormat="1" ht="20.25" customHeight="1" x14ac:dyDescent="0.2">
      <c r="B4" s="133"/>
      <c r="C4" s="19" t="s">
        <v>37</v>
      </c>
      <c r="D4" s="90" t="s">
        <v>15</v>
      </c>
      <c r="E4" s="19" t="s">
        <v>37</v>
      </c>
      <c r="F4" s="90" t="s">
        <v>15</v>
      </c>
    </row>
    <row r="5" spans="2:25" s="8" customFormat="1" ht="29.25" customHeight="1" x14ac:dyDescent="0.2">
      <c r="B5" s="39" t="s">
        <v>46</v>
      </c>
      <c r="C5" s="28">
        <v>103176.46525000008</v>
      </c>
      <c r="D5" s="91">
        <v>2.9043833470835844E-2</v>
      </c>
      <c r="E5" s="31">
        <v>63221.999042607909</v>
      </c>
      <c r="F5" s="92">
        <v>1.8124505124331662E-2</v>
      </c>
      <c r="G5" s="45"/>
    </row>
    <row r="6" spans="2:25" s="8" customFormat="1" ht="29.25" customHeight="1" x14ac:dyDescent="0.2">
      <c r="B6" s="39" t="s">
        <v>30</v>
      </c>
      <c r="C6" s="28">
        <v>93943.40386000002</v>
      </c>
      <c r="D6" s="91">
        <v>2.6444757249457291E-2</v>
      </c>
      <c r="E6" s="31">
        <v>195313.10138220328</v>
      </c>
      <c r="F6" s="92">
        <v>5.5992429224914771E-2</v>
      </c>
      <c r="G6" s="45"/>
    </row>
    <row r="7" spans="2:25" s="8" customFormat="1" ht="29.25" customHeight="1" x14ac:dyDescent="0.2">
      <c r="B7" s="39" t="s">
        <v>47</v>
      </c>
      <c r="C7" s="28">
        <v>2998976.430381014</v>
      </c>
      <c r="D7" s="91">
        <v>0.84420193903616825</v>
      </c>
      <c r="E7" s="31">
        <v>2908739.7003244059</v>
      </c>
      <c r="F7" s="92">
        <v>0.8338785296609621</v>
      </c>
      <c r="G7" s="45"/>
    </row>
    <row r="8" spans="2:25" s="8" customFormat="1" ht="29.25" customHeight="1" x14ac:dyDescent="0.2">
      <c r="B8" s="39" t="s">
        <v>32</v>
      </c>
      <c r="C8" s="28">
        <v>317970.65154099982</v>
      </c>
      <c r="D8" s="91">
        <v>8.9507685978513052E-2</v>
      </c>
      <c r="E8" s="31">
        <v>295653.1679151461</v>
      </c>
      <c r="F8" s="92">
        <v>8.4757955111346539E-2</v>
      </c>
      <c r="G8" s="45"/>
    </row>
    <row r="9" spans="2:25" s="8" customFormat="1" ht="29.25" customHeight="1" x14ac:dyDescent="0.2">
      <c r="B9" s="39" t="s">
        <v>49</v>
      </c>
      <c r="C9" s="28">
        <v>38372.686580000001</v>
      </c>
      <c r="D9" s="91">
        <v>1.0801784265022556E-2</v>
      </c>
      <c r="E9" s="31">
        <v>16665.635240033931</v>
      </c>
      <c r="F9" s="92">
        <v>4.7777102255920295E-3</v>
      </c>
      <c r="G9" s="45"/>
    </row>
    <row r="10" spans="2:25" s="8" customFormat="1" ht="29.25" customHeight="1" x14ac:dyDescent="0.2">
      <c r="B10" s="39" t="s">
        <v>50</v>
      </c>
      <c r="C10" s="28" t="s">
        <v>28</v>
      </c>
      <c r="D10" s="91" t="s">
        <v>28</v>
      </c>
      <c r="E10" s="31">
        <v>8611.9282694995018</v>
      </c>
      <c r="F10" s="92">
        <v>2.4688706528518184E-3</v>
      </c>
      <c r="G10" s="45"/>
    </row>
    <row r="11" spans="2:25" s="8" customFormat="1" ht="17.25" customHeight="1" x14ac:dyDescent="0.2">
      <c r="B11" s="128" t="s">
        <v>256</v>
      </c>
      <c r="C11" s="128"/>
      <c r="D11" s="128"/>
      <c r="E11" s="128"/>
      <c r="F11" s="128"/>
      <c r="G11" s="128"/>
      <c r="H11" s="128"/>
    </row>
    <row r="12" spans="2:25" s="8" customFormat="1" ht="17.25" customHeight="1" x14ac:dyDescent="0.25">
      <c r="B12" s="128" t="s">
        <v>41</v>
      </c>
      <c r="C12" s="128"/>
      <c r="D12" s="128"/>
      <c r="E12" s="128"/>
      <c r="F12" s="100"/>
      <c r="G12" s="9"/>
      <c r="H12" s="9"/>
      <c r="I12" s="10"/>
    </row>
  </sheetData>
  <mergeCells count="6">
    <mergeCell ref="B12:E12"/>
    <mergeCell ref="B1:Y1"/>
    <mergeCell ref="B3:B4"/>
    <mergeCell ref="C3:D3"/>
    <mergeCell ref="E3:F3"/>
    <mergeCell ref="B11:H11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"/>
  <sheetViews>
    <sheetView showGridLines="0" workbookViewId="0">
      <selection activeCell="B15" sqref="B15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3.25" customWidth="1"/>
    <col min="4" max="4" width="13" style="93" customWidth="1"/>
    <col min="5" max="5" width="15.125" customWidth="1"/>
    <col min="6" max="6" width="12.75" style="93" customWidth="1"/>
    <col min="7" max="7" width="12.875" customWidth="1"/>
    <col min="8" max="8" width="12.375" bestFit="1" customWidth="1"/>
    <col min="9" max="9" width="12.5" customWidth="1"/>
    <col min="10" max="10" width="12.375" bestFit="1" customWidth="1"/>
    <col min="11" max="11" width="12.375" customWidth="1"/>
    <col min="12" max="12" width="13.75" bestFit="1" customWidth="1"/>
    <col min="13" max="14" width="11.875" bestFit="1" customWidth="1"/>
  </cols>
  <sheetData>
    <row r="1" spans="2:25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s="8" customFormat="1" ht="20.25" customHeight="1" x14ac:dyDescent="0.2">
      <c r="B3" s="133" t="s">
        <v>42</v>
      </c>
      <c r="C3" s="134" t="s">
        <v>43</v>
      </c>
      <c r="D3" s="134"/>
      <c r="E3" s="134" t="s">
        <v>44</v>
      </c>
      <c r="F3" s="134"/>
    </row>
    <row r="4" spans="2:25" s="8" customFormat="1" ht="20.25" customHeight="1" x14ac:dyDescent="0.2">
      <c r="B4" s="133"/>
      <c r="C4" s="19" t="s">
        <v>37</v>
      </c>
      <c r="D4" s="90" t="s">
        <v>15</v>
      </c>
      <c r="E4" s="19" t="s">
        <v>37</v>
      </c>
      <c r="F4" s="90" t="s">
        <v>15</v>
      </c>
    </row>
    <row r="5" spans="2:25" s="8" customFormat="1" ht="29.25" customHeight="1" x14ac:dyDescent="0.2">
      <c r="B5" s="39" t="s">
        <v>46</v>
      </c>
      <c r="C5" s="28">
        <v>30621.900469999993</v>
      </c>
      <c r="D5" s="91">
        <v>3.3751344734489576E-2</v>
      </c>
      <c r="E5" s="31">
        <v>10569.394113704982</v>
      </c>
      <c r="F5" s="92">
        <v>2.8867439925615562E-2</v>
      </c>
      <c r="G5" s="45"/>
    </row>
    <row r="6" spans="2:25" s="8" customFormat="1" ht="29.25" customHeight="1" x14ac:dyDescent="0.2">
      <c r="B6" s="39" t="s">
        <v>30</v>
      </c>
      <c r="C6" s="28">
        <v>23366.435780000011</v>
      </c>
      <c r="D6" s="91">
        <v>2.5754398555364787E-2</v>
      </c>
      <c r="E6" s="31">
        <v>8005.7505171711655</v>
      </c>
      <c r="F6" s="92">
        <v>2.186554116798781E-2</v>
      </c>
      <c r="G6" s="45"/>
    </row>
    <row r="7" spans="2:25" s="8" customFormat="1" ht="29.25" customHeight="1" x14ac:dyDescent="0.2">
      <c r="B7" s="39" t="s">
        <v>47</v>
      </c>
      <c r="C7" s="28">
        <v>786916.55048799969</v>
      </c>
      <c r="D7" s="91">
        <v>0.86733649333149487</v>
      </c>
      <c r="E7" s="31">
        <v>311660.96263398626</v>
      </c>
      <c r="F7" s="92">
        <v>0.85121758344976395</v>
      </c>
      <c r="G7" s="45"/>
    </row>
    <row r="8" spans="2:25" s="8" customFormat="1" ht="29.25" customHeight="1" x14ac:dyDescent="0.2">
      <c r="B8" s="39" t="s">
        <v>251</v>
      </c>
      <c r="C8" s="28">
        <v>49823.478510000001</v>
      </c>
      <c r="D8" s="91">
        <v>5.4915252588907768E-2</v>
      </c>
      <c r="E8" s="31">
        <v>8017.1148224855469</v>
      </c>
      <c r="F8" s="92">
        <v>2.1896579692753756E-2</v>
      </c>
      <c r="G8" s="45"/>
    </row>
    <row r="9" spans="2:25" s="8" customFormat="1" ht="29.25" customHeight="1" x14ac:dyDescent="0.2">
      <c r="B9" s="39" t="s">
        <v>254</v>
      </c>
      <c r="C9" s="28">
        <v>16551.054606000002</v>
      </c>
      <c r="D9" s="91">
        <v>1.8242510789744846E-2</v>
      </c>
      <c r="E9" s="31">
        <v>9916.1952336226313</v>
      </c>
      <c r="F9" s="92">
        <v>2.7083403941395193E-2</v>
      </c>
      <c r="G9" s="45"/>
    </row>
    <row r="10" spans="2:25" s="8" customFormat="1" ht="29.25" customHeight="1" x14ac:dyDescent="0.2">
      <c r="B10" s="39" t="s">
        <v>50</v>
      </c>
      <c r="C10" s="28"/>
      <c r="D10" s="91"/>
      <c r="E10" s="31">
        <v>17966.067534623111</v>
      </c>
      <c r="F10" s="92">
        <v>4.9069451822483255E-2</v>
      </c>
      <c r="G10" s="45"/>
    </row>
    <row r="11" spans="2:25" s="8" customFormat="1" ht="18" customHeight="1" x14ac:dyDescent="0.2">
      <c r="B11" s="128" t="s">
        <v>256</v>
      </c>
      <c r="C11" s="128"/>
      <c r="D11" s="128"/>
      <c r="E11" s="128"/>
      <c r="F11" s="128"/>
      <c r="G11" s="128"/>
      <c r="H11" s="128"/>
    </row>
    <row r="12" spans="2:25" s="8" customFormat="1" ht="18" customHeight="1" x14ac:dyDescent="0.25">
      <c r="B12" s="128" t="s">
        <v>41</v>
      </c>
      <c r="C12" s="128"/>
      <c r="D12" s="128"/>
      <c r="E12" s="128"/>
      <c r="F12" s="128"/>
      <c r="G12" s="9"/>
      <c r="H12" s="9"/>
      <c r="I12" s="10"/>
    </row>
  </sheetData>
  <mergeCells count="6">
    <mergeCell ref="B12:F12"/>
    <mergeCell ref="B1:Y1"/>
    <mergeCell ref="B3:B4"/>
    <mergeCell ref="C3:D3"/>
    <mergeCell ref="E3:F3"/>
    <mergeCell ref="B11:H11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2"/>
  <sheetViews>
    <sheetView showGridLines="0" zoomScaleNormal="100" workbookViewId="0">
      <selection activeCell="H8" sqref="H8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3.25" customWidth="1"/>
    <col min="4" max="4" width="13" style="93" customWidth="1"/>
    <col min="5" max="5" width="15.125" customWidth="1"/>
    <col min="6" max="6" width="12.75" style="93" customWidth="1"/>
    <col min="7" max="7" width="12.875" customWidth="1"/>
    <col min="8" max="8" width="12.375" bestFit="1" customWidth="1"/>
    <col min="9" max="9" width="12.5" customWidth="1"/>
    <col min="10" max="10" width="12.375" bestFit="1" customWidth="1"/>
    <col min="11" max="11" width="12.375" customWidth="1"/>
    <col min="12" max="12" width="13.75" bestFit="1" customWidth="1"/>
    <col min="13" max="14" width="11.875" bestFit="1" customWidth="1"/>
  </cols>
  <sheetData>
    <row r="1" spans="2:25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s="8" customFormat="1" ht="15" x14ac:dyDescent="0.2">
      <c r="B3" s="133" t="s">
        <v>42</v>
      </c>
      <c r="C3" s="134" t="s">
        <v>43</v>
      </c>
      <c r="D3" s="134"/>
      <c r="E3" s="134" t="s">
        <v>44</v>
      </c>
      <c r="F3" s="134"/>
    </row>
    <row r="4" spans="2:25" s="8" customFormat="1" ht="15" x14ac:dyDescent="0.2">
      <c r="B4" s="133"/>
      <c r="C4" s="19" t="s">
        <v>37</v>
      </c>
      <c r="D4" s="90" t="s">
        <v>15</v>
      </c>
      <c r="E4" s="19" t="s">
        <v>37</v>
      </c>
      <c r="F4" s="90" t="s">
        <v>15</v>
      </c>
    </row>
    <row r="5" spans="2:25" s="8" customFormat="1" ht="28.5" x14ac:dyDescent="0.2">
      <c r="B5" s="39" t="s">
        <v>46</v>
      </c>
      <c r="C5" s="28">
        <v>30621.900469999993</v>
      </c>
      <c r="D5" s="91">
        <v>3.3751344734489576E-2</v>
      </c>
      <c r="E5" s="31">
        <v>29881.055503172716</v>
      </c>
      <c r="F5" s="92">
        <v>3.1611478395704537E-2</v>
      </c>
      <c r="G5" s="45"/>
    </row>
    <row r="6" spans="2:25" s="8" customFormat="1" ht="28.5" x14ac:dyDescent="0.2">
      <c r="B6" s="39" t="s">
        <v>30</v>
      </c>
      <c r="C6" s="28">
        <v>23366.435780000011</v>
      </c>
      <c r="D6" s="91">
        <v>2.5754398555364787E-2</v>
      </c>
      <c r="E6" s="31">
        <v>4697.5929010131977</v>
      </c>
      <c r="F6" s="92">
        <v>4.9696322302412131E-3</v>
      </c>
      <c r="G6" s="45"/>
    </row>
    <row r="7" spans="2:25" s="8" customFormat="1" ht="28.5" x14ac:dyDescent="0.2">
      <c r="B7" s="39" t="s">
        <v>47</v>
      </c>
      <c r="C7" s="28">
        <v>786916.55048799969</v>
      </c>
      <c r="D7" s="91">
        <v>0.86733649333149487</v>
      </c>
      <c r="E7" s="31">
        <v>838429.22205239243</v>
      </c>
      <c r="F7" s="92">
        <v>0.88698296606096871</v>
      </c>
      <c r="G7" s="45"/>
    </row>
    <row r="8" spans="2:25" s="8" customFormat="1" ht="28.5" x14ac:dyDescent="0.2">
      <c r="B8" s="39" t="s">
        <v>251</v>
      </c>
      <c r="C8" s="28">
        <v>49823.478510000001</v>
      </c>
      <c r="D8" s="91">
        <v>5.4915252588907768E-2</v>
      </c>
      <c r="E8" s="31">
        <v>31877.413388501736</v>
      </c>
      <c r="F8" s="92">
        <v>3.3723446098969642E-2</v>
      </c>
      <c r="G8" s="45"/>
    </row>
    <row r="9" spans="2:25" s="8" customFormat="1" ht="28.5" customHeight="1" x14ac:dyDescent="0.2">
      <c r="B9" s="39" t="s">
        <v>254</v>
      </c>
      <c r="C9" s="28">
        <v>16551.054606000002</v>
      </c>
      <c r="D9" s="91">
        <v>1.8242510789744846E-2</v>
      </c>
      <c r="E9" s="31">
        <v>26115.094681309893</v>
      </c>
      <c r="F9" s="92">
        <v>2.7627429400288492E-2</v>
      </c>
      <c r="G9" s="45"/>
    </row>
    <row r="10" spans="2:25" s="8" customFormat="1" ht="28.5" x14ac:dyDescent="0.2">
      <c r="B10" s="39" t="s">
        <v>50</v>
      </c>
      <c r="C10" s="28" t="s">
        <v>28</v>
      </c>
      <c r="D10" s="92" t="s">
        <v>28</v>
      </c>
      <c r="E10" s="31">
        <v>14259.287254790714</v>
      </c>
      <c r="F10" s="92">
        <v>1.5085047813826427E-2</v>
      </c>
      <c r="G10" s="45"/>
    </row>
    <row r="11" spans="2:25" s="8" customFormat="1" ht="17.25" customHeight="1" x14ac:dyDescent="0.2">
      <c r="B11" s="128" t="s">
        <v>256</v>
      </c>
      <c r="C11" s="128"/>
      <c r="D11" s="128"/>
      <c r="E11" s="128"/>
      <c r="F11" s="128"/>
      <c r="G11" s="128"/>
      <c r="H11" s="128"/>
    </row>
    <row r="12" spans="2:25" s="8" customFormat="1" ht="15.75" customHeight="1" x14ac:dyDescent="0.25">
      <c r="B12" s="128" t="s">
        <v>41</v>
      </c>
      <c r="C12" s="128"/>
      <c r="D12" s="128"/>
      <c r="E12" s="128"/>
      <c r="F12" s="128"/>
      <c r="G12" s="9"/>
      <c r="H12" s="9"/>
      <c r="I12" s="10"/>
    </row>
  </sheetData>
  <mergeCells count="6">
    <mergeCell ref="B12:F12"/>
    <mergeCell ref="B1:Y1"/>
    <mergeCell ref="B3:B4"/>
    <mergeCell ref="C3:D3"/>
    <mergeCell ref="E3:F3"/>
    <mergeCell ref="B11:H1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8"/>
  <sheetViews>
    <sheetView showGridLines="0" zoomScale="75" zoomScaleNormal="75" workbookViewId="0">
      <selection activeCell="Z6" sqref="Z6"/>
    </sheetView>
  </sheetViews>
  <sheetFormatPr baseColWidth="10" defaultColWidth="10" defaultRowHeight="15.75" x14ac:dyDescent="0.25"/>
  <cols>
    <col min="1" max="1" width="4" customWidth="1"/>
    <col min="2" max="2" width="8.5" customWidth="1"/>
    <col min="3" max="3" width="18.375" customWidth="1"/>
    <col min="4" max="4" width="7.5" customWidth="1"/>
    <col min="5" max="5" width="7.5" style="93" customWidth="1"/>
    <col min="6" max="6" width="7.5" customWidth="1"/>
    <col min="7" max="7" width="7.5" style="93" customWidth="1"/>
    <col min="8" max="8" width="7.5" customWidth="1"/>
    <col min="9" max="9" width="7.5" style="93" customWidth="1"/>
    <col min="10" max="10" width="7.5" customWidth="1"/>
    <col min="11" max="11" width="7.5" style="93" customWidth="1"/>
    <col min="12" max="12" width="7.5" customWidth="1"/>
    <col min="13" max="13" width="7.5" style="93" customWidth="1"/>
    <col min="14" max="14" width="7.5" customWidth="1"/>
    <col min="15" max="15" width="7.5" style="93" customWidth="1"/>
    <col min="16" max="16" width="7.5" customWidth="1"/>
    <col min="17" max="17" width="7.5" style="93" customWidth="1"/>
    <col min="18" max="18" width="7.5" customWidth="1"/>
    <col min="19" max="19" width="7.5" style="93" customWidth="1"/>
    <col min="20" max="20" width="7.375" customWidth="1"/>
    <col min="21" max="21" width="7.375" style="93" customWidth="1"/>
    <col min="22" max="22" width="7.375" customWidth="1"/>
    <col min="23" max="23" width="7.375" style="93" customWidth="1"/>
    <col min="24" max="24" width="7.375" customWidth="1"/>
    <col min="25" max="25" width="7.375" style="93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35.25" customHeight="1" x14ac:dyDescent="0.2">
      <c r="B3" s="133" t="s">
        <v>21</v>
      </c>
      <c r="C3" s="133" t="s">
        <v>42</v>
      </c>
      <c r="D3" s="134" t="s">
        <v>52</v>
      </c>
      <c r="E3" s="134"/>
      <c r="F3" s="134" t="s">
        <v>53</v>
      </c>
      <c r="G3" s="134"/>
      <c r="H3" s="134" t="s">
        <v>54</v>
      </c>
      <c r="I3" s="134"/>
      <c r="J3" s="134" t="s">
        <v>55</v>
      </c>
      <c r="K3" s="134"/>
      <c r="L3" s="134" t="s">
        <v>56</v>
      </c>
      <c r="M3" s="134"/>
      <c r="N3" s="134" t="s">
        <v>57</v>
      </c>
      <c r="O3" s="134"/>
      <c r="P3" s="125" t="s">
        <v>58</v>
      </c>
      <c r="Q3" s="126"/>
      <c r="R3" s="125" t="s">
        <v>59</v>
      </c>
      <c r="S3" s="126"/>
      <c r="T3" s="134" t="s">
        <v>60</v>
      </c>
      <c r="U3" s="134"/>
      <c r="V3" s="134" t="s">
        <v>61</v>
      </c>
      <c r="W3" s="134"/>
      <c r="X3" s="134" t="s">
        <v>62</v>
      </c>
      <c r="Y3" s="134"/>
    </row>
    <row r="4" spans="2:27" s="8" customFormat="1" ht="20.25" customHeight="1" x14ac:dyDescent="0.2">
      <c r="B4" s="133"/>
      <c r="C4" s="133"/>
      <c r="D4" s="19" t="s">
        <v>37</v>
      </c>
      <c r="E4" s="90" t="s">
        <v>15</v>
      </c>
      <c r="F4" s="19" t="s">
        <v>37</v>
      </c>
      <c r="G4" s="90" t="s">
        <v>15</v>
      </c>
      <c r="H4" s="19" t="s">
        <v>37</v>
      </c>
      <c r="I4" s="90" t="s">
        <v>15</v>
      </c>
      <c r="J4" s="19" t="s">
        <v>37</v>
      </c>
      <c r="K4" s="90" t="s">
        <v>15</v>
      </c>
      <c r="L4" s="19" t="s">
        <v>37</v>
      </c>
      <c r="M4" s="90" t="s">
        <v>15</v>
      </c>
      <c r="N4" s="19" t="s">
        <v>37</v>
      </c>
      <c r="O4" s="90" t="s">
        <v>15</v>
      </c>
      <c r="P4" s="19" t="s">
        <v>37</v>
      </c>
      <c r="Q4" s="90" t="s">
        <v>15</v>
      </c>
      <c r="R4" s="19" t="s">
        <v>37</v>
      </c>
      <c r="S4" s="90" t="s">
        <v>15</v>
      </c>
      <c r="T4" s="19" t="s">
        <v>37</v>
      </c>
      <c r="U4" s="90" t="s">
        <v>15</v>
      </c>
      <c r="V4" s="19" t="s">
        <v>37</v>
      </c>
      <c r="W4" s="90" t="s">
        <v>15</v>
      </c>
      <c r="X4" s="19" t="s">
        <v>37</v>
      </c>
      <c r="Y4" s="90" t="s">
        <v>15</v>
      </c>
    </row>
    <row r="5" spans="2:27" s="8" customFormat="1" ht="57" x14ac:dyDescent="0.2">
      <c r="B5" s="135">
        <v>2019</v>
      </c>
      <c r="C5" s="49" t="s">
        <v>29</v>
      </c>
      <c r="D5" s="28">
        <v>16539.621660000004</v>
      </c>
      <c r="E5" s="91">
        <v>9.8443089866765032E-2</v>
      </c>
      <c r="F5" s="28">
        <v>6272.9680499999995</v>
      </c>
      <c r="G5" s="91">
        <v>6.7332900555574587E-2</v>
      </c>
      <c r="H5" s="28">
        <v>18010.033045</v>
      </c>
      <c r="I5" s="91">
        <v>4.3408549917886077E-2</v>
      </c>
      <c r="J5" s="28">
        <v>11908.921969999999</v>
      </c>
      <c r="K5" s="91">
        <v>4.8440950074661593E-2</v>
      </c>
      <c r="L5" s="28">
        <v>3323.6590799999999</v>
      </c>
      <c r="M5" s="91">
        <v>2.266968142522546E-2</v>
      </c>
      <c r="N5" s="28">
        <v>1428.8885599999999</v>
      </c>
      <c r="O5" s="91">
        <v>8.713770365690135E-2</v>
      </c>
      <c r="P5" s="28">
        <v>4572.44488</v>
      </c>
      <c r="Q5" s="91">
        <v>3.6583053135694613E-2</v>
      </c>
      <c r="R5" s="28">
        <v>8787.5014300000003</v>
      </c>
      <c r="S5" s="91">
        <v>4.5885321659312382E-2</v>
      </c>
      <c r="T5" s="28">
        <v>6786.5623700000006</v>
      </c>
      <c r="U5" s="91">
        <v>3.9805396329128266E-2</v>
      </c>
      <c r="V5" s="28">
        <v>20177.902780000011</v>
      </c>
      <c r="W5" s="91">
        <v>5.807280056361435E-2</v>
      </c>
      <c r="X5" s="28">
        <v>6895.5901899999999</v>
      </c>
      <c r="Y5" s="91">
        <v>5.4616695212396892E-2</v>
      </c>
    </row>
    <row r="6" spans="2:27" s="8" customFormat="1" ht="42.75" x14ac:dyDescent="0.2">
      <c r="B6" s="136"/>
      <c r="C6" s="49" t="s">
        <v>64</v>
      </c>
      <c r="D6" s="28">
        <v>44077.834689999996</v>
      </c>
      <c r="E6" s="91">
        <v>0.26234930464062872</v>
      </c>
      <c r="F6" s="28">
        <v>19333.605530000001</v>
      </c>
      <c r="G6" s="91">
        <v>0.20752341286549311</v>
      </c>
      <c r="H6" s="28">
        <v>134985.35740399998</v>
      </c>
      <c r="I6" s="91">
        <v>0.32534746662677355</v>
      </c>
      <c r="J6" s="28">
        <v>105960.66209999994</v>
      </c>
      <c r="K6" s="91">
        <v>0.43100753834766997</v>
      </c>
      <c r="L6" s="28">
        <v>53757.793510000018</v>
      </c>
      <c r="M6" s="91">
        <v>0.36666578119521015</v>
      </c>
      <c r="N6" s="28">
        <v>6192.500680000001</v>
      </c>
      <c r="O6" s="91">
        <v>0.37763637015121754</v>
      </c>
      <c r="P6" s="28">
        <v>51539.240889999979</v>
      </c>
      <c r="Q6" s="91">
        <v>0.41235331152909022</v>
      </c>
      <c r="R6" s="28">
        <v>107999.25781000005</v>
      </c>
      <c r="S6" s="91">
        <v>0.56393512115523581</v>
      </c>
      <c r="T6" s="28">
        <v>52615.885719999998</v>
      </c>
      <c r="U6" s="91">
        <v>0.30860928848911767</v>
      </c>
      <c r="V6" s="28">
        <v>58690.220689999966</v>
      </c>
      <c r="W6" s="91">
        <v>0.16891277147708006</v>
      </c>
      <c r="X6" s="28">
        <v>33915.654190000001</v>
      </c>
      <c r="Y6" s="91">
        <v>0.26862979045804947</v>
      </c>
    </row>
    <row r="7" spans="2:27" s="8" customFormat="1" ht="28.5" x14ac:dyDescent="0.2">
      <c r="B7" s="136"/>
      <c r="C7" s="49" t="s">
        <v>31</v>
      </c>
      <c r="D7" s="28">
        <v>13445.600090000002</v>
      </c>
      <c r="E7" s="91">
        <v>8.0027611585188688E-2</v>
      </c>
      <c r="F7" s="28">
        <v>8196.1429800000005</v>
      </c>
      <c r="G7" s="91">
        <v>8.7975911213450372E-2</v>
      </c>
      <c r="H7" s="28">
        <v>22073.520799999995</v>
      </c>
      <c r="I7" s="91">
        <v>5.3202541445436659E-2</v>
      </c>
      <c r="J7" s="28">
        <v>5653.8966200000004</v>
      </c>
      <c r="K7" s="91">
        <v>2.2997893897252396E-2</v>
      </c>
      <c r="L7" s="28">
        <v>4621.48182</v>
      </c>
      <c r="M7" s="91">
        <v>3.1521740963838918E-2</v>
      </c>
      <c r="N7" s="28">
        <v>1510.8222900000001</v>
      </c>
      <c r="O7" s="91">
        <v>9.2134256421131322E-2</v>
      </c>
      <c r="P7" s="28">
        <v>23021.253884999998</v>
      </c>
      <c r="Q7" s="91">
        <v>0.18418762308300823</v>
      </c>
      <c r="R7" s="28">
        <v>5837.7691000000004</v>
      </c>
      <c r="S7" s="91">
        <v>3.0482830080893034E-2</v>
      </c>
      <c r="T7" s="28">
        <v>41747.544559999988</v>
      </c>
      <c r="U7" s="91">
        <v>0.24486293153727284</v>
      </c>
      <c r="V7" s="28">
        <v>39261.416974</v>
      </c>
      <c r="W7" s="91">
        <v>0.11299590758440575</v>
      </c>
      <c r="X7" s="28">
        <v>14049.333515</v>
      </c>
      <c r="Y7" s="91">
        <v>0.11127809881144746</v>
      </c>
    </row>
    <row r="8" spans="2:27" s="8" customFormat="1" ht="28.5" x14ac:dyDescent="0.2">
      <c r="B8" s="136"/>
      <c r="C8" s="49" t="s">
        <v>65</v>
      </c>
      <c r="D8" s="28">
        <v>2079.0111900000002</v>
      </c>
      <c r="E8" s="91">
        <v>1.237418180526749E-2</v>
      </c>
      <c r="F8" s="28">
        <v>1602.1738700000001</v>
      </c>
      <c r="G8" s="91">
        <v>1.719744353894009E-2</v>
      </c>
      <c r="H8" s="28">
        <v>3966.4319999999998</v>
      </c>
      <c r="I8" s="91">
        <v>9.5600636066406897E-3</v>
      </c>
      <c r="J8" s="28">
        <v>1109.4550200000001</v>
      </c>
      <c r="K8" s="91">
        <v>4.512839648230787E-3</v>
      </c>
      <c r="L8" s="28">
        <v>872.98085000000003</v>
      </c>
      <c r="M8" s="91">
        <v>5.9543404673810694E-3</v>
      </c>
      <c r="N8" s="28">
        <v>0</v>
      </c>
      <c r="O8" s="91">
        <v>0</v>
      </c>
      <c r="P8" s="28">
        <v>3369.8057600000002</v>
      </c>
      <c r="Q8" s="91">
        <v>2.6961021162719794E-2</v>
      </c>
      <c r="R8" s="28">
        <v>1984.4929400000001</v>
      </c>
      <c r="S8" s="91">
        <v>1.0362342197938568E-2</v>
      </c>
      <c r="T8" s="28">
        <v>5545.2098799999994</v>
      </c>
      <c r="U8" s="91">
        <v>3.2524460097402418E-2</v>
      </c>
      <c r="V8" s="28">
        <v>7171.2553599999992</v>
      </c>
      <c r="W8" s="91">
        <v>2.0639155954543166E-2</v>
      </c>
      <c r="X8" s="28">
        <v>2952.4564799999998</v>
      </c>
      <c r="Y8" s="91">
        <v>2.338500567070767E-2</v>
      </c>
    </row>
    <row r="9" spans="2:27" s="8" customFormat="1" ht="28.5" x14ac:dyDescent="0.2">
      <c r="B9" s="136"/>
      <c r="C9" s="49" t="s">
        <v>49</v>
      </c>
      <c r="D9" s="28">
        <v>88449.971480000022</v>
      </c>
      <c r="E9" s="91">
        <v>0.52645028224414925</v>
      </c>
      <c r="F9" s="28">
        <v>54088.394630000003</v>
      </c>
      <c r="G9" s="91">
        <v>0.58057501135088119</v>
      </c>
      <c r="H9" s="28">
        <v>222969.64017599999</v>
      </c>
      <c r="I9" s="91">
        <v>0.53741093820147368</v>
      </c>
      <c r="J9" s="28">
        <v>114652.91274099999</v>
      </c>
      <c r="K9" s="91">
        <v>0.46636429695250692</v>
      </c>
      <c r="L9" s="28">
        <v>80407.593185999984</v>
      </c>
      <c r="M9" s="91">
        <v>0.54843606935033462</v>
      </c>
      <c r="N9" s="28">
        <v>7265.8400599999995</v>
      </c>
      <c r="O9" s="91">
        <v>0.44309166977074987</v>
      </c>
      <c r="P9" s="28">
        <v>41689.306940000002</v>
      </c>
      <c r="Q9" s="91">
        <v>0.33354631296863269</v>
      </c>
      <c r="R9" s="28">
        <v>64623.777290000005</v>
      </c>
      <c r="S9" s="91">
        <v>0.33744322335676896</v>
      </c>
      <c r="T9" s="28">
        <v>63616.515980000011</v>
      </c>
      <c r="U9" s="91">
        <v>0.3731315640531308</v>
      </c>
      <c r="V9" s="28">
        <v>214562.29326699962</v>
      </c>
      <c r="W9" s="91">
        <v>0.61751874816824726</v>
      </c>
      <c r="X9" s="28">
        <v>66189.006120000035</v>
      </c>
      <c r="Y9" s="91">
        <v>0.52425168463607819</v>
      </c>
    </row>
    <row r="10" spans="2:27" s="8" customFormat="1" ht="43.5" thickBot="1" x14ac:dyDescent="0.25">
      <c r="B10" s="137"/>
      <c r="C10" s="50" t="s">
        <v>66</v>
      </c>
      <c r="D10" s="51">
        <v>3419.97354</v>
      </c>
      <c r="E10" s="106">
        <v>2.0355529858001507E-2</v>
      </c>
      <c r="F10" s="51">
        <v>3670.2055700000001</v>
      </c>
      <c r="G10" s="106">
        <v>3.9395320475660002E-2</v>
      </c>
      <c r="H10" s="51">
        <v>12891.000870000002</v>
      </c>
      <c r="I10" s="106">
        <v>3.1070440201788535E-2</v>
      </c>
      <c r="J10" s="51">
        <v>6558.2555899999998</v>
      </c>
      <c r="K10" s="106">
        <v>2.6676481079677471E-2</v>
      </c>
      <c r="L10" s="51">
        <v>3629.0097299999998</v>
      </c>
      <c r="M10" s="106">
        <v>2.4752386598009161E-2</v>
      </c>
      <c r="N10" s="51">
        <v>0</v>
      </c>
      <c r="O10" s="106">
        <v>0</v>
      </c>
      <c r="P10" s="51">
        <v>796.00873000000001</v>
      </c>
      <c r="Q10" s="106">
        <v>6.3686781208539753E-3</v>
      </c>
      <c r="R10" s="51">
        <v>2277.2772500000001</v>
      </c>
      <c r="S10" s="106">
        <v>1.1891161549851871E-2</v>
      </c>
      <c r="T10" s="51">
        <v>181.80739</v>
      </c>
      <c r="U10" s="106">
        <v>1.0663594939472119E-3</v>
      </c>
      <c r="V10" s="51">
        <v>7595.6624300000003</v>
      </c>
      <c r="W10" s="106">
        <v>2.1860616252108243E-2</v>
      </c>
      <c r="X10" s="51">
        <v>2252.21497</v>
      </c>
      <c r="Y10" s="106">
        <v>1.7838725211320544E-2</v>
      </c>
    </row>
    <row r="11" spans="2:27" s="8" customFormat="1" ht="57" x14ac:dyDescent="0.2">
      <c r="B11" s="136">
        <v>2022</v>
      </c>
      <c r="C11" s="52" t="s">
        <v>29</v>
      </c>
      <c r="D11" s="53">
        <v>3798.8173298526076</v>
      </c>
      <c r="E11" s="107">
        <v>4.3915273749704893E-2</v>
      </c>
      <c r="F11" s="53">
        <v>2504.3973065825767</v>
      </c>
      <c r="G11" s="107">
        <v>3.6640792216351269E-2</v>
      </c>
      <c r="H11" s="53">
        <v>1838.8123492403311</v>
      </c>
      <c r="I11" s="107">
        <v>6.3414971769174509E-3</v>
      </c>
      <c r="J11" s="53">
        <v>1312.709578501559</v>
      </c>
      <c r="K11" s="107">
        <v>6.1176716041983371E-3</v>
      </c>
      <c r="L11" s="53">
        <v>2922.0286215405699</v>
      </c>
      <c r="M11" s="107">
        <v>2.0041880740630916E-2</v>
      </c>
      <c r="N11" s="53">
        <v>996.41023133633269</v>
      </c>
      <c r="O11" s="107">
        <v>0.17783299512211073</v>
      </c>
      <c r="P11" s="53">
        <v>1502.2404348517548</v>
      </c>
      <c r="Q11" s="107">
        <v>1.0871741735877878E-2</v>
      </c>
      <c r="R11" s="53">
        <v>2169.0085764633873</v>
      </c>
      <c r="S11" s="107">
        <v>1.2422440367783293E-2</v>
      </c>
      <c r="T11" s="53">
        <v>395.44357559966465</v>
      </c>
      <c r="U11" s="107">
        <v>4.6570222055430863E-3</v>
      </c>
      <c r="V11" s="53">
        <v>5355.222378524797</v>
      </c>
      <c r="W11" s="107">
        <v>2.404528843203026E-2</v>
      </c>
      <c r="X11" s="53">
        <v>0</v>
      </c>
      <c r="Y11" s="107">
        <v>0</v>
      </c>
      <c r="Z11" s="45"/>
    </row>
    <row r="12" spans="2:27" s="8" customFormat="1" ht="42.75" x14ac:dyDescent="0.2">
      <c r="B12" s="136"/>
      <c r="C12" s="49" t="s">
        <v>64</v>
      </c>
      <c r="D12" s="28">
        <v>29121.911882032404</v>
      </c>
      <c r="E12" s="91">
        <v>0.33665654896437397</v>
      </c>
      <c r="F12" s="28">
        <v>13148.427171978858</v>
      </c>
      <c r="G12" s="91">
        <v>0.19236915273547839</v>
      </c>
      <c r="H12" s="28">
        <v>93539.645943367461</v>
      </c>
      <c r="I12" s="91">
        <v>0.32258941534995877</v>
      </c>
      <c r="J12" s="28">
        <v>88710.6923717436</v>
      </c>
      <c r="K12" s="91">
        <v>0.41342189666268614</v>
      </c>
      <c r="L12" s="28">
        <v>71141.965278078671</v>
      </c>
      <c r="M12" s="91">
        <v>0.48795510531502923</v>
      </c>
      <c r="N12" s="28">
        <v>3027.145844621652</v>
      </c>
      <c r="O12" s="91">
        <v>0.54026584160877711</v>
      </c>
      <c r="P12" s="28">
        <v>79234.046531124826</v>
      </c>
      <c r="Q12" s="91">
        <v>0.5734182562193687</v>
      </c>
      <c r="R12" s="28">
        <v>110924.82578424897</v>
      </c>
      <c r="S12" s="91">
        <v>0.63529349241134436</v>
      </c>
      <c r="T12" s="28">
        <v>20575.947296254697</v>
      </c>
      <c r="U12" s="91">
        <v>0.24231685472050846</v>
      </c>
      <c r="V12" s="28">
        <v>40262.003671798047</v>
      </c>
      <c r="W12" s="91">
        <v>0.18077895234044999</v>
      </c>
      <c r="X12" s="28">
        <v>13003.323304789985</v>
      </c>
      <c r="Y12" s="91">
        <v>0.2352134629764738</v>
      </c>
      <c r="Z12" s="45"/>
    </row>
    <row r="13" spans="2:27" s="8" customFormat="1" ht="28.5" x14ac:dyDescent="0.2">
      <c r="B13" s="136"/>
      <c r="C13" s="49" t="s">
        <v>31</v>
      </c>
      <c r="D13" s="28">
        <v>6350.3710439990473</v>
      </c>
      <c r="E13" s="91">
        <v>7.3411869693728551E-2</v>
      </c>
      <c r="F13" s="28">
        <v>3252.9886662357953</v>
      </c>
      <c r="G13" s="91">
        <v>4.7593120104548137E-2</v>
      </c>
      <c r="H13" s="28">
        <v>7167.5180502810472</v>
      </c>
      <c r="I13" s="91">
        <v>2.4718561140912532E-2</v>
      </c>
      <c r="J13" s="28">
        <v>1128.5868019688737</v>
      </c>
      <c r="K13" s="91">
        <v>5.2595970535685328E-3</v>
      </c>
      <c r="L13" s="28">
        <v>5981.8077905156397</v>
      </c>
      <c r="M13" s="91">
        <v>4.1028577703555828E-2</v>
      </c>
      <c r="N13" s="28">
        <v>0</v>
      </c>
      <c r="O13" s="91">
        <v>0</v>
      </c>
      <c r="P13" s="28">
        <v>11510.603145426972</v>
      </c>
      <c r="Q13" s="91">
        <v>8.3302447276766819E-2</v>
      </c>
      <c r="R13" s="28">
        <v>8412.6402170387282</v>
      </c>
      <c r="S13" s="91">
        <v>4.8181239376276469E-2</v>
      </c>
      <c r="T13" s="28">
        <v>16136.234983039987</v>
      </c>
      <c r="U13" s="91">
        <v>0.19003167396492182</v>
      </c>
      <c r="V13" s="28">
        <v>33867.492904859064</v>
      </c>
      <c r="W13" s="91">
        <v>0.15206719306984307</v>
      </c>
      <c r="X13" s="28">
        <v>7773.615414453523</v>
      </c>
      <c r="Y13" s="91">
        <v>0.14061474583250325</v>
      </c>
      <c r="Z13" s="45"/>
    </row>
    <row r="14" spans="2:27" s="8" customFormat="1" ht="28.5" x14ac:dyDescent="0.2">
      <c r="B14" s="136"/>
      <c r="C14" s="49" t="s">
        <v>65</v>
      </c>
      <c r="D14" s="28">
        <v>0</v>
      </c>
      <c r="E14" s="91">
        <v>0</v>
      </c>
      <c r="F14" s="28">
        <v>11670.062691126837</v>
      </c>
      <c r="G14" s="91">
        <v>0.17073981875538022</v>
      </c>
      <c r="H14" s="28">
        <v>17209.659539394848</v>
      </c>
      <c r="I14" s="91">
        <v>5.9350812729678418E-2</v>
      </c>
      <c r="J14" s="28">
        <v>13165.900269646881</v>
      </c>
      <c r="K14" s="91">
        <v>6.1357558093898146E-2</v>
      </c>
      <c r="L14" s="28">
        <v>0</v>
      </c>
      <c r="M14" s="91">
        <v>0</v>
      </c>
      <c r="N14" s="28">
        <v>371.63833774385159</v>
      </c>
      <c r="O14" s="91">
        <v>6.6327659657364105E-2</v>
      </c>
      <c r="P14" s="28">
        <v>330.36363627806367</v>
      </c>
      <c r="Q14" s="91">
        <v>2.3908477293084146E-3</v>
      </c>
      <c r="R14" s="28">
        <v>1187.8551897965765</v>
      </c>
      <c r="S14" s="91">
        <v>6.8031359677101586E-3</v>
      </c>
      <c r="T14" s="28">
        <v>1293.5236707394502</v>
      </c>
      <c r="U14" s="91">
        <v>1.5233446260681471E-2</v>
      </c>
      <c r="V14" s="28">
        <v>8330.6895636576974</v>
      </c>
      <c r="W14" s="91">
        <v>3.7405324977565935E-2</v>
      </c>
      <c r="X14" s="28">
        <v>1395.9313300070871</v>
      </c>
      <c r="Y14" s="91">
        <v>2.5250609748922553E-2</v>
      </c>
      <c r="Z14" s="45"/>
    </row>
    <row r="15" spans="2:27" s="8" customFormat="1" ht="28.5" x14ac:dyDescent="0.2">
      <c r="B15" s="136"/>
      <c r="C15" s="49" t="s">
        <v>49</v>
      </c>
      <c r="D15" s="28">
        <v>45915.739723431449</v>
      </c>
      <c r="E15" s="91">
        <v>0.53079737831272</v>
      </c>
      <c r="F15" s="28">
        <v>37733.778507092669</v>
      </c>
      <c r="G15" s="91">
        <v>0.5520671716832547</v>
      </c>
      <c r="H15" s="28">
        <v>170209.3830935919</v>
      </c>
      <c r="I15" s="91">
        <v>0.58699971360253222</v>
      </c>
      <c r="J15" s="28">
        <v>109127.55021541704</v>
      </c>
      <c r="K15" s="91">
        <v>0.50857137490430226</v>
      </c>
      <c r="L15" s="28">
        <v>65750.326894581245</v>
      </c>
      <c r="M15" s="91">
        <v>0.45097443624078443</v>
      </c>
      <c r="N15" s="28">
        <v>1207.8728385374802</v>
      </c>
      <c r="O15" s="91">
        <v>0.21557350361174821</v>
      </c>
      <c r="P15" s="28">
        <v>45601.197446960534</v>
      </c>
      <c r="Q15" s="91">
        <v>0.33001670703867847</v>
      </c>
      <c r="R15" s="28">
        <v>51088.750952846858</v>
      </c>
      <c r="S15" s="91">
        <v>0.2925977190975782</v>
      </c>
      <c r="T15" s="28">
        <v>46512.247522158374</v>
      </c>
      <c r="U15" s="91">
        <v>0.54776100284834572</v>
      </c>
      <c r="V15" s="28">
        <v>132109.46087621365</v>
      </c>
      <c r="W15" s="91">
        <v>0.59317986571523751</v>
      </c>
      <c r="X15" s="28">
        <v>30871.950768540275</v>
      </c>
      <c r="Y15" s="91">
        <v>0.55843404635126459</v>
      </c>
      <c r="Z15" s="45"/>
    </row>
    <row r="16" spans="2:27" s="8" customFormat="1" ht="42.75" x14ac:dyDescent="0.2">
      <c r="B16" s="138"/>
      <c r="C16" s="49" t="s">
        <v>66</v>
      </c>
      <c r="D16" s="28">
        <v>1316.4880314346842</v>
      </c>
      <c r="E16" s="91">
        <v>1.5218929279473256E-2</v>
      </c>
      <c r="F16" s="28">
        <v>40.322693368623547</v>
      </c>
      <c r="G16" s="91">
        <v>5.8994450498729798E-4</v>
      </c>
      <c r="H16" s="28">
        <v>0</v>
      </c>
      <c r="I16" s="91">
        <v>0</v>
      </c>
      <c r="J16" s="28">
        <v>1131.2270879776686</v>
      </c>
      <c r="K16" s="91">
        <v>5.2719016813456872E-3</v>
      </c>
      <c r="L16" s="28">
        <v>0</v>
      </c>
      <c r="M16" s="91">
        <v>0</v>
      </c>
      <c r="N16" s="28">
        <v>0</v>
      </c>
      <c r="O16" s="91">
        <v>0</v>
      </c>
      <c r="P16" s="28">
        <v>0</v>
      </c>
      <c r="Q16" s="91">
        <v>0</v>
      </c>
      <c r="R16" s="28">
        <v>820.98355739056478</v>
      </c>
      <c r="S16" s="91">
        <v>4.7019727793072823E-3</v>
      </c>
      <c r="T16" s="28">
        <v>0</v>
      </c>
      <c r="U16" s="91">
        <v>0</v>
      </c>
      <c r="V16" s="28">
        <v>2789.131048842698</v>
      </c>
      <c r="W16" s="91">
        <v>1.2523375464872527E-2</v>
      </c>
      <c r="X16" s="28">
        <v>2238.2532896235725</v>
      </c>
      <c r="Y16" s="91">
        <v>4.0487135090835749E-2</v>
      </c>
      <c r="Z16" s="45"/>
    </row>
    <row r="17" spans="2:26" s="8" customFormat="1" ht="19.5" customHeight="1" x14ac:dyDescent="0.2">
      <c r="B17" s="121" t="s">
        <v>256</v>
      </c>
      <c r="C17" s="121"/>
      <c r="D17" s="121"/>
      <c r="E17" s="121"/>
      <c r="F17" s="121"/>
      <c r="G17" s="121"/>
      <c r="H17" s="121"/>
      <c r="I17" s="121"/>
      <c r="J17" s="121"/>
      <c r="K17" s="98"/>
      <c r="L17" s="35"/>
      <c r="M17" s="98"/>
      <c r="N17" s="35"/>
      <c r="O17" s="98"/>
      <c r="P17" s="35"/>
      <c r="Q17" s="98"/>
      <c r="R17" s="35"/>
      <c r="S17" s="98"/>
      <c r="T17" s="35"/>
      <c r="U17" s="98"/>
      <c r="V17" s="35"/>
      <c r="W17" s="98"/>
      <c r="X17" s="35"/>
      <c r="Y17" s="98"/>
      <c r="Z17" s="45"/>
    </row>
    <row r="18" spans="2:26" s="8" customFormat="1" ht="19.5" customHeight="1" x14ac:dyDescent="0.2">
      <c r="B18" s="128" t="s">
        <v>68</v>
      </c>
      <c r="C18" s="128"/>
      <c r="D18" s="128"/>
      <c r="E18" s="128"/>
      <c r="F18" s="128"/>
      <c r="G18" s="128"/>
      <c r="H18" s="128"/>
      <c r="I18" s="128"/>
      <c r="K18" s="102"/>
      <c r="M18" s="102"/>
      <c r="O18" s="102"/>
      <c r="Q18" s="102"/>
      <c r="S18" s="102"/>
      <c r="U18" s="102"/>
      <c r="W18" s="102"/>
      <c r="Y18" s="102"/>
    </row>
  </sheetData>
  <mergeCells count="18">
    <mergeCell ref="B17:J17"/>
    <mergeCell ref="B18:I18"/>
    <mergeCell ref="R3:S3"/>
    <mergeCell ref="T3:U3"/>
    <mergeCell ref="V3:W3"/>
    <mergeCell ref="X3:Y3"/>
    <mergeCell ref="B5:B10"/>
    <mergeCell ref="B11:B16"/>
    <mergeCell ref="B1:AA1"/>
    <mergeCell ref="B3:B4"/>
    <mergeCell ref="C3:C4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6"/>
  <sheetViews>
    <sheetView showGridLines="0" zoomScaleNormal="100" workbookViewId="0">
      <selection activeCell="C3" sqref="C3"/>
    </sheetView>
  </sheetViews>
  <sheetFormatPr baseColWidth="10" defaultColWidth="10" defaultRowHeight="15.75" x14ac:dyDescent="0.25"/>
  <cols>
    <col min="1" max="1" width="6.375" customWidth="1"/>
    <col min="2" max="2" width="23" customWidth="1"/>
    <col min="3" max="3" width="18.375" customWidth="1"/>
    <col min="4" max="4" width="16.625" customWidth="1"/>
    <col min="5" max="5" width="13.25" customWidth="1"/>
    <col min="6" max="6" width="13" customWidth="1"/>
    <col min="7" max="7" width="15.125" customWidth="1"/>
    <col min="8" max="8" width="12.75" customWidth="1"/>
    <col min="9" max="9" width="12.875" customWidth="1"/>
    <col min="10" max="10" width="12.375" bestFit="1" customWidth="1"/>
    <col min="11" max="11" width="12.5" customWidth="1"/>
    <col min="12" max="12" width="12.375" bestFit="1" customWidth="1"/>
    <col min="13" max="13" width="12.375" customWidth="1"/>
    <col min="14" max="14" width="13.75" bestFit="1" customWidth="1"/>
    <col min="15" max="16" width="11.87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5" x14ac:dyDescent="0.2">
      <c r="B3" s="117" t="s">
        <v>69</v>
      </c>
      <c r="C3" s="19" t="s">
        <v>63</v>
      </c>
      <c r="D3" s="19" t="s">
        <v>67</v>
      </c>
    </row>
    <row r="4" spans="2:27" s="8" customFormat="1" ht="15" x14ac:dyDescent="0.2">
      <c r="B4" s="118"/>
      <c r="C4" s="19" t="s">
        <v>70</v>
      </c>
      <c r="D4" s="19" t="s">
        <v>70</v>
      </c>
    </row>
    <row r="5" spans="2:27" s="8" customFormat="1" ht="28.5" x14ac:dyDescent="0.2">
      <c r="B5" s="39" t="s">
        <v>71</v>
      </c>
      <c r="C5" s="28">
        <v>5</v>
      </c>
      <c r="D5" s="28">
        <v>5</v>
      </c>
      <c r="F5" s="54"/>
      <c r="G5" s="55"/>
    </row>
    <row r="6" spans="2:27" s="8" customFormat="1" ht="28.5" x14ac:dyDescent="0.2">
      <c r="B6" s="39" t="s">
        <v>72</v>
      </c>
      <c r="C6" s="28">
        <v>1</v>
      </c>
      <c r="D6" s="28">
        <v>3</v>
      </c>
      <c r="F6" s="54"/>
      <c r="G6" s="55"/>
    </row>
    <row r="7" spans="2:27" s="8" customFormat="1" ht="28.5" x14ac:dyDescent="0.2">
      <c r="B7" s="39" t="s">
        <v>73</v>
      </c>
      <c r="C7" s="28">
        <v>10</v>
      </c>
      <c r="D7" s="28">
        <v>10</v>
      </c>
      <c r="F7" s="54"/>
      <c r="G7" s="55"/>
    </row>
    <row r="8" spans="2:27" s="8" customFormat="1" ht="28.5" x14ac:dyDescent="0.2">
      <c r="B8" s="39" t="s">
        <v>74</v>
      </c>
      <c r="C8" s="28">
        <v>10</v>
      </c>
      <c r="D8" s="28">
        <v>5</v>
      </c>
      <c r="F8" s="54"/>
      <c r="G8" s="55"/>
    </row>
    <row r="9" spans="2:27" s="8" customFormat="1" ht="28.5" x14ac:dyDescent="0.2">
      <c r="B9" s="39" t="s">
        <v>75</v>
      </c>
      <c r="C9" s="28">
        <v>10</v>
      </c>
      <c r="D9" s="28">
        <v>5</v>
      </c>
      <c r="F9" s="54"/>
      <c r="G9" s="55"/>
    </row>
    <row r="10" spans="2:27" s="8" customFormat="1" ht="28.5" x14ac:dyDescent="0.2">
      <c r="B10" s="39" t="s">
        <v>76</v>
      </c>
      <c r="C10" s="28">
        <v>2</v>
      </c>
      <c r="D10" s="28">
        <v>10</v>
      </c>
      <c r="F10" s="54"/>
      <c r="G10" s="55"/>
    </row>
    <row r="11" spans="2:27" s="8" customFormat="1" ht="28.5" x14ac:dyDescent="0.2">
      <c r="B11" s="39" t="s">
        <v>77</v>
      </c>
      <c r="C11" s="28">
        <v>1</v>
      </c>
      <c r="D11" s="28">
        <v>0</v>
      </c>
      <c r="F11" s="54"/>
      <c r="G11" s="55"/>
    </row>
    <row r="12" spans="2:27" s="8" customFormat="1" ht="28.5" x14ac:dyDescent="0.2">
      <c r="B12" s="39" t="s">
        <v>78</v>
      </c>
      <c r="C12" s="28">
        <v>10</v>
      </c>
      <c r="D12" s="28">
        <v>10</v>
      </c>
      <c r="F12" s="54"/>
      <c r="G12" s="55"/>
    </row>
    <row r="13" spans="2:27" s="8" customFormat="1" ht="28.5" x14ac:dyDescent="0.2">
      <c r="B13" s="39" t="s">
        <v>79</v>
      </c>
      <c r="C13" s="28">
        <v>1</v>
      </c>
      <c r="D13" s="28">
        <v>5</v>
      </c>
      <c r="F13" s="54"/>
      <c r="G13" s="55"/>
    </row>
    <row r="14" spans="2:27" s="8" customFormat="1" ht="28.5" x14ac:dyDescent="0.2">
      <c r="B14" s="39" t="s">
        <v>80</v>
      </c>
      <c r="C14" s="28">
        <v>1</v>
      </c>
      <c r="D14" s="28">
        <v>2</v>
      </c>
      <c r="F14" s="54"/>
      <c r="G14" s="55"/>
    </row>
    <row r="15" spans="2:27" s="8" customFormat="1" ht="28.5" x14ac:dyDescent="0.2">
      <c r="B15" s="39" t="s">
        <v>81</v>
      </c>
      <c r="C15" s="28">
        <v>1</v>
      </c>
      <c r="D15" s="28">
        <v>1</v>
      </c>
      <c r="E15" s="56"/>
      <c r="F15" s="54"/>
      <c r="G15" s="55"/>
      <c r="H15" s="16"/>
      <c r="I15" s="16"/>
    </row>
    <row r="16" spans="2:27" s="8" customFormat="1" x14ac:dyDescent="0.25">
      <c r="B16" s="128" t="s">
        <v>41</v>
      </c>
      <c r="C16" s="128"/>
      <c r="D16" s="128"/>
      <c r="E16" s="128"/>
      <c r="F16" s="128"/>
      <c r="G16" s="9"/>
      <c r="H16" s="9"/>
      <c r="I16" s="9"/>
      <c r="J16" s="9"/>
      <c r="K16" s="10"/>
    </row>
  </sheetData>
  <mergeCells count="3">
    <mergeCell ref="B1:AA1"/>
    <mergeCell ref="B3:B4"/>
    <mergeCell ref="B16:F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zoomScaleNormal="100" workbookViewId="0">
      <selection activeCell="I10" sqref="I10"/>
    </sheetView>
  </sheetViews>
  <sheetFormatPr baseColWidth="10" defaultColWidth="10" defaultRowHeight="15.75" x14ac:dyDescent="0.25"/>
  <cols>
    <col min="1" max="1" width="5.125" customWidth="1"/>
    <col min="2" max="2" width="22.375" customWidth="1"/>
    <col min="3" max="3" width="8.75" customWidth="1"/>
    <col min="4" max="4" width="13.75" bestFit="1" customWidth="1"/>
    <col min="5" max="5" width="13.75" style="93" customWidth="1"/>
    <col min="6" max="6" width="13.75" customWidth="1"/>
    <col min="7" max="7" width="10.5" style="93" customWidth="1"/>
  </cols>
  <sheetData>
    <row r="1" spans="1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1:23" s="8" customFormat="1" ht="15" customHeight="1" x14ac:dyDescent="0.25">
      <c r="A3" s="57"/>
      <c r="B3" s="117" t="s">
        <v>82</v>
      </c>
      <c r="C3" s="117" t="s">
        <v>83</v>
      </c>
      <c r="D3" s="130" t="s">
        <v>43</v>
      </c>
      <c r="E3" s="131"/>
      <c r="F3" s="130" t="s">
        <v>44</v>
      </c>
      <c r="G3" s="131"/>
    </row>
    <row r="4" spans="1:23" s="8" customFormat="1" ht="15" customHeight="1" x14ac:dyDescent="0.25">
      <c r="A4" s="57"/>
      <c r="B4" s="118"/>
      <c r="C4" s="118"/>
      <c r="D4" s="58" t="s">
        <v>37</v>
      </c>
      <c r="E4" s="90" t="s">
        <v>15</v>
      </c>
      <c r="F4" s="58" t="s">
        <v>37</v>
      </c>
      <c r="G4" s="90" t="s">
        <v>15</v>
      </c>
    </row>
    <row r="5" spans="1:23" s="8" customFormat="1" ht="15" customHeight="1" x14ac:dyDescent="0.25">
      <c r="A5" s="57"/>
      <c r="B5" s="139" t="s">
        <v>84</v>
      </c>
      <c r="C5" s="59" t="s">
        <v>85</v>
      </c>
      <c r="D5" s="31">
        <v>1374826.9360909997</v>
      </c>
      <c r="E5" s="92">
        <v>0.45379789051746605</v>
      </c>
      <c r="F5" s="31">
        <v>1230319.8824884174</v>
      </c>
      <c r="G5" s="92">
        <v>0.34493887312444538</v>
      </c>
      <c r="H5" s="60"/>
    </row>
    <row r="6" spans="1:23" s="8" customFormat="1" ht="15" customHeight="1" x14ac:dyDescent="0.25">
      <c r="A6" s="57"/>
      <c r="B6" s="140"/>
      <c r="C6" s="39" t="s">
        <v>86</v>
      </c>
      <c r="D6" s="28">
        <v>1654774.9303329987</v>
      </c>
      <c r="E6" s="91">
        <v>0.54620210948252579</v>
      </c>
      <c r="F6" s="28">
        <v>2336456.6635825867</v>
      </c>
      <c r="G6" s="91">
        <v>0.65506112687556783</v>
      </c>
      <c r="H6" s="60"/>
    </row>
    <row r="7" spans="1:23" s="8" customFormat="1" ht="15" customHeight="1" x14ac:dyDescent="0.25">
      <c r="A7" s="57"/>
      <c r="B7" s="141"/>
      <c r="C7" s="39" t="s">
        <v>36</v>
      </c>
      <c r="D7" s="28">
        <f>SUM(D5:D6)</f>
        <v>3029601.8664239985</v>
      </c>
      <c r="E7" s="91">
        <f>SUM(E5:E6)</f>
        <v>0.99999999999999178</v>
      </c>
      <c r="F7" s="28">
        <v>3566776.5460709571</v>
      </c>
      <c r="G7" s="91">
        <v>1</v>
      </c>
      <c r="H7" s="60"/>
    </row>
    <row r="8" spans="1:23" s="8" customFormat="1" ht="15" customHeight="1" x14ac:dyDescent="0.25">
      <c r="A8" s="57"/>
      <c r="B8" s="139" t="s">
        <v>87</v>
      </c>
      <c r="C8" s="61" t="s">
        <v>85</v>
      </c>
      <c r="D8" s="31">
        <v>1815291.9096520066</v>
      </c>
      <c r="E8" s="92">
        <v>0.5991849720487129</v>
      </c>
      <c r="F8" s="31">
        <v>2029200.9338209189</v>
      </c>
      <c r="G8" s="92">
        <v>0.56891731444635052</v>
      </c>
      <c r="H8" s="60"/>
    </row>
    <row r="9" spans="1:23" s="8" customFormat="1" ht="15" customHeight="1" x14ac:dyDescent="0.25">
      <c r="A9" s="57"/>
      <c r="B9" s="140"/>
      <c r="C9" s="39" t="s">
        <v>86</v>
      </c>
      <c r="D9" s="28">
        <v>1214309.9567719998</v>
      </c>
      <c r="E9" s="91">
        <v>0.4008150279512816</v>
      </c>
      <c r="F9" s="28">
        <v>1537575.6122500903</v>
      </c>
      <c r="G9" s="91">
        <v>0.43108268555366408</v>
      </c>
      <c r="H9" s="60"/>
    </row>
    <row r="10" spans="1:23" s="8" customFormat="1" ht="15" customHeight="1" x14ac:dyDescent="0.25">
      <c r="A10" s="57"/>
      <c r="B10" s="141"/>
      <c r="C10" s="39" t="s">
        <v>36</v>
      </c>
      <c r="D10" s="28">
        <f>SUM(D8:D9)</f>
        <v>3029601.8664240064</v>
      </c>
      <c r="E10" s="91">
        <f>SUM(E8:E9)</f>
        <v>0.99999999999999445</v>
      </c>
      <c r="F10" s="28">
        <v>3566776.5460709571</v>
      </c>
      <c r="G10" s="91">
        <v>1</v>
      </c>
      <c r="H10" s="60"/>
    </row>
    <row r="11" spans="1:23" s="8" customFormat="1" ht="15" customHeight="1" x14ac:dyDescent="0.25">
      <c r="A11" s="57"/>
      <c r="B11" s="139" t="s">
        <v>88</v>
      </c>
      <c r="C11" s="61" t="s">
        <v>85</v>
      </c>
      <c r="D11" s="31">
        <v>2840875.8228380159</v>
      </c>
      <c r="E11" s="92">
        <v>0.93896730384306737</v>
      </c>
      <c r="F11" s="31">
        <v>3367464.1228109701</v>
      </c>
      <c r="G11" s="92">
        <v>0.94411973369076263</v>
      </c>
      <c r="H11" s="60"/>
    </row>
    <row r="12" spans="1:23" s="8" customFormat="1" ht="15" customHeight="1" x14ac:dyDescent="0.25">
      <c r="A12" s="57"/>
      <c r="B12" s="140"/>
      <c r="C12" s="39" t="s">
        <v>86</v>
      </c>
      <c r="D12" s="28">
        <v>184656.38814600022</v>
      </c>
      <c r="E12" s="91">
        <v>6.1032696156932693E-2</v>
      </c>
      <c r="F12" s="28">
        <v>199312.42325999384</v>
      </c>
      <c r="G12" s="91">
        <v>5.5880266309239299E-2</v>
      </c>
      <c r="H12" s="60"/>
    </row>
    <row r="13" spans="1:23" s="8" customFormat="1" ht="15" customHeight="1" x14ac:dyDescent="0.25">
      <c r="A13" s="57"/>
      <c r="B13" s="141"/>
      <c r="C13" s="39" t="s">
        <v>36</v>
      </c>
      <c r="D13" s="28">
        <v>3025532.2109840158</v>
      </c>
      <c r="E13" s="91">
        <v>1</v>
      </c>
      <c r="F13" s="28">
        <v>3566776.5460709571</v>
      </c>
      <c r="G13" s="91">
        <v>1</v>
      </c>
      <c r="H13" s="60"/>
    </row>
    <row r="14" spans="1:23" s="8" customFormat="1" ht="15" customHeight="1" x14ac:dyDescent="0.25">
      <c r="A14" s="57"/>
      <c r="B14" s="139" t="s">
        <v>89</v>
      </c>
      <c r="C14" s="61" t="s">
        <v>85</v>
      </c>
      <c r="D14" s="31">
        <v>2195551.8246559938</v>
      </c>
      <c r="E14" s="92">
        <v>0.74148871512616366</v>
      </c>
      <c r="F14" s="31">
        <v>2628406.1113902456</v>
      </c>
      <c r="G14" s="92">
        <v>0.73691359058800887</v>
      </c>
      <c r="H14" s="60"/>
    </row>
    <row r="15" spans="1:23" s="8" customFormat="1" ht="15" customHeight="1" x14ac:dyDescent="0.25">
      <c r="A15" s="57"/>
      <c r="B15" s="140"/>
      <c r="C15" s="39" t="s">
        <v>86</v>
      </c>
      <c r="D15" s="28">
        <v>765453.21812799829</v>
      </c>
      <c r="E15" s="91">
        <v>0.25851128487383623</v>
      </c>
      <c r="F15" s="28">
        <v>938370.43468074687</v>
      </c>
      <c r="G15" s="91">
        <v>0.26308640941200107</v>
      </c>
      <c r="H15" s="60"/>
    </row>
    <row r="16" spans="1:23" s="8" customFormat="1" ht="15" customHeight="1" x14ac:dyDescent="0.25">
      <c r="A16" s="57"/>
      <c r="B16" s="141"/>
      <c r="C16" s="39" t="s">
        <v>36</v>
      </c>
      <c r="D16" s="28">
        <v>2961005.0427839924</v>
      </c>
      <c r="E16" s="91">
        <v>0.99999999999999989</v>
      </c>
      <c r="F16" s="28">
        <v>3566776.5460709571</v>
      </c>
      <c r="G16" s="91">
        <v>1</v>
      </c>
      <c r="H16" s="60"/>
    </row>
    <row r="17" spans="1:11" s="8" customFormat="1" ht="15" customHeight="1" x14ac:dyDescent="0.25">
      <c r="A17" s="57"/>
      <c r="B17" s="139" t="s">
        <v>90</v>
      </c>
      <c r="C17" s="61" t="s">
        <v>85</v>
      </c>
      <c r="D17" s="31">
        <v>1988131.0589710104</v>
      </c>
      <c r="E17" s="92">
        <v>0.6567655939667093</v>
      </c>
      <c r="F17" s="31">
        <v>1765598.2216494021</v>
      </c>
      <c r="G17" s="92">
        <v>0.49501228878336284</v>
      </c>
      <c r="H17" s="60"/>
    </row>
    <row r="18" spans="1:11" s="8" customFormat="1" ht="15" customHeight="1" x14ac:dyDescent="0.25">
      <c r="A18" s="57"/>
      <c r="B18" s="140"/>
      <c r="C18" s="39" t="s">
        <v>86</v>
      </c>
      <c r="D18" s="28">
        <v>1039023.6477229985</v>
      </c>
      <c r="E18" s="91">
        <v>0.34323440603329075</v>
      </c>
      <c r="F18" s="28">
        <v>1801178.3244216049</v>
      </c>
      <c r="G18" s="91">
        <v>0.50498771121665109</v>
      </c>
      <c r="H18" s="60"/>
    </row>
    <row r="19" spans="1:11" s="8" customFormat="1" ht="15" customHeight="1" x14ac:dyDescent="0.25">
      <c r="A19" s="57"/>
      <c r="B19" s="141"/>
      <c r="C19" s="39" t="s">
        <v>36</v>
      </c>
      <c r="D19" s="28">
        <v>3027154.7066940088</v>
      </c>
      <c r="E19" s="91">
        <v>1</v>
      </c>
      <c r="F19" s="28">
        <v>3566776.5460709571</v>
      </c>
      <c r="G19" s="91">
        <v>1</v>
      </c>
      <c r="H19" s="60"/>
    </row>
    <row r="20" spans="1:11" s="8" customFormat="1" ht="15" hidden="1" customHeight="1" x14ac:dyDescent="0.25">
      <c r="A20" s="57"/>
      <c r="B20" s="62"/>
      <c r="C20" s="20"/>
      <c r="D20" s="35"/>
      <c r="E20" s="98"/>
      <c r="F20" s="63"/>
      <c r="G20" s="108"/>
      <c r="H20" s="60"/>
    </row>
    <row r="21" spans="1:11" s="8" customFormat="1" ht="15" hidden="1" customHeight="1" x14ac:dyDescent="0.25">
      <c r="A21" s="57"/>
      <c r="B21" s="62"/>
      <c r="C21" s="20"/>
      <c r="D21" s="35"/>
      <c r="E21" s="98"/>
      <c r="F21" s="63"/>
      <c r="G21" s="108"/>
      <c r="H21" s="60"/>
    </row>
    <row r="22" spans="1:11" s="25" customFormat="1" ht="15" x14ac:dyDescent="0.2">
      <c r="B22" s="64" t="s">
        <v>91</v>
      </c>
      <c r="C22" s="65"/>
      <c r="D22" s="35"/>
      <c r="E22" s="98"/>
      <c r="F22" s="35"/>
      <c r="G22" s="98"/>
      <c r="H22" s="60"/>
      <c r="I22" s="34"/>
      <c r="J22" s="35"/>
      <c r="K22" s="34"/>
    </row>
    <row r="23" spans="1:11" s="8" customFormat="1" ht="15.75" customHeight="1" x14ac:dyDescent="0.2">
      <c r="B23" s="128" t="s">
        <v>41</v>
      </c>
      <c r="C23" s="128"/>
      <c r="D23" s="128"/>
      <c r="E23" s="128"/>
      <c r="F23" s="128"/>
      <c r="G23" s="128"/>
    </row>
  </sheetData>
  <mergeCells count="11">
    <mergeCell ref="B1:W1"/>
    <mergeCell ref="B3:B4"/>
    <mergeCell ref="C3:C4"/>
    <mergeCell ref="D3:E3"/>
    <mergeCell ref="F3:G3"/>
    <mergeCell ref="B5:B7"/>
    <mergeCell ref="B8:B10"/>
    <mergeCell ref="B11:B13"/>
    <mergeCell ref="B14:B16"/>
    <mergeCell ref="B17:B19"/>
    <mergeCell ref="B23:G23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showGridLines="0" zoomScaleNormal="100" workbookViewId="0">
      <selection activeCell="F17" sqref="F17"/>
    </sheetView>
  </sheetViews>
  <sheetFormatPr baseColWidth="10" defaultColWidth="10" defaultRowHeight="15.75" x14ac:dyDescent="0.25"/>
  <cols>
    <col min="1" max="1" width="5.125" customWidth="1"/>
    <col min="2" max="2" width="22.375" customWidth="1"/>
    <col min="3" max="3" width="16.375" customWidth="1"/>
    <col min="4" max="4" width="13.75" bestFit="1" customWidth="1"/>
    <col min="5" max="5" width="13.75" style="93" customWidth="1"/>
    <col min="6" max="6" width="13.75" customWidth="1"/>
    <col min="7" max="7" width="10.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21" customHeight="1" x14ac:dyDescent="0.2">
      <c r="B3" s="117" t="s">
        <v>92</v>
      </c>
      <c r="C3" s="117" t="s">
        <v>83</v>
      </c>
      <c r="D3" s="145" t="s">
        <v>43</v>
      </c>
      <c r="E3" s="131"/>
      <c r="F3" s="145" t="s">
        <v>44</v>
      </c>
      <c r="G3" s="131"/>
    </row>
    <row r="4" spans="2:23" s="8" customFormat="1" ht="21" customHeight="1" x14ac:dyDescent="0.2">
      <c r="B4" s="118"/>
      <c r="C4" s="118"/>
      <c r="D4" s="58" t="s">
        <v>37</v>
      </c>
      <c r="E4" s="90" t="s">
        <v>15</v>
      </c>
      <c r="F4" s="58" t="s">
        <v>37</v>
      </c>
      <c r="G4" s="90" t="s">
        <v>15</v>
      </c>
    </row>
    <row r="5" spans="2:23" s="8" customFormat="1" ht="21" customHeight="1" x14ac:dyDescent="0.2">
      <c r="B5" s="142" t="s">
        <v>93</v>
      </c>
      <c r="C5" s="59" t="s">
        <v>85</v>
      </c>
      <c r="D5" s="31">
        <v>518865.23272000073</v>
      </c>
      <c r="E5" s="92">
        <v>0.17170545152800437</v>
      </c>
      <c r="F5" s="31">
        <v>1765598.2216494021</v>
      </c>
      <c r="G5" s="92">
        <v>0.49501228878336284</v>
      </c>
      <c r="H5" s="60"/>
    </row>
    <row r="6" spans="2:23" s="8" customFormat="1" ht="21" customHeight="1" x14ac:dyDescent="0.2">
      <c r="B6" s="143"/>
      <c r="C6" s="39" t="s">
        <v>86</v>
      </c>
      <c r="D6" s="28">
        <v>2502967.9595439979</v>
      </c>
      <c r="E6" s="91">
        <v>0.82829454847199568</v>
      </c>
      <c r="F6" s="28">
        <v>1801178.3244216049</v>
      </c>
      <c r="G6" s="91">
        <v>0.50498771121665109</v>
      </c>
      <c r="H6" s="60"/>
    </row>
    <row r="7" spans="2:23" s="8" customFormat="1" ht="21" customHeight="1" x14ac:dyDescent="0.2">
      <c r="B7" s="144"/>
      <c r="C7" s="39" t="s">
        <v>36</v>
      </c>
      <c r="D7" s="28">
        <f>D5+D6</f>
        <v>3021833.1922639986</v>
      </c>
      <c r="E7" s="91">
        <f>SUM(E5:E6)</f>
        <v>1</v>
      </c>
      <c r="F7" s="28">
        <v>3566776.5460709571</v>
      </c>
      <c r="G7" s="91">
        <v>1</v>
      </c>
      <c r="H7" s="60"/>
    </row>
    <row r="8" spans="2:23" s="8" customFormat="1" ht="21" customHeight="1" x14ac:dyDescent="0.2">
      <c r="B8" s="142" t="s">
        <v>94</v>
      </c>
      <c r="C8" s="61" t="s">
        <v>85</v>
      </c>
      <c r="D8" s="31">
        <v>532726.95821100089</v>
      </c>
      <c r="E8" s="92">
        <v>0.17607713150371349</v>
      </c>
      <c r="F8" s="31">
        <v>378684.94567021797</v>
      </c>
      <c r="G8" s="92">
        <v>0.10640376947014719</v>
      </c>
      <c r="H8" s="60"/>
    </row>
    <row r="9" spans="2:23" s="8" customFormat="1" ht="21" customHeight="1" x14ac:dyDescent="0.2">
      <c r="B9" s="143"/>
      <c r="C9" s="39" t="s">
        <v>86</v>
      </c>
      <c r="D9" s="28">
        <v>2492804.8281230018</v>
      </c>
      <c r="E9" s="91">
        <v>0.82392286849627994</v>
      </c>
      <c r="F9" s="28">
        <v>3180258.0086624534</v>
      </c>
      <c r="G9" s="91">
        <v>0.89359623052985326</v>
      </c>
      <c r="H9" s="60"/>
    </row>
    <row r="10" spans="2:23" s="8" customFormat="1" ht="32.25" customHeight="1" x14ac:dyDescent="0.2">
      <c r="B10" s="144"/>
      <c r="C10" s="39" t="s">
        <v>36</v>
      </c>
      <c r="D10" s="28">
        <v>3025531.7863340224</v>
      </c>
      <c r="E10" s="91">
        <v>1</v>
      </c>
      <c r="F10" s="28">
        <v>3558942.9543326697</v>
      </c>
      <c r="G10" s="91">
        <v>1</v>
      </c>
      <c r="H10" s="60"/>
    </row>
    <row r="11" spans="2:23" s="25" customFormat="1" ht="15" x14ac:dyDescent="0.2">
      <c r="B11" s="64" t="s">
        <v>91</v>
      </c>
      <c r="C11" s="65"/>
      <c r="D11" s="35"/>
      <c r="E11" s="98"/>
      <c r="F11" s="35"/>
      <c r="G11" s="98"/>
      <c r="H11" s="35"/>
      <c r="I11" s="34"/>
      <c r="J11" s="35"/>
      <c r="K11" s="34"/>
    </row>
    <row r="12" spans="2:23" s="8" customFormat="1" ht="15.75" customHeight="1" x14ac:dyDescent="0.2">
      <c r="B12" s="128" t="s">
        <v>41</v>
      </c>
      <c r="C12" s="128"/>
      <c r="D12" s="128"/>
      <c r="E12" s="128"/>
      <c r="F12" s="128"/>
      <c r="G12" s="102"/>
    </row>
  </sheetData>
  <mergeCells count="8">
    <mergeCell ref="B12:F12"/>
    <mergeCell ref="B5:B7"/>
    <mergeCell ref="B8:B10"/>
    <mergeCell ref="B1:W1"/>
    <mergeCell ref="B3:B4"/>
    <mergeCell ref="C3:C4"/>
    <mergeCell ref="D3:E3"/>
    <mergeCell ref="F3:G3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1"/>
  <sheetViews>
    <sheetView showGridLines="0" zoomScaleNormal="100" workbookViewId="0">
      <selection activeCell="G24" sqref="G24"/>
    </sheetView>
  </sheetViews>
  <sheetFormatPr baseColWidth="10" defaultColWidth="10" defaultRowHeight="15.75" x14ac:dyDescent="0.25"/>
  <cols>
    <col min="1" max="1" width="5.5" customWidth="1"/>
    <col min="2" max="2" width="22.375" customWidth="1"/>
    <col min="3" max="3" width="16.375" customWidth="1"/>
    <col min="4" max="4" width="13.75" bestFit="1" customWidth="1"/>
    <col min="5" max="5" width="10.25" style="93" bestFit="1" customWidth="1"/>
    <col min="6" max="6" width="13.75" customWidth="1"/>
    <col min="7" max="7" width="10.2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20.25" customHeight="1" x14ac:dyDescent="0.2">
      <c r="B3" s="117" t="s">
        <v>95</v>
      </c>
      <c r="C3" s="117" t="s">
        <v>83</v>
      </c>
      <c r="D3" s="130" t="s">
        <v>43</v>
      </c>
      <c r="E3" s="131"/>
      <c r="F3" s="130" t="s">
        <v>44</v>
      </c>
      <c r="G3" s="131"/>
    </row>
    <row r="4" spans="2:23" s="8" customFormat="1" ht="20.25" customHeight="1" x14ac:dyDescent="0.2">
      <c r="B4" s="118"/>
      <c r="C4" s="118"/>
      <c r="D4" s="58" t="s">
        <v>37</v>
      </c>
      <c r="E4" s="90" t="s">
        <v>15</v>
      </c>
      <c r="F4" s="58" t="s">
        <v>37</v>
      </c>
      <c r="G4" s="90" t="s">
        <v>15</v>
      </c>
    </row>
    <row r="5" spans="2:23" s="8" customFormat="1" ht="15.75" customHeight="1" x14ac:dyDescent="0.2">
      <c r="B5" s="139" t="s">
        <v>96</v>
      </c>
      <c r="C5" s="59" t="s">
        <v>85</v>
      </c>
      <c r="D5" s="31">
        <v>3604200.3161500269</v>
      </c>
      <c r="E5" s="92">
        <v>0.79199290641175779</v>
      </c>
      <c r="F5" s="31">
        <v>3666830.4339219034</v>
      </c>
      <c r="G5" s="92">
        <v>0.76497505585570691</v>
      </c>
      <c r="H5" s="66"/>
    </row>
    <row r="6" spans="2:23" s="8" customFormat="1" ht="15" x14ac:dyDescent="0.2">
      <c r="B6" s="140"/>
      <c r="C6" s="39" t="s">
        <v>86</v>
      </c>
      <c r="D6" s="28">
        <v>946598.41824700183</v>
      </c>
      <c r="E6" s="91">
        <v>0.20800709358824915</v>
      </c>
      <c r="F6" s="28">
        <v>1126568.260392596</v>
      </c>
      <c r="G6" s="91">
        <v>0.23502494414429403</v>
      </c>
      <c r="H6" s="66"/>
    </row>
    <row r="7" spans="2:23" s="8" customFormat="1" ht="23.25" customHeight="1" x14ac:dyDescent="0.2">
      <c r="B7" s="141"/>
      <c r="C7" s="39" t="s">
        <v>36</v>
      </c>
      <c r="D7" s="28">
        <v>4550798.7343969969</v>
      </c>
      <c r="E7" s="91">
        <v>1</v>
      </c>
      <c r="F7" s="28">
        <v>4793398.6943144947</v>
      </c>
      <c r="G7" s="91">
        <v>1</v>
      </c>
      <c r="H7" s="66"/>
    </row>
    <row r="8" spans="2:23" s="8" customFormat="1" ht="15" customHeight="1" x14ac:dyDescent="0.2">
      <c r="B8" s="139" t="s">
        <v>97</v>
      </c>
      <c r="C8" s="61" t="s">
        <v>85</v>
      </c>
      <c r="D8" s="31">
        <v>4453597.9559470024</v>
      </c>
      <c r="E8" s="92">
        <v>0.97541268238437762</v>
      </c>
      <c r="F8" s="31">
        <v>4602960.3730647964</v>
      </c>
      <c r="G8" s="92">
        <v>0.95139360755804947</v>
      </c>
      <c r="H8" s="66"/>
    </row>
    <row r="9" spans="2:23" s="8" customFormat="1" ht="15" x14ac:dyDescent="0.2">
      <c r="B9" s="140"/>
      <c r="C9" s="39" t="s">
        <v>86</v>
      </c>
      <c r="D9" s="28">
        <v>112262.2552</v>
      </c>
      <c r="E9" s="91">
        <v>2.4587317615621478E-2</v>
      </c>
      <c r="F9" s="28">
        <v>235163.76030965787</v>
      </c>
      <c r="G9" s="91">
        <v>4.8606392441947782E-2</v>
      </c>
      <c r="H9" s="66"/>
    </row>
    <row r="10" spans="2:23" s="8" customFormat="1" ht="15" x14ac:dyDescent="0.2">
      <c r="B10" s="141"/>
      <c r="C10" s="39" t="s">
        <v>36</v>
      </c>
      <c r="D10" s="28">
        <v>4565860.2111470066</v>
      </c>
      <c r="E10" s="91">
        <v>1</v>
      </c>
      <c r="F10" s="28">
        <v>4838124.1333744675</v>
      </c>
      <c r="G10" s="91">
        <v>1</v>
      </c>
      <c r="H10" s="66"/>
    </row>
    <row r="11" spans="2:23" s="8" customFormat="1" ht="15" customHeight="1" x14ac:dyDescent="0.2">
      <c r="B11" s="139" t="s">
        <v>98</v>
      </c>
      <c r="C11" s="61" t="s">
        <v>85</v>
      </c>
      <c r="D11" s="31">
        <v>3709772.5831670151</v>
      </c>
      <c r="E11" s="92">
        <v>0.90246706702000845</v>
      </c>
      <c r="F11" s="31">
        <v>4441350.3569868244</v>
      </c>
      <c r="G11" s="92">
        <v>0.97035378991106025</v>
      </c>
      <c r="H11" s="66"/>
    </row>
    <row r="12" spans="2:23" s="8" customFormat="1" ht="15" x14ac:dyDescent="0.2">
      <c r="B12" s="140"/>
      <c r="C12" s="39" t="s">
        <v>86</v>
      </c>
      <c r="D12" s="28">
        <v>400928.7584530001</v>
      </c>
      <c r="E12" s="91">
        <v>9.7532932979995282E-2</v>
      </c>
      <c r="F12" s="28">
        <v>135691.95805777377</v>
      </c>
      <c r="G12" s="91">
        <v>2.9646210088938509E-2</v>
      </c>
      <c r="H12" s="66"/>
    </row>
    <row r="13" spans="2:23" s="8" customFormat="1" ht="15" x14ac:dyDescent="0.2">
      <c r="B13" s="141"/>
      <c r="C13" s="39" t="s">
        <v>36</v>
      </c>
      <c r="D13" s="28">
        <v>4110701.3416199996</v>
      </c>
      <c r="E13" s="91">
        <v>1</v>
      </c>
      <c r="F13" s="28">
        <v>4577042.3150446033</v>
      </c>
      <c r="G13" s="91">
        <v>1</v>
      </c>
      <c r="H13" s="66"/>
    </row>
    <row r="14" spans="2:23" s="8" customFormat="1" ht="15" customHeight="1" x14ac:dyDescent="0.2">
      <c r="B14" s="139" t="s">
        <v>99</v>
      </c>
      <c r="C14" s="61" t="s">
        <v>85</v>
      </c>
      <c r="D14" s="31">
        <v>2005684.203677004</v>
      </c>
      <c r="E14" s="92">
        <v>0.45072540952693152</v>
      </c>
      <c r="F14" s="31">
        <v>1316709.0796089827</v>
      </c>
      <c r="G14" s="92">
        <v>0.29523707774248076</v>
      </c>
      <c r="H14" s="66"/>
    </row>
    <row r="15" spans="2:23" s="8" customFormat="1" ht="15" x14ac:dyDescent="0.2">
      <c r="B15" s="140"/>
      <c r="C15" s="39" t="s">
        <v>86</v>
      </c>
      <c r="D15" s="28">
        <v>2444218.467180002</v>
      </c>
      <c r="E15" s="91">
        <v>0.5492745904730717</v>
      </c>
      <c r="F15" s="28">
        <v>3143127.3666705787</v>
      </c>
      <c r="G15" s="91">
        <v>0.70476292225752313</v>
      </c>
      <c r="H15" s="66"/>
    </row>
    <row r="16" spans="2:23" s="8" customFormat="1" ht="15" x14ac:dyDescent="0.2">
      <c r="B16" s="141"/>
      <c r="C16" s="39" t="s">
        <v>36</v>
      </c>
      <c r="D16" s="28">
        <v>4449902.6708569918</v>
      </c>
      <c r="E16" s="91">
        <v>1</v>
      </c>
      <c r="F16" s="28">
        <v>4459836.4462795435</v>
      </c>
      <c r="G16" s="91">
        <v>1</v>
      </c>
      <c r="H16" s="66"/>
    </row>
    <row r="17" spans="2:11" s="8" customFormat="1" ht="15" customHeight="1" x14ac:dyDescent="0.2">
      <c r="B17" s="139" t="s">
        <v>100</v>
      </c>
      <c r="C17" s="61" t="s">
        <v>85</v>
      </c>
      <c r="D17" s="31">
        <v>4048665.9462830168</v>
      </c>
      <c r="E17" s="92">
        <v>0.88672577763083482</v>
      </c>
      <c r="F17" s="31">
        <v>4304276.8395191422</v>
      </c>
      <c r="G17" s="92">
        <v>0.8925964307948846</v>
      </c>
      <c r="H17" s="66"/>
    </row>
    <row r="18" spans="2:11" s="8" customFormat="1" ht="15" x14ac:dyDescent="0.2">
      <c r="B18" s="140"/>
      <c r="C18" s="39" t="s">
        <v>86</v>
      </c>
      <c r="D18" s="28">
        <v>517194.26486399985</v>
      </c>
      <c r="E18" s="91">
        <v>0.11327422236916744</v>
      </c>
      <c r="F18" s="28">
        <v>517921.29058769264</v>
      </c>
      <c r="G18" s="91">
        <v>0.10740356920511195</v>
      </c>
      <c r="H18" s="66"/>
    </row>
    <row r="19" spans="2:11" s="8" customFormat="1" ht="15" x14ac:dyDescent="0.2">
      <c r="B19" s="141"/>
      <c r="C19" s="39" t="s">
        <v>36</v>
      </c>
      <c r="D19" s="28">
        <v>4565860.2111470066</v>
      </c>
      <c r="E19" s="91">
        <v>1</v>
      </c>
      <c r="F19" s="28">
        <v>4822198.1301068515</v>
      </c>
      <c r="G19" s="91">
        <v>1</v>
      </c>
      <c r="H19" s="66"/>
    </row>
    <row r="20" spans="2:11" s="25" customFormat="1" ht="15" x14ac:dyDescent="0.2">
      <c r="B20" s="64" t="s">
        <v>101</v>
      </c>
      <c r="C20" s="65"/>
      <c r="D20" s="35"/>
      <c r="E20" s="98"/>
      <c r="F20" s="35"/>
      <c r="G20" s="98"/>
      <c r="H20" s="35"/>
      <c r="I20" s="34"/>
      <c r="J20" s="35"/>
      <c r="K20" s="34"/>
    </row>
    <row r="21" spans="2:11" s="8" customFormat="1" ht="15.75" customHeight="1" x14ac:dyDescent="0.2">
      <c r="B21" s="128" t="s">
        <v>41</v>
      </c>
      <c r="C21" s="128"/>
      <c r="D21" s="128"/>
      <c r="E21" s="128"/>
      <c r="F21" s="128"/>
      <c r="G21" s="102"/>
    </row>
  </sheetData>
  <mergeCells count="11">
    <mergeCell ref="B1:W1"/>
    <mergeCell ref="B3:B4"/>
    <mergeCell ref="C3:C4"/>
    <mergeCell ref="D3:E3"/>
    <mergeCell ref="F3:G3"/>
    <mergeCell ref="B21:F21"/>
    <mergeCell ref="B5:B7"/>
    <mergeCell ref="B8:B10"/>
    <mergeCell ref="B11:B13"/>
    <mergeCell ref="B14:B16"/>
    <mergeCell ref="B17:B19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2"/>
  <sheetViews>
    <sheetView showGridLines="0" zoomScaleNormal="100" workbookViewId="0">
      <selection activeCell="A17" sqref="A17"/>
    </sheetView>
  </sheetViews>
  <sheetFormatPr baseColWidth="10" defaultColWidth="10" defaultRowHeight="15.75" x14ac:dyDescent="0.25"/>
  <cols>
    <col min="1" max="1" width="5.5" customWidth="1"/>
    <col min="2" max="2" width="22.375" customWidth="1"/>
    <col min="3" max="3" width="16.375" customWidth="1"/>
    <col min="4" max="4" width="13.75" bestFit="1" customWidth="1"/>
    <col min="5" max="5" width="10.25" style="93" bestFit="1" customWidth="1"/>
    <col min="6" max="6" width="13.75" customWidth="1"/>
    <col min="7" max="7" width="10.25" style="93" customWidth="1"/>
  </cols>
  <sheetData>
    <row r="1" spans="2:23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3" spans="2:23" s="8" customFormat="1" ht="21" customHeight="1" x14ac:dyDescent="0.2">
      <c r="B3" s="117" t="s">
        <v>95</v>
      </c>
      <c r="C3" s="117" t="s">
        <v>83</v>
      </c>
      <c r="D3" s="130" t="s">
        <v>43</v>
      </c>
      <c r="E3" s="131"/>
      <c r="F3" s="130" t="s">
        <v>44</v>
      </c>
      <c r="G3" s="131"/>
    </row>
    <row r="4" spans="2:23" s="8" customFormat="1" ht="21" customHeight="1" x14ac:dyDescent="0.2">
      <c r="B4" s="118"/>
      <c r="C4" s="118"/>
      <c r="D4" s="58" t="s">
        <v>37</v>
      </c>
      <c r="E4" s="90" t="s">
        <v>15</v>
      </c>
      <c r="F4" s="58" t="s">
        <v>37</v>
      </c>
      <c r="G4" s="90" t="s">
        <v>15</v>
      </c>
    </row>
    <row r="5" spans="2:23" s="8" customFormat="1" ht="20.25" customHeight="1" x14ac:dyDescent="0.2">
      <c r="B5" s="139" t="s">
        <v>102</v>
      </c>
      <c r="C5" s="59" t="s">
        <v>85</v>
      </c>
      <c r="D5" s="31">
        <v>1572293.637067002</v>
      </c>
      <c r="E5" s="92">
        <v>0.34862808076885199</v>
      </c>
      <c r="F5" s="31">
        <v>1443504.387665329</v>
      </c>
      <c r="G5" s="92">
        <v>0.30344304723884841</v>
      </c>
      <c r="H5" s="67"/>
    </row>
    <row r="6" spans="2:23" s="8" customFormat="1" ht="20.25" customHeight="1" x14ac:dyDescent="0.2">
      <c r="B6" s="140"/>
      <c r="C6" s="39" t="s">
        <v>86</v>
      </c>
      <c r="D6" s="28">
        <v>2937651.8429400078</v>
      </c>
      <c r="E6" s="91">
        <v>0.65137191923114857</v>
      </c>
      <c r="F6" s="28">
        <v>3313580.6759087574</v>
      </c>
      <c r="G6" s="91">
        <v>0.69655695276115348</v>
      </c>
      <c r="H6" s="67"/>
    </row>
    <row r="7" spans="2:23" s="8" customFormat="1" ht="20.25" customHeight="1" x14ac:dyDescent="0.2">
      <c r="B7" s="141"/>
      <c r="C7" s="39" t="s">
        <v>36</v>
      </c>
      <c r="D7" s="28">
        <v>4509945.4800070077</v>
      </c>
      <c r="E7" s="91">
        <v>1</v>
      </c>
      <c r="F7" s="28">
        <v>4757085.0635740776</v>
      </c>
      <c r="G7" s="91">
        <v>1</v>
      </c>
      <c r="H7" s="67"/>
    </row>
    <row r="8" spans="2:23" s="8" customFormat="1" ht="20.25" customHeight="1" x14ac:dyDescent="0.2">
      <c r="B8" s="139" t="s">
        <v>103</v>
      </c>
      <c r="C8" s="61" t="s">
        <v>85</v>
      </c>
      <c r="D8" s="31">
        <v>105585.75638700003</v>
      </c>
      <c r="E8" s="92">
        <v>2.4260087308736168E-2</v>
      </c>
      <c r="F8" s="31">
        <v>30176.392423430952</v>
      </c>
      <c r="G8" s="92">
        <v>6.2373583836612349E-3</v>
      </c>
      <c r="H8" s="67"/>
    </row>
    <row r="9" spans="2:23" s="8" customFormat="1" ht="20.25" customHeight="1" x14ac:dyDescent="0.2">
      <c r="B9" s="140"/>
      <c r="C9" s="39" t="s">
        <v>86</v>
      </c>
      <c r="D9" s="28">
        <v>4246655.645026993</v>
      </c>
      <c r="E9" s="91">
        <v>0.97573991269126081</v>
      </c>
      <c r="F9" s="28">
        <v>4807832.0347463097</v>
      </c>
      <c r="G9" s="91">
        <v>0.99376264161633654</v>
      </c>
      <c r="H9" s="67"/>
    </row>
    <row r="10" spans="2:23" s="8" customFormat="1" ht="20.25" customHeight="1" x14ac:dyDescent="0.2">
      <c r="B10" s="141"/>
      <c r="C10" s="39" t="s">
        <v>36</v>
      </c>
      <c r="D10" s="28">
        <v>4352241.401414006</v>
      </c>
      <c r="E10" s="91">
        <v>1</v>
      </c>
      <c r="F10" s="28">
        <v>4838008.4271697514</v>
      </c>
      <c r="G10" s="91">
        <v>1</v>
      </c>
      <c r="H10" s="67"/>
    </row>
    <row r="11" spans="2:23" s="25" customFormat="1" ht="15" x14ac:dyDescent="0.2">
      <c r="B11" s="64" t="s">
        <v>101</v>
      </c>
      <c r="C11" s="65"/>
      <c r="D11" s="35"/>
      <c r="E11" s="98"/>
      <c r="F11" s="35"/>
      <c r="G11" s="98"/>
      <c r="H11" s="35"/>
      <c r="I11" s="34"/>
      <c r="J11" s="35"/>
      <c r="K11" s="34"/>
    </row>
    <row r="12" spans="2:23" s="8" customFormat="1" ht="15.75" customHeight="1" x14ac:dyDescent="0.2">
      <c r="B12" s="128" t="s">
        <v>41</v>
      </c>
      <c r="C12" s="128"/>
      <c r="D12" s="128"/>
      <c r="E12" s="128"/>
      <c r="F12" s="128"/>
      <c r="G12" s="102"/>
    </row>
  </sheetData>
  <mergeCells count="8">
    <mergeCell ref="B12:F12"/>
    <mergeCell ref="B5:B7"/>
    <mergeCell ref="B8:B10"/>
    <mergeCell ref="B1:W1"/>
    <mergeCell ref="B3:B4"/>
    <mergeCell ref="C3:C4"/>
    <mergeCell ref="D3:E3"/>
    <mergeCell ref="F3:G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showGridLines="0" zoomScaleNormal="100" workbookViewId="0">
      <selection activeCell="D12" sqref="D12"/>
    </sheetView>
  </sheetViews>
  <sheetFormatPr baseColWidth="10" defaultColWidth="10" defaultRowHeight="15.75" x14ac:dyDescent="0.25"/>
  <cols>
    <col min="1" max="1" width="4.25" customWidth="1"/>
    <col min="2" max="2" width="22.375" customWidth="1"/>
    <col min="3" max="3" width="16.375" customWidth="1"/>
    <col min="4" max="4" width="13.75" bestFit="1" customWidth="1"/>
    <col min="5" max="5" width="10.25" style="93" bestFit="1" customWidth="1"/>
    <col min="6" max="6" width="12.375" customWidth="1"/>
    <col min="7" max="7" width="10" style="93"/>
  </cols>
  <sheetData>
    <row r="1" spans="1:1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3" spans="1:17" s="8" customFormat="1" ht="20.25" customHeight="1" x14ac:dyDescent="0.2">
      <c r="A3" s="68"/>
      <c r="B3" s="133" t="s">
        <v>111</v>
      </c>
      <c r="C3" s="133"/>
      <c r="D3" s="133" t="s">
        <v>43</v>
      </c>
      <c r="E3" s="133"/>
      <c r="F3" s="133" t="s">
        <v>44</v>
      </c>
      <c r="G3" s="133"/>
    </row>
    <row r="4" spans="1:17" s="8" customFormat="1" ht="20.25" customHeight="1" x14ac:dyDescent="0.2">
      <c r="B4" s="133"/>
      <c r="C4" s="133"/>
      <c r="D4" s="47" t="s">
        <v>37</v>
      </c>
      <c r="E4" s="105" t="s">
        <v>15</v>
      </c>
      <c r="F4" s="47" t="s">
        <v>37</v>
      </c>
      <c r="G4" s="105" t="s">
        <v>15</v>
      </c>
    </row>
    <row r="5" spans="1:17" s="8" customFormat="1" ht="30.75" customHeight="1" x14ac:dyDescent="0.2">
      <c r="B5" s="146" t="s">
        <v>109</v>
      </c>
      <c r="C5" s="146"/>
      <c r="D5" s="28">
        <v>1122425.2176580012</v>
      </c>
      <c r="E5" s="91">
        <v>0.24273156338573151</v>
      </c>
      <c r="F5" s="31">
        <v>770515.81635551399</v>
      </c>
      <c r="G5" s="92">
        <v>0.15909798111791468</v>
      </c>
      <c r="H5" s="69"/>
    </row>
    <row r="6" spans="1:17" s="8" customFormat="1" ht="30.75" customHeight="1" x14ac:dyDescent="0.2">
      <c r="B6" s="146" t="s">
        <v>110</v>
      </c>
      <c r="C6" s="146"/>
      <c r="D6" s="28">
        <v>86755.843073999989</v>
      </c>
      <c r="E6" s="91">
        <v>1.8761500624637262E-2</v>
      </c>
      <c r="F6" s="31">
        <v>60949.28754634958</v>
      </c>
      <c r="G6" s="92">
        <v>1.258495723691329E-2</v>
      </c>
      <c r="H6" s="69"/>
    </row>
    <row r="7" spans="1:17" s="8" customFormat="1" ht="30.75" customHeight="1" x14ac:dyDescent="0.2">
      <c r="B7" s="146" t="s">
        <v>104</v>
      </c>
      <c r="C7" s="146"/>
      <c r="D7" s="28">
        <v>3414960.9420710253</v>
      </c>
      <c r="E7" s="91">
        <v>0.73850693598963568</v>
      </c>
      <c r="F7" s="31">
        <v>4011561.8845075639</v>
      </c>
      <c r="G7" s="92">
        <v>0.82831706164517238</v>
      </c>
      <c r="H7" s="69"/>
    </row>
    <row r="8" spans="1:17" s="8" customFormat="1" ht="15.75" customHeight="1" x14ac:dyDescent="0.2">
      <c r="B8" s="121" t="s">
        <v>41</v>
      </c>
      <c r="C8" s="121"/>
      <c r="D8" s="121"/>
      <c r="E8" s="121"/>
      <c r="F8" s="121"/>
      <c r="G8" s="121"/>
    </row>
  </sheetData>
  <mergeCells count="8">
    <mergeCell ref="B1:Q1"/>
    <mergeCell ref="B3:C4"/>
    <mergeCell ref="B7:C7"/>
    <mergeCell ref="B8:G8"/>
    <mergeCell ref="D3:E3"/>
    <mergeCell ref="F3:G3"/>
    <mergeCell ref="B5:C5"/>
    <mergeCell ref="B6:C6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showGridLines="0" zoomScaleNormal="100" workbookViewId="0">
      <selection activeCell="F20" sqref="F20"/>
    </sheetView>
  </sheetViews>
  <sheetFormatPr baseColWidth="10" defaultColWidth="10" defaultRowHeight="15.75" x14ac:dyDescent="0.25"/>
  <cols>
    <col min="1" max="1" width="4.25" customWidth="1"/>
    <col min="2" max="2" width="22.375" customWidth="1"/>
    <col min="3" max="3" width="16.375" customWidth="1"/>
    <col min="4" max="4" width="12.875" style="93" customWidth="1"/>
    <col min="5" max="5" width="15.125" customWidth="1"/>
    <col min="6" max="6" width="13" style="93" customWidth="1"/>
    <col min="7" max="7" width="13.375" customWidth="1"/>
    <col min="8" max="8" width="12.75" style="93" customWidth="1"/>
    <col min="9" max="9" width="10.375" bestFit="1" customWidth="1"/>
    <col min="10" max="10" width="12.375" bestFit="1" customWidth="1"/>
    <col min="11" max="11" width="12.5" customWidth="1"/>
    <col min="12" max="12" width="12.375" bestFit="1" customWidth="1"/>
    <col min="13" max="13" width="10.25" bestFit="1" customWidth="1"/>
    <col min="14" max="14" width="13.75" bestFit="1" customWidth="1"/>
    <col min="15" max="15" width="10.25" bestFit="1" customWidth="1"/>
    <col min="16" max="16" width="12.375" customWidth="1"/>
  </cols>
  <sheetData>
    <row r="1" spans="1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1:27" s="8" customFormat="1" ht="49.5" customHeight="1" x14ac:dyDescent="0.25">
      <c r="A3" s="9"/>
      <c r="B3" s="133" t="s">
        <v>43</v>
      </c>
      <c r="C3" s="125" t="s">
        <v>109</v>
      </c>
      <c r="D3" s="126"/>
      <c r="E3" s="125" t="s">
        <v>110</v>
      </c>
      <c r="F3" s="126"/>
      <c r="G3" s="125" t="s">
        <v>104</v>
      </c>
      <c r="H3" s="126"/>
      <c r="I3" s="9"/>
      <c r="J3" s="9"/>
      <c r="K3" s="10"/>
    </row>
    <row r="4" spans="1:27" s="8" customFormat="1" x14ac:dyDescent="0.25">
      <c r="A4" s="9"/>
      <c r="B4" s="133"/>
      <c r="C4" s="47" t="s">
        <v>37</v>
      </c>
      <c r="D4" s="105" t="s">
        <v>15</v>
      </c>
      <c r="E4" s="47" t="s">
        <v>37</v>
      </c>
      <c r="F4" s="105" t="s">
        <v>15</v>
      </c>
      <c r="G4" s="47" t="s">
        <v>37</v>
      </c>
      <c r="H4" s="105" t="s">
        <v>15</v>
      </c>
      <c r="I4" s="9"/>
      <c r="J4" s="9"/>
      <c r="K4" s="10"/>
    </row>
    <row r="5" spans="1:27" s="8" customFormat="1" x14ac:dyDescent="0.25">
      <c r="A5" s="9"/>
      <c r="B5" s="39" t="s">
        <v>105</v>
      </c>
      <c r="C5" s="28">
        <v>863075.65154000139</v>
      </c>
      <c r="D5" s="91">
        <v>0.41743856078493363</v>
      </c>
      <c r="E5" s="28">
        <v>49375.027779999997</v>
      </c>
      <c r="F5" s="91">
        <v>2.3880919938388562E-2</v>
      </c>
      <c r="G5" s="28">
        <v>1155100.6506699917</v>
      </c>
      <c r="H5" s="91">
        <v>0.55868051927667406</v>
      </c>
      <c r="I5" s="9"/>
      <c r="J5" s="9"/>
      <c r="K5" s="10"/>
    </row>
    <row r="6" spans="1:27" s="8" customFormat="1" x14ac:dyDescent="0.25">
      <c r="A6" s="9"/>
      <c r="B6" s="39" t="s">
        <v>106</v>
      </c>
      <c r="C6" s="28">
        <v>208734.11672800026</v>
      </c>
      <c r="D6" s="91">
        <v>9.005539244721017E-2</v>
      </c>
      <c r="E6" s="28">
        <v>33982.655273999997</v>
      </c>
      <c r="F6" s="91">
        <v>1.4661337614905599E-2</v>
      </c>
      <c r="G6" s="28">
        <v>2075124.626006</v>
      </c>
      <c r="H6" s="91">
        <v>0.89528326993788654</v>
      </c>
      <c r="I6" s="9"/>
      <c r="J6" s="9"/>
      <c r="K6" s="10"/>
    </row>
    <row r="7" spans="1:27" s="8" customFormat="1" x14ac:dyDescent="0.25">
      <c r="A7" s="9"/>
      <c r="B7" s="39" t="s">
        <v>107</v>
      </c>
      <c r="C7" s="28">
        <v>45067.181750000047</v>
      </c>
      <c r="D7" s="91">
        <v>0.19848962925736335</v>
      </c>
      <c r="E7" s="28">
        <v>3228.52133</v>
      </c>
      <c r="F7" s="91">
        <v>1.4219393735247022E-2</v>
      </c>
      <c r="G7" s="28">
        <v>178754.85829500065</v>
      </c>
      <c r="H7" s="91">
        <v>0.78729097700739104</v>
      </c>
      <c r="I7" s="9"/>
      <c r="J7" s="9"/>
      <c r="K7" s="10"/>
    </row>
    <row r="8" spans="1:27" s="8" customFormat="1" x14ac:dyDescent="0.25">
      <c r="A8" s="9"/>
      <c r="B8" s="39" t="s">
        <v>108</v>
      </c>
      <c r="C8" s="28">
        <v>5548.2676399999973</v>
      </c>
      <c r="D8" s="91">
        <v>0.4742630609082284</v>
      </c>
      <c r="E8" s="28">
        <v>169.63869</v>
      </c>
      <c r="F8" s="91">
        <v>1.4500627869469923E-2</v>
      </c>
      <c r="G8" s="28">
        <v>5980.8070999999982</v>
      </c>
      <c r="H8" s="91">
        <v>0.51123631122230173</v>
      </c>
      <c r="I8" s="9"/>
      <c r="J8" s="9"/>
      <c r="K8" s="10"/>
    </row>
    <row r="9" spans="1:27" s="8" customFormat="1" x14ac:dyDescent="0.25">
      <c r="B9" s="128" t="s">
        <v>250</v>
      </c>
      <c r="C9" s="128"/>
      <c r="D9" s="128"/>
      <c r="E9" s="128"/>
      <c r="F9" s="128"/>
      <c r="G9" s="9"/>
      <c r="H9" s="100"/>
      <c r="I9" s="9"/>
      <c r="J9" s="9"/>
      <c r="K9" s="10"/>
    </row>
    <row r="10" spans="1:27" s="8" customFormat="1" x14ac:dyDescent="0.25">
      <c r="A10" s="9"/>
      <c r="B10" s="70"/>
      <c r="C10" s="9"/>
      <c r="D10" s="100"/>
      <c r="E10" s="9"/>
      <c r="F10" s="100"/>
      <c r="G10" s="9"/>
      <c r="H10" s="100"/>
      <c r="I10" s="9"/>
      <c r="J10" s="9"/>
      <c r="K10" s="10"/>
    </row>
    <row r="11" spans="1:27" s="8" customFormat="1" x14ac:dyDescent="0.25">
      <c r="A11" s="9"/>
      <c r="B11" s="70"/>
      <c r="C11" s="9"/>
      <c r="D11" s="100"/>
      <c r="E11" s="9"/>
      <c r="F11" s="100"/>
      <c r="G11" s="9"/>
      <c r="H11" s="100"/>
      <c r="I11" s="9"/>
      <c r="J11" s="9"/>
      <c r="K11" s="10"/>
    </row>
    <row r="12" spans="1:27" s="8" customFormat="1" ht="49.5" customHeight="1" x14ac:dyDescent="0.25">
      <c r="A12" s="9"/>
      <c r="B12" s="133" t="s">
        <v>44</v>
      </c>
      <c r="C12" s="125" t="s">
        <v>109</v>
      </c>
      <c r="D12" s="126"/>
      <c r="E12" s="125" t="s">
        <v>110</v>
      </c>
      <c r="F12" s="126"/>
      <c r="G12" s="125" t="s">
        <v>104</v>
      </c>
      <c r="H12" s="126"/>
      <c r="I12" s="9"/>
      <c r="J12" s="9"/>
      <c r="K12" s="10"/>
    </row>
    <row r="13" spans="1:27" s="8" customFormat="1" x14ac:dyDescent="0.25">
      <c r="A13" s="9"/>
      <c r="B13" s="133"/>
      <c r="C13" s="47" t="s">
        <v>37</v>
      </c>
      <c r="D13" s="105" t="s">
        <v>15</v>
      </c>
      <c r="E13" s="47" t="s">
        <v>37</v>
      </c>
      <c r="F13" s="105" t="s">
        <v>15</v>
      </c>
      <c r="G13" s="47" t="s">
        <v>37</v>
      </c>
      <c r="H13" s="105" t="s">
        <v>15</v>
      </c>
      <c r="I13" s="9"/>
      <c r="J13" s="9"/>
      <c r="K13" s="10"/>
    </row>
    <row r="14" spans="1:27" s="8" customFormat="1" x14ac:dyDescent="0.25">
      <c r="A14" s="9"/>
      <c r="B14" s="39" t="s">
        <v>105</v>
      </c>
      <c r="C14" s="28">
        <v>498134.13755740511</v>
      </c>
      <c r="D14" s="91">
        <v>0.30748169900806888</v>
      </c>
      <c r="E14" s="28">
        <v>21667.293112766845</v>
      </c>
      <c r="F14" s="91">
        <v>1.3374502160979912E-2</v>
      </c>
      <c r="G14" s="28">
        <v>1100243.4018007489</v>
      </c>
      <c r="H14" s="91">
        <v>0.67914379883094311</v>
      </c>
      <c r="I14" s="69"/>
      <c r="J14" s="9"/>
      <c r="K14" s="10"/>
    </row>
    <row r="15" spans="1:27" s="8" customFormat="1" x14ac:dyDescent="0.25">
      <c r="A15" s="9"/>
      <c r="B15" s="39" t="s">
        <v>106</v>
      </c>
      <c r="C15" s="28">
        <v>197788.87024922509</v>
      </c>
      <c r="D15" s="91">
        <v>7.4098981280071474E-2</v>
      </c>
      <c r="E15" s="28">
        <v>28963.299825733942</v>
      </c>
      <c r="F15" s="91">
        <v>1.0850716771332411E-2</v>
      </c>
      <c r="G15" s="28">
        <v>2442500.0494885333</v>
      </c>
      <c r="H15" s="91">
        <v>0.91505030194859283</v>
      </c>
      <c r="I15" s="69"/>
      <c r="J15" s="9"/>
      <c r="K15" s="10"/>
    </row>
    <row r="16" spans="1:27" s="8" customFormat="1" x14ac:dyDescent="0.25">
      <c r="A16" s="9"/>
      <c r="B16" s="39" t="s">
        <v>107</v>
      </c>
      <c r="C16" s="28">
        <v>62664.152779129559</v>
      </c>
      <c r="D16" s="91">
        <v>0.11573141204668382</v>
      </c>
      <c r="E16" s="28">
        <v>10096.151173497246</v>
      </c>
      <c r="F16" s="91">
        <v>1.8646096368110036E-2</v>
      </c>
      <c r="G16" s="28">
        <v>468701.61784481996</v>
      </c>
      <c r="H16" s="91">
        <v>0.86562249158520677</v>
      </c>
      <c r="I16" s="69"/>
      <c r="J16" s="9"/>
      <c r="K16" s="10"/>
    </row>
    <row r="17" spans="1:11" s="8" customFormat="1" x14ac:dyDescent="0.25">
      <c r="A17" s="9"/>
      <c r="B17" s="39" t="s">
        <v>108</v>
      </c>
      <c r="C17" s="28">
        <v>11928.65576975658</v>
      </c>
      <c r="D17" s="91">
        <v>0.97233791941974335</v>
      </c>
      <c r="E17" s="28">
        <v>222.54343435155084</v>
      </c>
      <c r="F17" s="91">
        <v>1.8140134489129187E-2</v>
      </c>
      <c r="G17" s="28">
        <v>116.81537345269589</v>
      </c>
      <c r="H17" s="91">
        <v>9.5219460911271214E-3</v>
      </c>
      <c r="I17" s="69"/>
      <c r="J17" s="9"/>
      <c r="K17" s="10"/>
    </row>
    <row r="18" spans="1:11" s="8" customFormat="1" x14ac:dyDescent="0.25">
      <c r="B18" s="128" t="s">
        <v>41</v>
      </c>
      <c r="C18" s="128"/>
      <c r="D18" s="128"/>
      <c r="E18" s="128"/>
      <c r="F18" s="128"/>
      <c r="G18" s="9"/>
      <c r="H18" s="100"/>
      <c r="I18" s="9"/>
      <c r="J18" s="9"/>
      <c r="K18" s="10"/>
    </row>
  </sheetData>
  <mergeCells count="11">
    <mergeCell ref="B1:AA1"/>
    <mergeCell ref="B18:F18"/>
    <mergeCell ref="B3:B4"/>
    <mergeCell ref="C3:D3"/>
    <mergeCell ref="E3:F3"/>
    <mergeCell ref="G3:H3"/>
    <mergeCell ref="B9:F9"/>
    <mergeCell ref="B12:B13"/>
    <mergeCell ref="C12:D12"/>
    <mergeCell ref="E12:F12"/>
    <mergeCell ref="G12:H1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1"/>
  <sheetViews>
    <sheetView showGridLines="0" zoomScaleNormal="100" workbookViewId="0">
      <selection activeCell="E2" sqref="E2"/>
    </sheetView>
  </sheetViews>
  <sheetFormatPr baseColWidth="10" defaultColWidth="10" defaultRowHeight="15.75" x14ac:dyDescent="0.25"/>
  <cols>
    <col min="1" max="1" width="4.25" customWidth="1"/>
    <col min="2" max="2" width="22.375" customWidth="1"/>
    <col min="3" max="3" width="16.375" customWidth="1"/>
    <col min="4" max="4" width="12.875" style="93" customWidth="1"/>
    <col min="5" max="5" width="15.125" customWidth="1"/>
    <col min="6" max="6" width="13" style="93" customWidth="1"/>
    <col min="7" max="7" width="13.375" customWidth="1"/>
    <col min="8" max="8" width="12.75" style="93" customWidth="1"/>
    <col min="9" max="9" width="10.375" bestFit="1" customWidth="1"/>
    <col min="10" max="10" width="12.375" style="93" bestFit="1" customWidth="1"/>
    <col min="11" max="11" width="12.5" customWidth="1"/>
    <col min="12" max="12" width="12.375" bestFit="1" customWidth="1"/>
    <col min="13" max="13" width="10.25" bestFit="1" customWidth="1"/>
    <col min="14" max="14" width="13.75" bestFit="1" customWidth="1"/>
    <col min="15" max="15" width="10.25" bestFit="1" customWidth="1"/>
    <col min="16" max="16" width="12.375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5" x14ac:dyDescent="0.2">
      <c r="B3" s="47" t="s">
        <v>43</v>
      </c>
      <c r="C3" s="133" t="s">
        <v>112</v>
      </c>
      <c r="D3" s="133"/>
      <c r="E3" s="133" t="s">
        <v>113</v>
      </c>
      <c r="F3" s="133"/>
      <c r="G3" s="133" t="s">
        <v>114</v>
      </c>
      <c r="H3" s="133"/>
      <c r="I3" s="133" t="s">
        <v>115</v>
      </c>
      <c r="J3" s="133"/>
    </row>
    <row r="4" spans="2:27" s="8" customFormat="1" ht="15" x14ac:dyDescent="0.2">
      <c r="B4" s="47" t="s">
        <v>116</v>
      </c>
      <c r="C4" s="47" t="s">
        <v>37</v>
      </c>
      <c r="D4" s="105" t="s">
        <v>15</v>
      </c>
      <c r="E4" s="47" t="s">
        <v>37</v>
      </c>
      <c r="F4" s="105" t="s">
        <v>15</v>
      </c>
      <c r="G4" s="47" t="s">
        <v>37</v>
      </c>
      <c r="H4" s="105" t="s">
        <v>15</v>
      </c>
      <c r="I4" s="47" t="s">
        <v>37</v>
      </c>
      <c r="J4" s="105" t="s">
        <v>15</v>
      </c>
    </row>
    <row r="5" spans="2:27" s="8" customFormat="1" ht="15" x14ac:dyDescent="0.2">
      <c r="B5" s="39" t="s">
        <v>117</v>
      </c>
      <c r="C5" s="28">
        <v>3545581.4887840133</v>
      </c>
      <c r="D5" s="91">
        <v>0.77859982168180253</v>
      </c>
      <c r="E5" s="28">
        <v>2255848.9156849966</v>
      </c>
      <c r="F5" s="91">
        <v>0.50727274342461015</v>
      </c>
      <c r="G5" s="28">
        <v>2277610.9831709904</v>
      </c>
      <c r="H5" s="91">
        <v>0.51375881151536351</v>
      </c>
      <c r="I5" s="28">
        <v>3466387.583896019</v>
      </c>
      <c r="J5" s="91">
        <v>0.77156038136091953</v>
      </c>
    </row>
    <row r="6" spans="2:27" s="8" customFormat="1" ht="15" x14ac:dyDescent="0.2">
      <c r="B6" s="39" t="s">
        <v>118</v>
      </c>
      <c r="C6" s="28">
        <v>397064.78029499995</v>
      </c>
      <c r="D6" s="91">
        <v>8.7194320060554636E-2</v>
      </c>
      <c r="E6" s="28">
        <v>1738418.9976129963</v>
      </c>
      <c r="F6" s="91">
        <v>0.39091827826280989</v>
      </c>
      <c r="G6" s="28">
        <v>1753190.9918169964</v>
      </c>
      <c r="H6" s="91">
        <v>0.3954658310706437</v>
      </c>
      <c r="I6" s="28">
        <v>891150.77322199894</v>
      </c>
      <c r="J6" s="91">
        <v>0.198355381155747</v>
      </c>
    </row>
    <row r="7" spans="2:27" s="8" customFormat="1" ht="42.75" x14ac:dyDescent="0.2">
      <c r="B7" s="39" t="s">
        <v>119</v>
      </c>
      <c r="C7" s="28">
        <v>137337.52902700022</v>
      </c>
      <c r="D7" s="91">
        <v>3.0158938935377452E-2</v>
      </c>
      <c r="E7" s="28">
        <v>53003.821302999982</v>
      </c>
      <c r="F7" s="91">
        <v>1.1918969243645532E-2</v>
      </c>
      <c r="G7" s="28">
        <v>51346.007023000013</v>
      </c>
      <c r="H7" s="91">
        <v>1.1582076016980454E-2</v>
      </c>
      <c r="I7" s="28">
        <v>48742.494952999987</v>
      </c>
      <c r="J7" s="91">
        <v>1.0849270915097844E-2</v>
      </c>
    </row>
    <row r="8" spans="2:27" s="8" customFormat="1" ht="28.5" x14ac:dyDescent="0.2">
      <c r="B8" s="39" t="s">
        <v>120</v>
      </c>
      <c r="C8" s="28">
        <v>62891.157776999979</v>
      </c>
      <c r="D8" s="91">
        <v>1.3810723117050101E-2</v>
      </c>
      <c r="E8" s="28">
        <v>31657.799423000008</v>
      </c>
      <c r="F8" s="91">
        <v>7.1188893247377963E-3</v>
      </c>
      <c r="G8" s="28">
        <v>27425.116983</v>
      </c>
      <c r="H8" s="91">
        <v>6.1862607842008734E-3</v>
      </c>
      <c r="I8" s="28">
        <v>86416.890887000001</v>
      </c>
      <c r="J8" s="91">
        <v>1.9234966568239004E-2</v>
      </c>
    </row>
    <row r="9" spans="2:27" s="8" customFormat="1" ht="28.5" x14ac:dyDescent="0.2">
      <c r="B9" s="39" t="s">
        <v>121</v>
      </c>
      <c r="C9" s="28" t="s">
        <v>28</v>
      </c>
      <c r="D9" s="91" t="s">
        <v>28</v>
      </c>
      <c r="E9" s="28">
        <v>368084.31587400002</v>
      </c>
      <c r="F9" s="91">
        <v>8.2771119744194765E-2</v>
      </c>
      <c r="G9" s="28">
        <v>323656.91501400026</v>
      </c>
      <c r="H9" s="91">
        <v>7.3007020612807741E-2</v>
      </c>
      <c r="I9" s="28" t="s">
        <v>28</v>
      </c>
      <c r="J9" s="91" t="s">
        <v>28</v>
      </c>
    </row>
    <row r="10" spans="2:27" s="8" customFormat="1" ht="15" x14ac:dyDescent="0.2">
      <c r="B10" s="39" t="s">
        <v>122</v>
      </c>
      <c r="C10" s="28">
        <v>410916.85096000024</v>
      </c>
      <c r="D10" s="91">
        <v>9.0236196205218236E-2</v>
      </c>
      <c r="E10" s="28" t="s">
        <v>28</v>
      </c>
      <c r="F10" s="91" t="s">
        <v>28</v>
      </c>
      <c r="G10" s="28" t="s">
        <v>28</v>
      </c>
      <c r="H10" s="91" t="s">
        <v>28</v>
      </c>
      <c r="I10" s="28" t="s">
        <v>28</v>
      </c>
      <c r="J10" s="91" t="s">
        <v>28</v>
      </c>
    </row>
    <row r="11" spans="2:27" s="8" customFormat="1" x14ac:dyDescent="0.25">
      <c r="B11" s="128" t="s">
        <v>250</v>
      </c>
      <c r="C11" s="128"/>
      <c r="D11" s="128"/>
      <c r="E11" s="128"/>
      <c r="F11" s="128"/>
      <c r="G11" s="9"/>
      <c r="H11" s="100"/>
      <c r="I11" s="9"/>
      <c r="J11" s="100"/>
      <c r="K11" s="10"/>
    </row>
    <row r="12" spans="2:27" s="8" customFormat="1" ht="15" x14ac:dyDescent="0.2">
      <c r="D12" s="102"/>
      <c r="F12" s="102"/>
      <c r="H12" s="102"/>
      <c r="J12" s="102"/>
    </row>
    <row r="13" spans="2:27" s="8" customFormat="1" ht="15" x14ac:dyDescent="0.2">
      <c r="B13" s="47" t="s">
        <v>44</v>
      </c>
      <c r="C13" s="133" t="s">
        <v>112</v>
      </c>
      <c r="D13" s="133"/>
      <c r="E13" s="133" t="s">
        <v>113</v>
      </c>
      <c r="F13" s="133"/>
      <c r="G13" s="133" t="s">
        <v>114</v>
      </c>
      <c r="H13" s="133"/>
      <c r="I13" s="133" t="s">
        <v>115</v>
      </c>
      <c r="J13" s="133"/>
    </row>
    <row r="14" spans="2:27" s="8" customFormat="1" ht="15" x14ac:dyDescent="0.2">
      <c r="B14" s="47" t="s">
        <v>116</v>
      </c>
      <c r="C14" s="47" t="s">
        <v>37</v>
      </c>
      <c r="D14" s="105" t="s">
        <v>15</v>
      </c>
      <c r="E14" s="47" t="s">
        <v>37</v>
      </c>
      <c r="F14" s="105" t="s">
        <v>15</v>
      </c>
      <c r="G14" s="47" t="s">
        <v>37</v>
      </c>
      <c r="H14" s="105" t="s">
        <v>15</v>
      </c>
      <c r="I14" s="47" t="s">
        <v>37</v>
      </c>
      <c r="J14" s="105" t="s">
        <v>15</v>
      </c>
    </row>
    <row r="15" spans="2:27" s="8" customFormat="1" ht="15" x14ac:dyDescent="0.2">
      <c r="B15" s="39" t="s">
        <v>117</v>
      </c>
      <c r="C15" s="28">
        <v>4008011.6649312736</v>
      </c>
      <c r="D15" s="91">
        <v>0.83067019211653892</v>
      </c>
      <c r="E15" s="28">
        <v>2872437.9515979667</v>
      </c>
      <c r="F15" s="91">
        <v>0.60828650951417362</v>
      </c>
      <c r="G15" s="28">
        <v>2973322.9922174122</v>
      </c>
      <c r="H15" s="91">
        <v>0.63150067965123313</v>
      </c>
      <c r="I15" s="28">
        <v>3993503.3475767467</v>
      </c>
      <c r="J15" s="91">
        <v>0.83477474405161134</v>
      </c>
      <c r="K15" s="69"/>
    </row>
    <row r="16" spans="2:27" s="8" customFormat="1" ht="15" x14ac:dyDescent="0.2">
      <c r="B16" s="39" t="s">
        <v>118</v>
      </c>
      <c r="C16" s="28">
        <v>303450.29297164967</v>
      </c>
      <c r="D16" s="91">
        <v>6.2890813259372721E-2</v>
      </c>
      <c r="E16" s="28">
        <v>1268199.6057699691</v>
      </c>
      <c r="F16" s="91">
        <v>0.26856235872106887</v>
      </c>
      <c r="G16" s="28">
        <v>1269206.8074243094</v>
      </c>
      <c r="H16" s="91">
        <v>0.26956538647309408</v>
      </c>
      <c r="I16" s="28">
        <v>695600.71858899971</v>
      </c>
      <c r="J16" s="91">
        <v>0.1454036371785187</v>
      </c>
      <c r="K16" s="69"/>
    </row>
    <row r="17" spans="2:11" s="8" customFormat="1" ht="42.75" x14ac:dyDescent="0.2">
      <c r="B17" s="39" t="s">
        <v>119</v>
      </c>
      <c r="C17" s="28">
        <v>91306.866248850303</v>
      </c>
      <c r="D17" s="91">
        <v>1.8923570705174621E-2</v>
      </c>
      <c r="E17" s="28">
        <v>40459.696001638025</v>
      </c>
      <c r="F17" s="91">
        <v>8.5680135381687034E-3</v>
      </c>
      <c r="G17" s="28">
        <v>49763.403386451238</v>
      </c>
      <c r="H17" s="91">
        <v>1.0569192496932927E-2</v>
      </c>
      <c r="I17" s="28">
        <v>38013.738964459415</v>
      </c>
      <c r="J17" s="91">
        <v>7.946133119872521E-3</v>
      </c>
      <c r="K17" s="69"/>
    </row>
    <row r="18" spans="2:11" s="8" customFormat="1" ht="28.5" x14ac:dyDescent="0.2">
      <c r="B18" s="39" t="s">
        <v>120</v>
      </c>
      <c r="C18" s="28">
        <v>42296.339684968327</v>
      </c>
      <c r="D18" s="91">
        <v>8.7660195501305972E-3</v>
      </c>
      <c r="E18" s="28">
        <v>61292.852027190311</v>
      </c>
      <c r="F18" s="91">
        <v>1.2979780815473168E-2</v>
      </c>
      <c r="G18" s="28">
        <v>42197.271768780134</v>
      </c>
      <c r="H18" s="91">
        <v>8.9622304307879746E-3</v>
      </c>
      <c r="I18" s="28">
        <v>56811.483619133491</v>
      </c>
      <c r="J18" s="91">
        <v>1.1875485649994955E-2</v>
      </c>
      <c r="K18" s="69"/>
    </row>
    <row r="19" spans="2:11" s="8" customFormat="1" ht="28.5" x14ac:dyDescent="0.2">
      <c r="B19" s="39" t="s">
        <v>121</v>
      </c>
      <c r="C19" s="28" t="s">
        <v>28</v>
      </c>
      <c r="D19" s="91" t="s">
        <v>28</v>
      </c>
      <c r="E19" s="28">
        <v>479789.1747127205</v>
      </c>
      <c r="F19" s="91">
        <v>0.10160333741111031</v>
      </c>
      <c r="G19" s="28">
        <v>373854.40593937878</v>
      </c>
      <c r="H19" s="91">
        <v>7.9402510947947036E-2</v>
      </c>
      <c r="I19" s="28" t="s">
        <v>28</v>
      </c>
      <c r="J19" s="91" t="s">
        <v>28</v>
      </c>
    </row>
    <row r="20" spans="2:11" s="8" customFormat="1" ht="15" x14ac:dyDescent="0.2">
      <c r="B20" s="39" t="s">
        <v>122</v>
      </c>
      <c r="C20" s="28">
        <v>379968.52940184891</v>
      </c>
      <c r="D20" s="91">
        <v>7.8749404368783138E-2</v>
      </c>
      <c r="E20" s="28" t="s">
        <v>28</v>
      </c>
      <c r="F20" s="91" t="s">
        <v>28</v>
      </c>
      <c r="G20" s="28" t="s">
        <v>28</v>
      </c>
      <c r="H20" s="91" t="s">
        <v>28</v>
      </c>
      <c r="I20" s="28" t="s">
        <v>28</v>
      </c>
      <c r="J20" s="91" t="s">
        <v>28</v>
      </c>
    </row>
    <row r="21" spans="2:11" s="8" customFormat="1" x14ac:dyDescent="0.25">
      <c r="B21" s="128" t="s">
        <v>41</v>
      </c>
      <c r="C21" s="128"/>
      <c r="D21" s="128"/>
      <c r="E21" s="128"/>
      <c r="F21" s="128"/>
      <c r="G21" s="9"/>
      <c r="H21" s="100"/>
      <c r="I21" s="9"/>
      <c r="J21" s="100"/>
      <c r="K21" s="10"/>
    </row>
  </sheetData>
  <mergeCells count="11">
    <mergeCell ref="B1:AA1"/>
    <mergeCell ref="B21:F21"/>
    <mergeCell ref="C3:D3"/>
    <mergeCell ref="E3:F3"/>
    <mergeCell ref="G3:H3"/>
    <mergeCell ref="I3:J3"/>
    <mergeCell ref="B11:F11"/>
    <mergeCell ref="C13:D13"/>
    <mergeCell ref="E13:F13"/>
    <mergeCell ref="G13:H13"/>
    <mergeCell ref="I13:J13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showGridLines="0" zoomScaleNormal="100" workbookViewId="0">
      <selection activeCell="D20" sqref="D20"/>
    </sheetView>
  </sheetViews>
  <sheetFormatPr baseColWidth="10" defaultColWidth="10" defaultRowHeight="15.75" x14ac:dyDescent="0.25"/>
  <cols>
    <col min="1" max="1" width="6.5" customWidth="1"/>
    <col min="2" max="2" width="30.875" customWidth="1"/>
    <col min="3" max="3" width="16.875" customWidth="1"/>
    <col min="4" max="4" width="29.625" style="93" customWidth="1"/>
    <col min="5" max="5" width="13.25" customWidth="1"/>
    <col min="6" max="6" width="28.25" bestFit="1" customWidth="1"/>
    <col min="7" max="7" width="13.375" customWidth="1"/>
    <col min="8" max="8" width="12.75" customWidth="1"/>
    <col min="9" max="9" width="12.375" customWidth="1"/>
    <col min="10" max="10" width="12.5" customWidth="1"/>
    <col min="11" max="11" width="12.375" bestFit="1" customWidth="1"/>
    <col min="12" max="12" width="10.25" bestFit="1" customWidth="1"/>
    <col min="13" max="13" width="13.75" bestFit="1" customWidth="1"/>
    <col min="14" max="14" width="10.25" bestFit="1" customWidth="1"/>
  </cols>
  <sheetData>
    <row r="1" spans="1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1:27" s="8" customFormat="1" x14ac:dyDescent="0.25">
      <c r="A3" s="16"/>
      <c r="B3" s="133" t="s">
        <v>21</v>
      </c>
      <c r="C3" s="147" t="s">
        <v>14</v>
      </c>
      <c r="D3" s="149" t="s">
        <v>15</v>
      </c>
      <c r="E3" s="71"/>
      <c r="F3" s="71"/>
      <c r="G3" s="72"/>
      <c r="H3" s="16"/>
      <c r="I3" s="16"/>
    </row>
    <row r="4" spans="1:27" s="8" customFormat="1" x14ac:dyDescent="0.2">
      <c r="A4" s="16"/>
      <c r="B4" s="133"/>
      <c r="C4" s="148"/>
      <c r="D4" s="149"/>
      <c r="E4" s="71"/>
      <c r="F4" s="71"/>
      <c r="G4" s="25"/>
      <c r="H4" s="16"/>
      <c r="I4" s="16"/>
    </row>
    <row r="5" spans="1:27" s="8" customFormat="1" ht="15" x14ac:dyDescent="0.2">
      <c r="B5" s="73">
        <v>2019</v>
      </c>
      <c r="C5" s="28" t="s">
        <v>17</v>
      </c>
      <c r="D5" s="91">
        <v>0.67583309068074915</v>
      </c>
      <c r="E5" s="74"/>
      <c r="G5" s="25"/>
    </row>
    <row r="6" spans="1:27" s="8" customFormat="1" ht="15" x14ac:dyDescent="0.2">
      <c r="B6" s="150">
        <v>2022</v>
      </c>
      <c r="C6" s="31" t="s">
        <v>17</v>
      </c>
      <c r="D6" s="92">
        <v>0.65529137193627762</v>
      </c>
      <c r="E6" s="75"/>
      <c r="G6" s="25"/>
    </row>
    <row r="7" spans="1:27" s="8" customFormat="1" ht="15" x14ac:dyDescent="0.2">
      <c r="B7" s="150"/>
      <c r="C7" s="28" t="s">
        <v>38</v>
      </c>
      <c r="D7" s="91">
        <v>0.7638939958170784</v>
      </c>
      <c r="E7" s="75"/>
      <c r="G7" s="25"/>
    </row>
    <row r="8" spans="1:27" s="8" customFormat="1" ht="15" x14ac:dyDescent="0.2">
      <c r="B8" s="151"/>
      <c r="C8" s="28" t="s">
        <v>19</v>
      </c>
      <c r="D8" s="91">
        <v>0.40231489411763838</v>
      </c>
      <c r="E8" s="75"/>
      <c r="G8" s="25"/>
    </row>
    <row r="9" spans="1:27" s="8" customFormat="1" x14ac:dyDescent="0.25">
      <c r="B9" s="128" t="s">
        <v>41</v>
      </c>
      <c r="C9" s="128"/>
      <c r="D9" s="128"/>
      <c r="E9" s="128"/>
      <c r="F9" s="128"/>
      <c r="G9" s="9"/>
      <c r="H9" s="9"/>
      <c r="I9" s="9"/>
      <c r="J9" s="9"/>
      <c r="K9" s="10"/>
    </row>
  </sheetData>
  <mergeCells count="6">
    <mergeCell ref="B9:F9"/>
    <mergeCell ref="B1:AA1"/>
    <mergeCell ref="B3:B4"/>
    <mergeCell ref="C3:C4"/>
    <mergeCell ref="D3:D4"/>
    <mergeCell ref="B6:B8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showGridLines="0" zoomScaleNormal="100" workbookViewId="0">
      <selection activeCell="M2" sqref="M1:O1048576"/>
    </sheetView>
  </sheetViews>
  <sheetFormatPr baseColWidth="10" defaultColWidth="10" defaultRowHeight="15.75" x14ac:dyDescent="0.25"/>
  <cols>
    <col min="1" max="1" width="6.5" customWidth="1"/>
    <col min="2" max="2" width="17.375" customWidth="1"/>
    <col min="3" max="3" width="10.875" customWidth="1"/>
    <col min="4" max="4" width="8.875" customWidth="1"/>
    <col min="5" max="5" width="8.875" style="93" customWidth="1"/>
    <col min="6" max="6" width="8.875" customWidth="1"/>
    <col min="7" max="7" width="8.875" style="93" customWidth="1"/>
    <col min="8" max="8" width="8.875" customWidth="1"/>
    <col min="9" max="9" width="8.875" style="93" customWidth="1"/>
    <col min="10" max="10" width="8.875" customWidth="1"/>
    <col min="11" max="11" width="8.875" style="93" customWidth="1"/>
    <col min="12" max="12" width="8.875" customWidth="1"/>
    <col min="13" max="13" width="8.625" style="93" customWidth="1"/>
    <col min="14" max="14" width="8.625" customWidth="1"/>
    <col min="15" max="15" width="8.625" style="93" customWidth="1"/>
  </cols>
  <sheetData>
    <row r="1" spans="1:21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3" spans="1:21" s="8" customFormat="1" ht="15.75" customHeight="1" x14ac:dyDescent="0.2">
      <c r="A3" s="76"/>
      <c r="B3" s="117" t="s">
        <v>123</v>
      </c>
      <c r="C3" s="147" t="s">
        <v>124</v>
      </c>
      <c r="D3" s="130" t="s">
        <v>63</v>
      </c>
      <c r="E3" s="145"/>
      <c r="F3" s="145"/>
      <c r="G3" s="145"/>
      <c r="H3" s="145"/>
      <c r="I3" s="131"/>
      <c r="J3" s="130" t="s">
        <v>67</v>
      </c>
      <c r="K3" s="145"/>
      <c r="L3" s="145"/>
      <c r="M3" s="145"/>
      <c r="N3" s="145"/>
      <c r="O3" s="131"/>
    </row>
    <row r="4" spans="1:21" s="8" customFormat="1" ht="15" x14ac:dyDescent="0.2">
      <c r="A4" s="16"/>
      <c r="B4" s="153"/>
      <c r="C4" s="154"/>
      <c r="D4" s="130" t="s">
        <v>125</v>
      </c>
      <c r="E4" s="131"/>
      <c r="F4" s="130" t="s">
        <v>18</v>
      </c>
      <c r="G4" s="131"/>
      <c r="H4" s="130" t="s">
        <v>39</v>
      </c>
      <c r="I4" s="131"/>
      <c r="J4" s="130" t="s">
        <v>125</v>
      </c>
      <c r="K4" s="131"/>
      <c r="L4" s="130" t="s">
        <v>18</v>
      </c>
      <c r="M4" s="131"/>
      <c r="N4" s="130" t="s">
        <v>39</v>
      </c>
      <c r="O4" s="131"/>
    </row>
    <row r="5" spans="1:21" s="8" customFormat="1" ht="15" x14ac:dyDescent="0.2">
      <c r="A5" s="16"/>
      <c r="B5" s="118"/>
      <c r="C5" s="148"/>
      <c r="D5" s="47" t="s">
        <v>37</v>
      </c>
      <c r="E5" s="105" t="s">
        <v>15</v>
      </c>
      <c r="F5" s="47" t="s">
        <v>37</v>
      </c>
      <c r="G5" s="105" t="s">
        <v>15</v>
      </c>
      <c r="H5" s="47" t="s">
        <v>37</v>
      </c>
      <c r="I5" s="105" t="s">
        <v>15</v>
      </c>
      <c r="J5" s="47" t="s">
        <v>37</v>
      </c>
      <c r="K5" s="105" t="s">
        <v>15</v>
      </c>
      <c r="L5" s="47" t="s">
        <v>37</v>
      </c>
      <c r="M5" s="105" t="s">
        <v>15</v>
      </c>
      <c r="N5" s="47" t="s">
        <v>37</v>
      </c>
      <c r="O5" s="105" t="s">
        <v>15</v>
      </c>
    </row>
    <row r="6" spans="1:21" s="8" customFormat="1" ht="19.5" customHeight="1" x14ac:dyDescent="0.2">
      <c r="B6" s="152" t="s">
        <v>126</v>
      </c>
      <c r="C6" s="77" t="s">
        <v>85</v>
      </c>
      <c r="D6" s="31">
        <v>1103139.3052229998</v>
      </c>
      <c r="E6" s="92">
        <v>0.23856086265393933</v>
      </c>
      <c r="F6" s="31">
        <v>931160.22708400048</v>
      </c>
      <c r="G6" s="92">
        <v>0.29034137717991387</v>
      </c>
      <c r="H6" s="31">
        <v>171979.07813900002</v>
      </c>
      <c r="I6" s="92">
        <v>0.12136672840587089</v>
      </c>
      <c r="J6" s="31">
        <v>955051.12528724584</v>
      </c>
      <c r="K6" s="92">
        <v>0.19720128084623972</v>
      </c>
      <c r="L6" s="31">
        <v>861412.99412254139</v>
      </c>
      <c r="M6" s="92">
        <v>0.25422467997329751</v>
      </c>
      <c r="N6" s="31">
        <v>93638.131164703125</v>
      </c>
      <c r="O6" s="92">
        <v>6.4372274060522441E-2</v>
      </c>
      <c r="P6" s="78"/>
    </row>
    <row r="7" spans="1:21" s="8" customFormat="1" ht="15" x14ac:dyDescent="0.2">
      <c r="B7" s="152"/>
      <c r="C7" s="79" t="s">
        <v>86</v>
      </c>
      <c r="D7" s="28">
        <v>3521002.6975800167</v>
      </c>
      <c r="E7" s="91">
        <v>0.76143913734606306</v>
      </c>
      <c r="F7" s="28">
        <v>2275961.8032939974</v>
      </c>
      <c r="G7" s="91">
        <v>0.70965862282007419</v>
      </c>
      <c r="H7" s="28">
        <v>1245040.8942860053</v>
      </c>
      <c r="I7" s="91">
        <v>0.87863327159413063</v>
      </c>
      <c r="J7" s="28">
        <v>3887975.8631221717</v>
      </c>
      <c r="K7" s="91">
        <v>0.80279871915375844</v>
      </c>
      <c r="L7" s="28">
        <v>2526979.4869419159</v>
      </c>
      <c r="M7" s="91">
        <v>0.74577532002669999</v>
      </c>
      <c r="N7" s="28">
        <v>1360996.3761802614</v>
      </c>
      <c r="O7" s="91">
        <v>0.93562772593947729</v>
      </c>
      <c r="P7" s="78"/>
    </row>
    <row r="8" spans="1:21" s="8" customFormat="1" ht="15" x14ac:dyDescent="0.2">
      <c r="B8" s="152"/>
      <c r="C8" s="79" t="s">
        <v>36</v>
      </c>
      <c r="D8" s="28">
        <v>4624142.0028030053</v>
      </c>
      <c r="E8" s="91">
        <v>1</v>
      </c>
      <c r="F8" s="28">
        <v>3207122.0303780362</v>
      </c>
      <c r="G8" s="91">
        <v>1</v>
      </c>
      <c r="H8" s="28">
        <v>1417019.9724250033</v>
      </c>
      <c r="I8" s="91">
        <v>1</v>
      </c>
      <c r="J8" s="28">
        <v>4843026.9884094261</v>
      </c>
      <c r="K8" s="91">
        <v>1</v>
      </c>
      <c r="L8" s="28">
        <v>3388392.4810644658</v>
      </c>
      <c r="M8" s="91">
        <v>1</v>
      </c>
      <c r="N8" s="28">
        <v>1454634.5073449649</v>
      </c>
      <c r="O8" s="91">
        <v>1</v>
      </c>
      <c r="P8" s="78"/>
    </row>
    <row r="9" spans="1:21" s="8" customFormat="1" ht="19.5" customHeight="1" x14ac:dyDescent="0.2">
      <c r="B9" s="152" t="s">
        <v>127</v>
      </c>
      <c r="C9" s="77" t="s">
        <v>85</v>
      </c>
      <c r="D9" s="31">
        <v>922049.13526799902</v>
      </c>
      <c r="E9" s="92">
        <v>0.19939896627505876</v>
      </c>
      <c r="F9" s="31">
        <v>621590.32553900091</v>
      </c>
      <c r="G9" s="92">
        <v>0.19381561401507741</v>
      </c>
      <c r="H9" s="31">
        <v>300458.80972899991</v>
      </c>
      <c r="I9" s="92">
        <v>0.21203569150462478</v>
      </c>
      <c r="J9" s="31">
        <v>938432.69631823723</v>
      </c>
      <c r="K9" s="92">
        <v>0.19376986718515943</v>
      </c>
      <c r="L9" s="31">
        <v>702865.44735847227</v>
      </c>
      <c r="M9" s="92">
        <v>0.20743330392991152</v>
      </c>
      <c r="N9" s="31">
        <v>235567.24895976379</v>
      </c>
      <c r="O9" s="92">
        <v>0.16194256892044107</v>
      </c>
      <c r="P9" s="78"/>
    </row>
    <row r="10" spans="1:21" s="8" customFormat="1" ht="15" x14ac:dyDescent="0.2">
      <c r="B10" s="152"/>
      <c r="C10" s="79" t="s">
        <v>86</v>
      </c>
      <c r="D10" s="28">
        <v>3702092.8675350165</v>
      </c>
      <c r="E10" s="91">
        <v>0.80060103372494351</v>
      </c>
      <c r="F10" s="28">
        <v>2585531.7048390033</v>
      </c>
      <c r="G10" s="91">
        <v>0.80618438598491249</v>
      </c>
      <c r="H10" s="28">
        <v>1116561.1626960002</v>
      </c>
      <c r="I10" s="91">
        <v>0.78796430849537302</v>
      </c>
      <c r="J10" s="28">
        <v>3904594.2920911987</v>
      </c>
      <c r="K10" s="91">
        <v>0.80623013281484257</v>
      </c>
      <c r="L10" s="28">
        <v>2685527.0337059959</v>
      </c>
      <c r="M10" s="91">
        <v>0.79256669607008912</v>
      </c>
      <c r="N10" s="28">
        <v>1219067.2583851945</v>
      </c>
      <c r="O10" s="91">
        <v>0.83805743107955455</v>
      </c>
      <c r="P10" s="78"/>
    </row>
    <row r="11" spans="1:21" s="8" customFormat="1" ht="15" x14ac:dyDescent="0.2">
      <c r="B11" s="152"/>
      <c r="C11" s="79" t="s">
        <v>36</v>
      </c>
      <c r="D11" s="28">
        <v>4624142.0028030053</v>
      </c>
      <c r="E11" s="91">
        <v>1</v>
      </c>
      <c r="F11" s="28">
        <v>3207122.0303780362</v>
      </c>
      <c r="G11" s="91">
        <v>1</v>
      </c>
      <c r="H11" s="28">
        <v>1417019.9724250033</v>
      </c>
      <c r="I11" s="91">
        <v>1</v>
      </c>
      <c r="J11" s="28">
        <v>4843026.9884094261</v>
      </c>
      <c r="K11" s="91">
        <v>1</v>
      </c>
      <c r="L11" s="28">
        <v>3388392.4810644658</v>
      </c>
      <c r="M11" s="91">
        <v>1</v>
      </c>
      <c r="N11" s="28">
        <v>1454634.5073449649</v>
      </c>
      <c r="O11" s="91">
        <v>1</v>
      </c>
      <c r="P11" s="78"/>
    </row>
    <row r="12" spans="1:21" s="8" customFormat="1" ht="19.5" customHeight="1" x14ac:dyDescent="0.2">
      <c r="B12" s="152" t="s">
        <v>128</v>
      </c>
      <c r="C12" s="77" t="s">
        <v>85</v>
      </c>
      <c r="D12" s="31">
        <v>1525665.9104100005</v>
      </c>
      <c r="E12" s="92">
        <v>0.32993491754474474</v>
      </c>
      <c r="F12" s="31">
        <v>1280812.1749169985</v>
      </c>
      <c r="G12" s="92">
        <v>0.39936496422183976</v>
      </c>
      <c r="H12" s="31">
        <v>244853.73549300016</v>
      </c>
      <c r="I12" s="92">
        <v>0.17279483723434899</v>
      </c>
      <c r="J12" s="31">
        <v>1616464.3601208706</v>
      </c>
      <c r="K12" s="92">
        <v>0.33377149538697054</v>
      </c>
      <c r="L12" s="31">
        <v>1405351.9207054367</v>
      </c>
      <c r="M12" s="92">
        <v>0.41475476307984971</v>
      </c>
      <c r="N12" s="31">
        <v>211112.43941543301</v>
      </c>
      <c r="O12" s="92">
        <v>0.14513091663194536</v>
      </c>
      <c r="P12" s="78"/>
    </row>
    <row r="13" spans="1:21" s="8" customFormat="1" ht="15" x14ac:dyDescent="0.2">
      <c r="B13" s="152"/>
      <c r="C13" s="79" t="s">
        <v>86</v>
      </c>
      <c r="D13" s="28">
        <v>3098476.0923930071</v>
      </c>
      <c r="E13" s="91">
        <v>0.67006508245525576</v>
      </c>
      <c r="F13" s="28">
        <v>1926309.8554610026</v>
      </c>
      <c r="G13" s="91">
        <v>0.60063503577814925</v>
      </c>
      <c r="H13" s="28">
        <v>1172166.2369320041</v>
      </c>
      <c r="I13" s="91">
        <v>0.82720516276565159</v>
      </c>
      <c r="J13" s="28">
        <v>3226562.6282885601</v>
      </c>
      <c r="K13" s="91">
        <v>0.6662285046130304</v>
      </c>
      <c r="L13" s="28">
        <v>1983040.5603590359</v>
      </c>
      <c r="M13" s="91">
        <v>0.58524523692015229</v>
      </c>
      <c r="N13" s="28">
        <v>1243522.067929527</v>
      </c>
      <c r="O13" s="91">
        <v>0.85486908336805134</v>
      </c>
      <c r="P13" s="78"/>
    </row>
    <row r="14" spans="1:21" s="8" customFormat="1" ht="15" x14ac:dyDescent="0.2">
      <c r="B14" s="152"/>
      <c r="C14" s="79" t="s">
        <v>36</v>
      </c>
      <c r="D14" s="28">
        <v>4624142.0028030053</v>
      </c>
      <c r="E14" s="91">
        <v>1</v>
      </c>
      <c r="F14" s="28">
        <v>3207122.0303780362</v>
      </c>
      <c r="G14" s="91">
        <v>1</v>
      </c>
      <c r="H14" s="28">
        <v>1417019.9724250033</v>
      </c>
      <c r="I14" s="91">
        <v>1</v>
      </c>
      <c r="J14" s="28">
        <v>4843026.9884094261</v>
      </c>
      <c r="K14" s="91">
        <v>1</v>
      </c>
      <c r="L14" s="28">
        <v>3388392.4810644658</v>
      </c>
      <c r="M14" s="91">
        <v>1</v>
      </c>
      <c r="N14" s="28">
        <v>1454634.5073449649</v>
      </c>
      <c r="O14" s="91">
        <v>1</v>
      </c>
      <c r="P14" s="78"/>
    </row>
    <row r="15" spans="1:21" s="8" customFormat="1" ht="19.5" customHeight="1" x14ac:dyDescent="0.2">
      <c r="B15" s="152" t="s">
        <v>129</v>
      </c>
      <c r="C15" s="77" t="s">
        <v>85</v>
      </c>
      <c r="D15" s="31">
        <v>1220578.0267869995</v>
      </c>
      <c r="E15" s="92">
        <v>0.26395773011450008</v>
      </c>
      <c r="F15" s="31">
        <v>958043.27572399832</v>
      </c>
      <c r="G15" s="92">
        <v>0.29872367395108751</v>
      </c>
      <c r="H15" s="31">
        <v>262534.75106299989</v>
      </c>
      <c r="I15" s="92">
        <v>0.18527244228866696</v>
      </c>
      <c r="J15" s="31">
        <v>1275077.5989661028</v>
      </c>
      <c r="K15" s="92">
        <v>0.26328112604321269</v>
      </c>
      <c r="L15" s="31">
        <v>1067703.5966654848</v>
      </c>
      <c r="M15" s="92">
        <v>0.31510623478011762</v>
      </c>
      <c r="N15" s="31">
        <v>207374.00230061257</v>
      </c>
      <c r="O15" s="92">
        <v>0.14256089846178388</v>
      </c>
      <c r="P15" s="78"/>
    </row>
    <row r="16" spans="1:21" s="8" customFormat="1" ht="15" x14ac:dyDescent="0.2">
      <c r="B16" s="152"/>
      <c r="C16" s="79" t="s">
        <v>86</v>
      </c>
      <c r="D16" s="28">
        <v>3403563.9760160102</v>
      </c>
      <c r="E16" s="91">
        <v>0.73604226988550081</v>
      </c>
      <c r="F16" s="28">
        <v>2249078.7546539973</v>
      </c>
      <c r="G16" s="91">
        <v>0.70127632604889978</v>
      </c>
      <c r="H16" s="28">
        <v>1154485.2213620015</v>
      </c>
      <c r="I16" s="91">
        <v>0.81472755771133165</v>
      </c>
      <c r="J16" s="28">
        <v>3567949.3894433235</v>
      </c>
      <c r="K16" s="91">
        <v>0.73671887395678737</v>
      </c>
      <c r="L16" s="28">
        <v>2320688.8843989782</v>
      </c>
      <c r="M16" s="91">
        <v>0.68489376521988143</v>
      </c>
      <c r="N16" s="28">
        <v>1247260.5050443469</v>
      </c>
      <c r="O16" s="91">
        <v>0.85743910153821234</v>
      </c>
      <c r="P16" s="78"/>
    </row>
    <row r="17" spans="2:16" s="8" customFormat="1" ht="15" x14ac:dyDescent="0.2">
      <c r="B17" s="152"/>
      <c r="C17" s="79" t="s">
        <v>36</v>
      </c>
      <c r="D17" s="28">
        <v>4624142.0028030053</v>
      </c>
      <c r="E17" s="91">
        <v>1</v>
      </c>
      <c r="F17" s="28">
        <v>3207122.0303780362</v>
      </c>
      <c r="G17" s="91">
        <v>1</v>
      </c>
      <c r="H17" s="28">
        <v>1417019.9724250033</v>
      </c>
      <c r="I17" s="91">
        <v>1</v>
      </c>
      <c r="J17" s="28">
        <v>4843026.9884094261</v>
      </c>
      <c r="K17" s="91">
        <v>1</v>
      </c>
      <c r="L17" s="28">
        <v>3388392.4810644658</v>
      </c>
      <c r="M17" s="91">
        <v>1</v>
      </c>
      <c r="N17" s="28">
        <v>1454634.5073449649</v>
      </c>
      <c r="O17" s="91">
        <v>1</v>
      </c>
      <c r="P17" s="78"/>
    </row>
    <row r="18" spans="2:16" s="8" customFormat="1" ht="19.5" customHeight="1" x14ac:dyDescent="0.2">
      <c r="B18" s="152" t="s">
        <v>130</v>
      </c>
      <c r="C18" s="77" t="s">
        <v>85</v>
      </c>
      <c r="D18" s="31">
        <v>1518316.5849260008</v>
      </c>
      <c r="E18" s="92">
        <v>0.32834557935410424</v>
      </c>
      <c r="F18" s="31">
        <v>1220163.7062849961</v>
      </c>
      <c r="G18" s="92">
        <v>0.38045440576552386</v>
      </c>
      <c r="H18" s="31">
        <v>298152.87864099961</v>
      </c>
      <c r="I18" s="92">
        <v>0.21040838128114636</v>
      </c>
      <c r="J18" s="31">
        <v>1479409.2567183487</v>
      </c>
      <c r="K18" s="92">
        <v>0.30547202405828933</v>
      </c>
      <c r="L18" s="31">
        <v>1260491.8571480857</v>
      </c>
      <c r="M18" s="92">
        <v>0.3720029082203905</v>
      </c>
      <c r="N18" s="31">
        <v>218917.3995702586</v>
      </c>
      <c r="O18" s="92">
        <v>0.15049649823709468</v>
      </c>
      <c r="P18" s="78"/>
    </row>
    <row r="19" spans="2:16" s="8" customFormat="1" ht="15" x14ac:dyDescent="0.2">
      <c r="B19" s="152"/>
      <c r="C19" s="79" t="s">
        <v>86</v>
      </c>
      <c r="D19" s="28">
        <v>3105825.4178770073</v>
      </c>
      <c r="E19" s="91">
        <v>0.67165442064589642</v>
      </c>
      <c r="F19" s="28">
        <v>1986958.3240930003</v>
      </c>
      <c r="G19" s="91">
        <v>0.61954559423446365</v>
      </c>
      <c r="H19" s="28">
        <v>1118867.093784001</v>
      </c>
      <c r="I19" s="91">
        <v>0.78959161871885175</v>
      </c>
      <c r="J19" s="28">
        <v>3363617.731691082</v>
      </c>
      <c r="K19" s="91">
        <v>0.69452797594171178</v>
      </c>
      <c r="L19" s="28">
        <v>2127900.623916382</v>
      </c>
      <c r="M19" s="91">
        <v>0.62799709177961005</v>
      </c>
      <c r="N19" s="28">
        <v>1235717.1077746989</v>
      </c>
      <c r="O19" s="91">
        <v>0.84950350176290035</v>
      </c>
      <c r="P19" s="78"/>
    </row>
    <row r="20" spans="2:16" s="8" customFormat="1" ht="15" x14ac:dyDescent="0.2">
      <c r="B20" s="152"/>
      <c r="C20" s="79" t="s">
        <v>36</v>
      </c>
      <c r="D20" s="28">
        <v>4624142.0028030053</v>
      </c>
      <c r="E20" s="91">
        <v>1</v>
      </c>
      <c r="F20" s="28">
        <v>3207122.0303780362</v>
      </c>
      <c r="G20" s="91">
        <v>1</v>
      </c>
      <c r="H20" s="28">
        <v>1417019.9724250033</v>
      </c>
      <c r="I20" s="91">
        <v>1</v>
      </c>
      <c r="J20" s="28">
        <v>4843026.9884094261</v>
      </c>
      <c r="K20" s="91">
        <v>1</v>
      </c>
      <c r="L20" s="28">
        <v>3388392.4810644658</v>
      </c>
      <c r="M20" s="91">
        <v>1</v>
      </c>
      <c r="N20" s="28">
        <v>1454634.5073449649</v>
      </c>
      <c r="O20" s="91">
        <v>1</v>
      </c>
      <c r="P20" s="78"/>
    </row>
    <row r="21" spans="2:16" s="8" customFormat="1" ht="19.5" customHeight="1" x14ac:dyDescent="0.2">
      <c r="B21" s="152" t="s">
        <v>131</v>
      </c>
      <c r="C21" s="77" t="s">
        <v>85</v>
      </c>
      <c r="D21" s="31">
        <v>2089635.8542900034</v>
      </c>
      <c r="E21" s="92">
        <v>0.45189699040888748</v>
      </c>
      <c r="F21" s="31">
        <v>1693831.5181160013</v>
      </c>
      <c r="G21" s="92">
        <v>0.52814688748103</v>
      </c>
      <c r="H21" s="31">
        <v>395804.3361740004</v>
      </c>
      <c r="I21" s="92">
        <v>0.2793216354577166</v>
      </c>
      <c r="J21" s="31">
        <v>1931444.4334794558</v>
      </c>
      <c r="K21" s="92">
        <v>0.39880934756339065</v>
      </c>
      <c r="L21" s="31">
        <v>1696457.0028836089</v>
      </c>
      <c r="M21" s="92">
        <v>0.50066720793532915</v>
      </c>
      <c r="N21" s="31">
        <v>234987.43059584577</v>
      </c>
      <c r="O21" s="92">
        <v>0.16154396819909811</v>
      </c>
      <c r="P21" s="78"/>
    </row>
    <row r="22" spans="2:16" s="8" customFormat="1" ht="15" x14ac:dyDescent="0.2">
      <c r="B22" s="152"/>
      <c r="C22" s="79" t="s">
        <v>86</v>
      </c>
      <c r="D22" s="28">
        <v>2534506.1485130074</v>
      </c>
      <c r="E22" s="91">
        <v>0.54810300959111369</v>
      </c>
      <c r="F22" s="28">
        <v>1513290.5122619977</v>
      </c>
      <c r="G22" s="91">
        <v>0.47185311251895834</v>
      </c>
      <c r="H22" s="28">
        <v>1021215.6362510001</v>
      </c>
      <c r="I22" s="91">
        <v>0.7206783645422814</v>
      </c>
      <c r="J22" s="28">
        <v>2911582.5549299703</v>
      </c>
      <c r="K22" s="91">
        <v>0.60119065243660941</v>
      </c>
      <c r="L22" s="28">
        <v>1691935.4781808641</v>
      </c>
      <c r="M22" s="91">
        <v>0.4993327920646729</v>
      </c>
      <c r="N22" s="28">
        <v>1219647.0767491115</v>
      </c>
      <c r="O22" s="91">
        <v>0.83845603180089667</v>
      </c>
      <c r="P22" s="78"/>
    </row>
    <row r="23" spans="2:16" s="8" customFormat="1" ht="15" x14ac:dyDescent="0.2">
      <c r="B23" s="152"/>
      <c r="C23" s="79" t="s">
        <v>36</v>
      </c>
      <c r="D23" s="28">
        <v>4624142.0028030053</v>
      </c>
      <c r="E23" s="91">
        <v>1</v>
      </c>
      <c r="F23" s="28">
        <v>3207122.0303780362</v>
      </c>
      <c r="G23" s="91">
        <v>1</v>
      </c>
      <c r="H23" s="28">
        <v>1417019.9724250033</v>
      </c>
      <c r="I23" s="91">
        <v>1</v>
      </c>
      <c r="J23" s="28">
        <v>4843026.9884094261</v>
      </c>
      <c r="K23" s="91">
        <v>1</v>
      </c>
      <c r="L23" s="28">
        <v>3388392.4810644658</v>
      </c>
      <c r="M23" s="91">
        <v>1</v>
      </c>
      <c r="N23" s="28">
        <v>1454634.5073449649</v>
      </c>
      <c r="O23" s="91">
        <v>1</v>
      </c>
      <c r="P23" s="78"/>
    </row>
    <row r="24" spans="2:16" s="8" customFormat="1" ht="15.6" customHeight="1" x14ac:dyDescent="0.2">
      <c r="B24" s="152" t="s">
        <v>132</v>
      </c>
      <c r="C24" s="77" t="s">
        <v>85</v>
      </c>
      <c r="D24" s="31" t="s">
        <v>28</v>
      </c>
      <c r="E24" s="92" t="s">
        <v>28</v>
      </c>
      <c r="F24" s="31" t="s">
        <v>28</v>
      </c>
      <c r="G24" s="92" t="s">
        <v>28</v>
      </c>
      <c r="H24" s="31" t="s">
        <v>28</v>
      </c>
      <c r="I24" s="92" t="s">
        <v>28</v>
      </c>
      <c r="J24" s="31" t="s">
        <v>28</v>
      </c>
      <c r="K24" s="92" t="s">
        <v>28</v>
      </c>
      <c r="L24" s="31" t="s">
        <v>28</v>
      </c>
      <c r="M24" s="92" t="s">
        <v>28</v>
      </c>
      <c r="N24" s="31" t="s">
        <v>28</v>
      </c>
      <c r="O24" s="92" t="s">
        <v>28</v>
      </c>
    </row>
    <row r="25" spans="2:16" s="8" customFormat="1" ht="15" x14ac:dyDescent="0.2">
      <c r="B25" s="152"/>
      <c r="C25" s="79" t="s">
        <v>86</v>
      </c>
      <c r="D25" s="28" t="s">
        <v>28</v>
      </c>
      <c r="E25" s="91" t="s">
        <v>28</v>
      </c>
      <c r="F25" s="28" t="s">
        <v>28</v>
      </c>
      <c r="G25" s="91" t="s">
        <v>28</v>
      </c>
      <c r="H25" s="28" t="s">
        <v>28</v>
      </c>
      <c r="I25" s="91" t="s">
        <v>28</v>
      </c>
      <c r="J25" s="28" t="s">
        <v>28</v>
      </c>
      <c r="K25" s="91" t="s">
        <v>28</v>
      </c>
      <c r="L25" s="28" t="s">
        <v>28</v>
      </c>
      <c r="M25" s="91" t="s">
        <v>28</v>
      </c>
      <c r="N25" s="28" t="s">
        <v>28</v>
      </c>
      <c r="O25" s="91" t="s">
        <v>28</v>
      </c>
    </row>
    <row r="26" spans="2:16" s="8" customFormat="1" ht="15" x14ac:dyDescent="0.2">
      <c r="B26" s="152"/>
      <c r="C26" s="79" t="s">
        <v>36</v>
      </c>
      <c r="D26" s="28" t="s">
        <v>28</v>
      </c>
      <c r="E26" s="91" t="s">
        <v>28</v>
      </c>
      <c r="F26" s="28" t="s">
        <v>28</v>
      </c>
      <c r="G26" s="91" t="s">
        <v>28</v>
      </c>
      <c r="H26" s="28" t="s">
        <v>28</v>
      </c>
      <c r="I26" s="91" t="s">
        <v>28</v>
      </c>
      <c r="J26" s="28" t="s">
        <v>28</v>
      </c>
      <c r="K26" s="91" t="s">
        <v>28</v>
      </c>
      <c r="L26" s="28" t="s">
        <v>28</v>
      </c>
      <c r="M26" s="91" t="s">
        <v>28</v>
      </c>
      <c r="N26" s="28" t="s">
        <v>28</v>
      </c>
      <c r="O26" s="91" t="s">
        <v>28</v>
      </c>
    </row>
    <row r="27" spans="2:16" s="8" customFormat="1" ht="15.75" customHeight="1" x14ac:dyDescent="0.2">
      <c r="B27" s="121" t="s">
        <v>41</v>
      </c>
      <c r="C27" s="121"/>
      <c r="D27" s="121"/>
      <c r="E27" s="121"/>
      <c r="F27" s="121"/>
      <c r="G27" s="121"/>
      <c r="H27" s="121"/>
      <c r="I27" s="102"/>
      <c r="K27" s="102"/>
      <c r="M27" s="102"/>
      <c r="O27" s="102"/>
    </row>
  </sheetData>
  <mergeCells count="19">
    <mergeCell ref="B15:B17"/>
    <mergeCell ref="B18:B20"/>
    <mergeCell ref="B21:B23"/>
    <mergeCell ref="B24:B26"/>
    <mergeCell ref="B27:H27"/>
    <mergeCell ref="B6:B8"/>
    <mergeCell ref="B1:U1"/>
    <mergeCell ref="B3:B5"/>
    <mergeCell ref="C3:C5"/>
    <mergeCell ref="D3:I3"/>
    <mergeCell ref="J3:O3"/>
    <mergeCell ref="D4:E4"/>
    <mergeCell ref="F4:G4"/>
    <mergeCell ref="H4:I4"/>
    <mergeCell ref="J4:K4"/>
    <mergeCell ref="L4:M4"/>
    <mergeCell ref="N4:O4"/>
    <mergeCell ref="B9:B11"/>
    <mergeCell ref="B12:B14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"/>
  <sheetViews>
    <sheetView showGridLines="0" zoomScaleNormal="100" workbookViewId="0">
      <selection activeCell="D16" sqref="D16"/>
    </sheetView>
  </sheetViews>
  <sheetFormatPr baseColWidth="10" defaultColWidth="10" defaultRowHeight="15.75" x14ac:dyDescent="0.25"/>
  <cols>
    <col min="1" max="1" width="6.5" customWidth="1"/>
    <col min="2" max="2" width="9.5" customWidth="1"/>
    <col min="3" max="3" width="14.5" customWidth="1"/>
    <col min="4" max="4" width="10.75" customWidth="1"/>
    <col min="5" max="5" width="9.375" style="93" customWidth="1"/>
    <col min="6" max="6" width="11.25" customWidth="1"/>
    <col min="7" max="7" width="10" style="93" customWidth="1"/>
    <col min="8" max="8" width="10" customWidth="1"/>
    <col min="9" max="9" width="10" style="93" customWidth="1"/>
    <col min="10" max="10" width="10" customWidth="1"/>
    <col min="11" max="11" width="10" style="93" customWidth="1"/>
    <col min="12" max="12" width="10" customWidth="1"/>
    <col min="13" max="13" width="10" style="93" customWidth="1"/>
    <col min="14" max="14" width="10.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8.75" customHeight="1" x14ac:dyDescent="0.2">
      <c r="B3" s="133" t="s">
        <v>21</v>
      </c>
      <c r="C3" s="133" t="s">
        <v>14</v>
      </c>
      <c r="D3" s="130" t="s">
        <v>133</v>
      </c>
      <c r="E3" s="131"/>
      <c r="F3" s="130" t="s">
        <v>134</v>
      </c>
      <c r="G3" s="131"/>
      <c r="H3" s="130" t="s">
        <v>135</v>
      </c>
      <c r="I3" s="131"/>
      <c r="J3" s="130" t="s">
        <v>136</v>
      </c>
      <c r="K3" s="131"/>
      <c r="L3" s="130" t="s">
        <v>137</v>
      </c>
      <c r="M3" s="131"/>
    </row>
    <row r="4" spans="2:27" s="8" customFormat="1" ht="18.75" customHeight="1" x14ac:dyDescent="0.2">
      <c r="B4" s="133"/>
      <c r="C4" s="133"/>
      <c r="D4" s="47" t="s">
        <v>37</v>
      </c>
      <c r="E4" s="105" t="s">
        <v>15</v>
      </c>
      <c r="F4" s="47" t="s">
        <v>37</v>
      </c>
      <c r="G4" s="105" t="s">
        <v>15</v>
      </c>
      <c r="H4" s="47" t="s">
        <v>37</v>
      </c>
      <c r="I4" s="105" t="s">
        <v>15</v>
      </c>
      <c r="J4" s="47" t="s">
        <v>37</v>
      </c>
      <c r="K4" s="105" t="s">
        <v>15</v>
      </c>
      <c r="L4" s="47" t="s">
        <v>37</v>
      </c>
      <c r="M4" s="105" t="s">
        <v>15</v>
      </c>
    </row>
    <row r="5" spans="2:27" s="8" customFormat="1" ht="19.5" customHeight="1" x14ac:dyDescent="0.2">
      <c r="B5" s="155">
        <v>2019</v>
      </c>
      <c r="C5" s="31" t="s">
        <v>17</v>
      </c>
      <c r="D5" s="31">
        <v>244083.21537000005</v>
      </c>
      <c r="E5" s="92">
        <v>5.2784541482948553E-2</v>
      </c>
      <c r="F5" s="31">
        <v>660672.73118800065</v>
      </c>
      <c r="G5" s="92">
        <v>0.14287466318887312</v>
      </c>
      <c r="H5" s="31">
        <v>1450343.6319100009</v>
      </c>
      <c r="I5" s="92">
        <v>0.31364599768580842</v>
      </c>
      <c r="J5" s="31">
        <v>1810342.2968860015</v>
      </c>
      <c r="K5" s="92">
        <v>0.39149798941914637</v>
      </c>
      <c r="L5" s="31">
        <v>458700.12744899991</v>
      </c>
      <c r="M5" s="92">
        <v>9.9196808223222965E-2</v>
      </c>
    </row>
    <row r="6" spans="2:27" s="8" customFormat="1" ht="19.5" customHeight="1" x14ac:dyDescent="0.2">
      <c r="B6" s="150"/>
      <c r="C6" s="28" t="s">
        <v>38</v>
      </c>
      <c r="D6" s="28">
        <v>135789.23311999999</v>
      </c>
      <c r="E6" s="91">
        <v>7.6423751504837434E-2</v>
      </c>
      <c r="F6" s="28">
        <v>396397.25013199967</v>
      </c>
      <c r="G6" s="91">
        <v>0.1865008865074321</v>
      </c>
      <c r="H6" s="28">
        <v>1008614.0657359964</v>
      </c>
      <c r="I6" s="91">
        <v>0.31173136213320307</v>
      </c>
      <c r="J6" s="28">
        <v>1321901.8387969958</v>
      </c>
      <c r="K6" s="91">
        <v>0.34469553541515191</v>
      </c>
      <c r="L6" s="28">
        <v>344419.64259300026</v>
      </c>
      <c r="M6" s="91">
        <v>8.0648464439373513E-2</v>
      </c>
    </row>
    <row r="7" spans="2:27" s="8" customFormat="1" ht="19.5" customHeight="1" x14ac:dyDescent="0.2">
      <c r="B7" s="151"/>
      <c r="C7" s="28" t="s">
        <v>19</v>
      </c>
      <c r="D7" s="28">
        <v>108293.98225000004</v>
      </c>
      <c r="E7" s="91">
        <v>4.2339902203220488E-2</v>
      </c>
      <c r="F7" s="28">
        <v>264275.48105600011</v>
      </c>
      <c r="G7" s="91">
        <v>0.1235990543475749</v>
      </c>
      <c r="H7" s="28">
        <v>441729.56617400015</v>
      </c>
      <c r="I7" s="91">
        <v>0.31449195140763231</v>
      </c>
      <c r="J7" s="28">
        <v>488440.45808900025</v>
      </c>
      <c r="K7" s="91">
        <v>0.4121769693438132</v>
      </c>
      <c r="L7" s="28">
        <v>114280.48485599992</v>
      </c>
      <c r="M7" s="91">
        <v>0.10739212269774535</v>
      </c>
    </row>
    <row r="8" spans="2:27" s="8" customFormat="1" ht="19.5" customHeight="1" x14ac:dyDescent="0.2">
      <c r="B8" s="155">
        <v>2022</v>
      </c>
      <c r="C8" s="31" t="s">
        <v>17</v>
      </c>
      <c r="D8" s="31">
        <v>214489.46214916775</v>
      </c>
      <c r="E8" s="92">
        <v>4.4288306190011874E-2</v>
      </c>
      <c r="F8" s="31">
        <v>799058.7205026861</v>
      </c>
      <c r="G8" s="92">
        <v>0.16499158943673722</v>
      </c>
      <c r="H8" s="31">
        <v>1848381.6719516874</v>
      </c>
      <c r="I8" s="92">
        <v>0.38165834639685609</v>
      </c>
      <c r="J8" s="31">
        <v>1813128.6767474301</v>
      </c>
      <c r="K8" s="92">
        <v>0.37437922214489</v>
      </c>
      <c r="L8" s="31">
        <v>167968.45705845873</v>
      </c>
      <c r="M8" s="92">
        <v>3.4682535831505636E-2</v>
      </c>
      <c r="N8" s="78"/>
    </row>
    <row r="9" spans="2:27" s="8" customFormat="1" ht="19.5" customHeight="1" x14ac:dyDescent="0.2">
      <c r="B9" s="150"/>
      <c r="C9" s="28" t="s">
        <v>38</v>
      </c>
      <c r="D9" s="28">
        <v>118020.13296742232</v>
      </c>
      <c r="E9" s="91">
        <v>3.4830715044659233E-2</v>
      </c>
      <c r="F9" s="28">
        <v>487711.50342810742</v>
      </c>
      <c r="G9" s="91">
        <v>0.14393595374609394</v>
      </c>
      <c r="H9" s="28">
        <v>1277491.8018052455</v>
      </c>
      <c r="I9" s="91">
        <v>0.3770200202439124</v>
      </c>
      <c r="J9" s="28">
        <v>1356970.9876606127</v>
      </c>
      <c r="K9" s="91">
        <v>0.40047633066235572</v>
      </c>
      <c r="L9" s="28">
        <v>148198.05520307977</v>
      </c>
      <c r="M9" s="91">
        <v>4.3736980302979317E-2</v>
      </c>
      <c r="N9" s="78"/>
    </row>
    <row r="10" spans="2:27" s="8" customFormat="1" ht="19.5" customHeight="1" x14ac:dyDescent="0.2">
      <c r="B10" s="151"/>
      <c r="C10" s="28" t="s">
        <v>19</v>
      </c>
      <c r="D10" s="28">
        <v>96469.329181746099</v>
      </c>
      <c r="E10" s="91">
        <v>6.6318603535553633E-2</v>
      </c>
      <c r="F10" s="28">
        <v>311347.21707457706</v>
      </c>
      <c r="G10" s="91">
        <v>0.21403810751255706</v>
      </c>
      <c r="H10" s="28">
        <v>570889.87014643755</v>
      </c>
      <c r="I10" s="91">
        <v>0.39246275766442523</v>
      </c>
      <c r="J10" s="28">
        <v>456157.68908681505</v>
      </c>
      <c r="K10" s="91">
        <v>0.31358921212408569</v>
      </c>
      <c r="L10" s="28">
        <v>19770.401855378925</v>
      </c>
      <c r="M10" s="91">
        <v>1.3591319163371392E-2</v>
      </c>
      <c r="N10" s="78"/>
    </row>
    <row r="11" spans="2:27" s="8" customFormat="1" ht="15.75" customHeight="1" x14ac:dyDescent="0.25">
      <c r="B11" s="121" t="s">
        <v>41</v>
      </c>
      <c r="C11" s="121"/>
      <c r="D11" s="121"/>
      <c r="E11" s="121"/>
      <c r="F11" s="121"/>
      <c r="G11" s="121"/>
      <c r="H11" s="121"/>
      <c r="I11" s="121"/>
      <c r="J11" s="9"/>
      <c r="K11" s="101"/>
      <c r="M11" s="102"/>
    </row>
  </sheetData>
  <mergeCells count="11">
    <mergeCell ref="B5:B7"/>
    <mergeCell ref="B8:B10"/>
    <mergeCell ref="B1:AA1"/>
    <mergeCell ref="B3:B4"/>
    <mergeCell ref="C3:C4"/>
    <mergeCell ref="D3:E3"/>
    <mergeCell ref="F3:G3"/>
    <mergeCell ref="H3:I3"/>
    <mergeCell ref="J3:K3"/>
    <mergeCell ref="L3:M3"/>
    <mergeCell ref="B11:I11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showGridLines="0" zoomScaleNormal="100" workbookViewId="0">
      <selection activeCell="E15" sqref="E15"/>
    </sheetView>
  </sheetViews>
  <sheetFormatPr baseColWidth="10" defaultColWidth="10" defaultRowHeight="15.75" x14ac:dyDescent="0.25"/>
  <cols>
    <col min="1" max="1" width="6.5" customWidth="1"/>
    <col min="2" max="2" width="30.875" customWidth="1"/>
    <col min="3" max="3" width="16.875" customWidth="1"/>
    <col min="4" max="4" width="13.375" customWidth="1"/>
    <col min="5" max="5" width="13.375" style="93" customWidth="1"/>
    <col min="6" max="6" width="13.375" customWidth="1"/>
    <col min="7" max="7" width="13.375" style="93" customWidth="1"/>
    <col min="8" max="8" width="12.75" customWidth="1"/>
    <col min="9" max="9" width="12.375" customWidth="1"/>
    <col min="10" max="10" width="12.5" customWidth="1"/>
    <col min="11" max="11" width="12.375" bestFit="1" customWidth="1"/>
    <col min="12" max="12" width="10.25" bestFit="1" customWidth="1"/>
    <col min="13" max="13" width="13.75" bestFit="1" customWidth="1"/>
    <col min="14" max="14" width="10.25" bestFit="1" customWidth="1"/>
  </cols>
  <sheetData>
    <row r="1" spans="1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1:27" s="8" customFormat="1" ht="15" x14ac:dyDescent="0.2">
      <c r="A3" s="16"/>
      <c r="B3" s="133" t="s">
        <v>21</v>
      </c>
      <c r="C3" s="133" t="s">
        <v>14</v>
      </c>
      <c r="D3" s="130" t="s">
        <v>138</v>
      </c>
      <c r="E3" s="131"/>
      <c r="F3" s="130" t="s">
        <v>86</v>
      </c>
      <c r="G3" s="131"/>
      <c r="H3" s="16"/>
      <c r="I3" s="16"/>
    </row>
    <row r="4" spans="1:27" s="8" customFormat="1" ht="15" x14ac:dyDescent="0.2">
      <c r="A4" s="16"/>
      <c r="B4" s="133"/>
      <c r="C4" s="133"/>
      <c r="D4" s="47" t="s">
        <v>37</v>
      </c>
      <c r="E4" s="105" t="s">
        <v>15</v>
      </c>
      <c r="F4" s="47" t="s">
        <v>37</v>
      </c>
      <c r="G4" s="105" t="s">
        <v>15</v>
      </c>
      <c r="H4" s="16"/>
      <c r="I4" s="16"/>
    </row>
    <row r="5" spans="1:27" s="8" customFormat="1" ht="15" x14ac:dyDescent="0.2">
      <c r="B5" s="155">
        <v>2019</v>
      </c>
      <c r="C5" s="31" t="s">
        <v>17</v>
      </c>
      <c r="D5" s="31">
        <v>653595.51762600127</v>
      </c>
      <c r="E5" s="92">
        <v>0.14134417092507384</v>
      </c>
      <c r="F5" s="31">
        <v>3970546.4851770075</v>
      </c>
      <c r="G5" s="92">
        <v>0.85865582907492699</v>
      </c>
    </row>
    <row r="6" spans="1:27" s="8" customFormat="1" ht="15" x14ac:dyDescent="0.2">
      <c r="B6" s="150"/>
      <c r="C6" s="28" t="s">
        <v>38</v>
      </c>
      <c r="D6" s="28">
        <v>474188.38107500016</v>
      </c>
      <c r="E6" s="91">
        <v>0.14785479834676127</v>
      </c>
      <c r="F6" s="28">
        <v>2732933.6493030046</v>
      </c>
      <c r="G6" s="91">
        <v>0.85214520165322893</v>
      </c>
    </row>
    <row r="7" spans="1:27" s="8" customFormat="1" ht="15" x14ac:dyDescent="0.2">
      <c r="B7" s="151"/>
      <c r="C7" s="28" t="s">
        <v>19</v>
      </c>
      <c r="D7" s="28">
        <v>179407.13655100003</v>
      </c>
      <c r="E7" s="91">
        <v>0.12660875643409131</v>
      </c>
      <c r="F7" s="28">
        <v>1237612.8358740055</v>
      </c>
      <c r="G7" s="91">
        <v>0.87339124356591025</v>
      </c>
    </row>
    <row r="8" spans="1:27" s="8" customFormat="1" ht="15" x14ac:dyDescent="0.2">
      <c r="B8" s="155">
        <v>2022</v>
      </c>
      <c r="C8" s="31" t="s">
        <v>17</v>
      </c>
      <c r="D8" s="31">
        <v>443992.76228947035</v>
      </c>
      <c r="E8" s="92">
        <v>9.1676706190582047E-2</v>
      </c>
      <c r="F8" s="31">
        <v>4399034.2261199448</v>
      </c>
      <c r="G8" s="92">
        <v>0.90832329380941568</v>
      </c>
      <c r="H8" s="78"/>
    </row>
    <row r="9" spans="1:27" s="8" customFormat="1" ht="15" x14ac:dyDescent="0.2">
      <c r="B9" s="150"/>
      <c r="C9" s="28" t="s">
        <v>38</v>
      </c>
      <c r="D9" s="28">
        <v>315667.08221105579</v>
      </c>
      <c r="E9" s="91">
        <v>9.3161309964862382E-2</v>
      </c>
      <c r="F9" s="28">
        <v>3072725.3988534138</v>
      </c>
      <c r="G9" s="91">
        <v>0.90683869003513873</v>
      </c>
      <c r="H9" s="78"/>
    </row>
    <row r="10" spans="1:27" s="8" customFormat="1" ht="15" x14ac:dyDescent="0.2">
      <c r="B10" s="151"/>
      <c r="C10" s="28" t="s">
        <v>19</v>
      </c>
      <c r="D10" s="28">
        <v>128325.68007841596</v>
      </c>
      <c r="E10" s="91">
        <v>8.8218503981896582E-2</v>
      </c>
      <c r="F10" s="28">
        <v>1326308.8272665478</v>
      </c>
      <c r="G10" s="91">
        <v>0.91178149601810266</v>
      </c>
      <c r="H10" s="78"/>
    </row>
    <row r="11" spans="1:27" s="8" customFormat="1" x14ac:dyDescent="0.25">
      <c r="B11" s="128" t="s">
        <v>41</v>
      </c>
      <c r="C11" s="128"/>
      <c r="D11" s="128"/>
      <c r="E11" s="128"/>
      <c r="F11" s="128"/>
      <c r="G11" s="100"/>
      <c r="H11" s="9"/>
      <c r="I11" s="9"/>
      <c r="J11" s="9"/>
      <c r="K11" s="10"/>
    </row>
  </sheetData>
  <mergeCells count="8">
    <mergeCell ref="B5:B7"/>
    <mergeCell ref="B8:B10"/>
    <mergeCell ref="B11:F11"/>
    <mergeCell ref="B1:AA1"/>
    <mergeCell ref="B3:B4"/>
    <mergeCell ref="C3:C4"/>
    <mergeCell ref="D3:E3"/>
    <mergeCell ref="F3:G3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showGridLines="0" zoomScaleNormal="100" workbookViewId="0">
      <selection activeCell="I22" sqref="I22"/>
    </sheetView>
  </sheetViews>
  <sheetFormatPr baseColWidth="10" defaultColWidth="10" defaultRowHeight="15.75" x14ac:dyDescent="0.25"/>
  <cols>
    <col min="1" max="1" width="6.5" customWidth="1"/>
    <col min="2" max="2" width="25.875" customWidth="1"/>
    <col min="3" max="3" width="10.75" customWidth="1"/>
    <col min="4" max="4" width="8.625" customWidth="1"/>
    <col min="5" max="5" width="8.625" style="93" customWidth="1"/>
    <col min="6" max="6" width="8.625" customWidth="1"/>
    <col min="7" max="7" width="8.625" style="93" customWidth="1"/>
    <col min="8" max="8" width="8.625" customWidth="1"/>
    <col min="9" max="9" width="8.625" style="93" customWidth="1"/>
    <col min="10" max="10" width="8.625" customWidth="1"/>
    <col min="11" max="11" width="8.625" style="93" customWidth="1"/>
    <col min="12" max="12" width="8.375" customWidth="1"/>
    <col min="13" max="13" width="8.375" style="93" customWidth="1"/>
    <col min="14" max="14" width="8.375" customWidth="1"/>
    <col min="15" max="15" width="8.375" style="93" customWidth="1"/>
  </cols>
  <sheetData>
    <row r="1" spans="1:21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</row>
    <row r="3" spans="1:21" s="8" customFormat="1" ht="15" x14ac:dyDescent="0.2">
      <c r="B3" s="134" t="s">
        <v>139</v>
      </c>
      <c r="C3" s="134" t="s">
        <v>124</v>
      </c>
      <c r="D3" s="130" t="s">
        <v>63</v>
      </c>
      <c r="E3" s="145"/>
      <c r="F3" s="145"/>
      <c r="G3" s="145"/>
      <c r="H3" s="145"/>
      <c r="I3" s="131"/>
      <c r="J3" s="130" t="s">
        <v>67</v>
      </c>
      <c r="K3" s="145"/>
      <c r="L3" s="145"/>
      <c r="M3" s="145"/>
      <c r="N3" s="145"/>
      <c r="O3" s="131"/>
    </row>
    <row r="4" spans="1:21" s="8" customFormat="1" ht="15" x14ac:dyDescent="0.2">
      <c r="A4" s="16"/>
      <c r="B4" s="134"/>
      <c r="C4" s="134"/>
      <c r="D4" s="130" t="s">
        <v>125</v>
      </c>
      <c r="E4" s="131"/>
      <c r="F4" s="130" t="s">
        <v>18</v>
      </c>
      <c r="G4" s="131"/>
      <c r="H4" s="130" t="s">
        <v>39</v>
      </c>
      <c r="I4" s="131"/>
      <c r="J4" s="130" t="s">
        <v>125</v>
      </c>
      <c r="K4" s="131"/>
      <c r="L4" s="130" t="s">
        <v>18</v>
      </c>
      <c r="M4" s="131"/>
      <c r="N4" s="130" t="s">
        <v>39</v>
      </c>
      <c r="O4" s="131"/>
    </row>
    <row r="5" spans="1:21" s="8" customFormat="1" ht="15" x14ac:dyDescent="0.2">
      <c r="A5" s="16"/>
      <c r="B5" s="134"/>
      <c r="C5" s="134"/>
      <c r="D5" s="47" t="s">
        <v>37</v>
      </c>
      <c r="E5" s="105" t="s">
        <v>15</v>
      </c>
      <c r="F5" s="47" t="s">
        <v>37</v>
      </c>
      <c r="G5" s="105" t="s">
        <v>15</v>
      </c>
      <c r="H5" s="47" t="s">
        <v>37</v>
      </c>
      <c r="I5" s="105" t="s">
        <v>15</v>
      </c>
      <c r="J5" s="47" t="s">
        <v>37</v>
      </c>
      <c r="K5" s="105" t="s">
        <v>15</v>
      </c>
      <c r="L5" s="47" t="s">
        <v>37</v>
      </c>
      <c r="M5" s="105" t="s">
        <v>15</v>
      </c>
      <c r="N5" s="47" t="s">
        <v>37</v>
      </c>
      <c r="O5" s="105" t="s">
        <v>15</v>
      </c>
    </row>
    <row r="6" spans="1:21" s="8" customFormat="1" ht="19.5" customHeight="1" x14ac:dyDescent="0.2">
      <c r="B6" s="152" t="s">
        <v>140</v>
      </c>
      <c r="C6" s="77" t="s">
        <v>85</v>
      </c>
      <c r="D6" s="31">
        <v>315701.07652899966</v>
      </c>
      <c r="E6" s="92">
        <v>6.8272357626048649E-2</v>
      </c>
      <c r="F6" s="31">
        <v>226153.31284999987</v>
      </c>
      <c r="G6" s="92">
        <v>7.0515967496048881E-2</v>
      </c>
      <c r="H6" s="31">
        <v>89547.763678999894</v>
      </c>
      <c r="I6" s="92">
        <v>6.3194425923124575E-2</v>
      </c>
      <c r="J6" s="31">
        <v>195671.73558791741</v>
      </c>
      <c r="K6" s="92">
        <v>4.0402776209219733E-2</v>
      </c>
      <c r="L6" s="31">
        <v>138956.80051635602</v>
      </c>
      <c r="M6" s="92">
        <v>4.1009653188907633E-2</v>
      </c>
      <c r="N6" s="31">
        <v>56714.935071561464</v>
      </c>
      <c r="O6" s="92">
        <v>3.8989130798965418E-2</v>
      </c>
      <c r="P6" s="78"/>
    </row>
    <row r="7" spans="1:21" s="8" customFormat="1" ht="15" x14ac:dyDescent="0.2">
      <c r="B7" s="152"/>
      <c r="C7" s="79" t="s">
        <v>86</v>
      </c>
      <c r="D7" s="28">
        <v>4308440.9262739848</v>
      </c>
      <c r="E7" s="91">
        <v>0.9317276423739469</v>
      </c>
      <c r="F7" s="28">
        <v>2980968.7175280172</v>
      </c>
      <c r="G7" s="91">
        <v>0.92948403250394518</v>
      </c>
      <c r="H7" s="28">
        <v>1327472.2087460062</v>
      </c>
      <c r="I7" s="91">
        <v>0.93680557407687748</v>
      </c>
      <c r="J7" s="28">
        <v>4647355.2528215125</v>
      </c>
      <c r="K7" s="91">
        <v>0.95959722379078105</v>
      </c>
      <c r="L7" s="28">
        <v>3249435.6805481119</v>
      </c>
      <c r="M7" s="91">
        <v>0.95899034681109296</v>
      </c>
      <c r="N7" s="28">
        <v>1397919.5722734029</v>
      </c>
      <c r="O7" s="91">
        <v>0.96101086920103429</v>
      </c>
      <c r="P7" s="78"/>
    </row>
    <row r="8" spans="1:21" s="8" customFormat="1" ht="15" x14ac:dyDescent="0.2">
      <c r="B8" s="152"/>
      <c r="C8" s="79" t="s">
        <v>36</v>
      </c>
      <c r="D8" s="28">
        <v>4624142.0028030053</v>
      </c>
      <c r="E8" s="91">
        <v>1</v>
      </c>
      <c r="F8" s="28">
        <v>3207122.0303780362</v>
      </c>
      <c r="G8" s="91">
        <v>1</v>
      </c>
      <c r="H8" s="28">
        <v>1417019.9724250033</v>
      </c>
      <c r="I8" s="91">
        <v>1</v>
      </c>
      <c r="J8" s="28">
        <v>4843026.9884094261</v>
      </c>
      <c r="K8" s="91">
        <v>1</v>
      </c>
      <c r="L8" s="28">
        <v>3388392.4810644658</v>
      </c>
      <c r="M8" s="91">
        <v>1</v>
      </c>
      <c r="N8" s="28">
        <v>1454634.5073449649</v>
      </c>
      <c r="O8" s="91">
        <v>1</v>
      </c>
      <c r="P8" s="78"/>
    </row>
    <row r="9" spans="1:21" s="8" customFormat="1" ht="15" x14ac:dyDescent="0.2">
      <c r="B9" s="152" t="s">
        <v>141</v>
      </c>
      <c r="C9" s="77" t="s">
        <v>85</v>
      </c>
      <c r="D9" s="31">
        <v>389670.00902199943</v>
      </c>
      <c r="E9" s="92">
        <v>8.4268607838123066E-2</v>
      </c>
      <c r="F9" s="31">
        <v>270364.94463999971</v>
      </c>
      <c r="G9" s="92">
        <v>8.4301421049491745E-2</v>
      </c>
      <c r="H9" s="31">
        <v>119305.06438199994</v>
      </c>
      <c r="I9" s="92">
        <v>8.4194342143130416E-2</v>
      </c>
      <c r="J9" s="31">
        <v>164364.8851310428</v>
      </c>
      <c r="K9" s="92">
        <v>3.393846152920664E-2</v>
      </c>
      <c r="L9" s="31">
        <v>131187.03067982013</v>
      </c>
      <c r="M9" s="92">
        <v>3.8716598331787005E-2</v>
      </c>
      <c r="N9" s="31">
        <v>33177.854451222585</v>
      </c>
      <c r="O9" s="92">
        <v>2.2808378519618398E-2</v>
      </c>
      <c r="P9" s="78"/>
    </row>
    <row r="10" spans="1:21" s="8" customFormat="1" ht="15" x14ac:dyDescent="0.2">
      <c r="B10" s="152"/>
      <c r="C10" s="79" t="s">
        <v>86</v>
      </c>
      <c r="D10" s="28">
        <v>4234471.993780992</v>
      </c>
      <c r="E10" s="91">
        <v>0.91573139216187405</v>
      </c>
      <c r="F10" s="28">
        <v>2936757.0857380102</v>
      </c>
      <c r="G10" s="91">
        <v>0.91569857895050011</v>
      </c>
      <c r="H10" s="28">
        <v>1297714.9080430043</v>
      </c>
      <c r="I10" s="91">
        <v>0.91580565785687029</v>
      </c>
      <c r="J10" s="28">
        <v>4678662.103278405</v>
      </c>
      <c r="K10" s="91">
        <v>0.96606153847079801</v>
      </c>
      <c r="L10" s="28">
        <v>3257205.4503846467</v>
      </c>
      <c r="M10" s="91">
        <v>0.96128340166821313</v>
      </c>
      <c r="N10" s="28">
        <v>1421456.6528937414</v>
      </c>
      <c r="O10" s="91">
        <v>0.97719162148038097</v>
      </c>
      <c r="P10" s="78"/>
    </row>
    <row r="11" spans="1:21" s="8" customFormat="1" ht="15" x14ac:dyDescent="0.2">
      <c r="B11" s="152"/>
      <c r="C11" s="79" t="s">
        <v>36</v>
      </c>
      <c r="D11" s="28">
        <v>4624142.0028030053</v>
      </c>
      <c r="E11" s="91">
        <v>1</v>
      </c>
      <c r="F11" s="28">
        <v>3207122.0303780362</v>
      </c>
      <c r="G11" s="91">
        <v>1</v>
      </c>
      <c r="H11" s="28">
        <v>1417019.9724250033</v>
      </c>
      <c r="I11" s="91">
        <v>1</v>
      </c>
      <c r="J11" s="28">
        <v>4843026.9884094261</v>
      </c>
      <c r="K11" s="91">
        <v>1</v>
      </c>
      <c r="L11" s="28">
        <v>3388392.4810644658</v>
      </c>
      <c r="M11" s="91">
        <v>1</v>
      </c>
      <c r="N11" s="28">
        <v>1454634.5073449649</v>
      </c>
      <c r="O11" s="91">
        <v>1</v>
      </c>
      <c r="P11" s="78"/>
    </row>
    <row r="12" spans="1:21" s="8" customFormat="1" ht="19.5" customHeight="1" x14ac:dyDescent="0.2">
      <c r="B12" s="152" t="s">
        <v>142</v>
      </c>
      <c r="C12" s="77" t="s">
        <v>85</v>
      </c>
      <c r="D12" s="31">
        <v>244645.56969800009</v>
      </c>
      <c r="E12" s="92">
        <v>5.2906154168644443E-2</v>
      </c>
      <c r="F12" s="31">
        <v>176455.71178500023</v>
      </c>
      <c r="G12" s="92">
        <v>5.501995562176993E-2</v>
      </c>
      <c r="H12" s="31">
        <v>68189.857913</v>
      </c>
      <c r="I12" s="92">
        <v>4.8122016090079489E-2</v>
      </c>
      <c r="J12" s="31">
        <v>118412.47055256717</v>
      </c>
      <c r="K12" s="92">
        <v>2.4450095123557603E-2</v>
      </c>
      <c r="L12" s="31">
        <v>87037.47079804579</v>
      </c>
      <c r="M12" s="92">
        <v>2.5686950754507314E-2</v>
      </c>
      <c r="N12" s="31">
        <v>31374.999754521279</v>
      </c>
      <c r="O12" s="92">
        <v>2.1568991795600744E-2</v>
      </c>
      <c r="P12" s="78"/>
    </row>
    <row r="13" spans="1:21" s="8" customFormat="1" ht="15" x14ac:dyDescent="0.2">
      <c r="B13" s="152"/>
      <c r="C13" s="79" t="s">
        <v>86</v>
      </c>
      <c r="D13" s="28">
        <v>4379496.4331050022</v>
      </c>
      <c r="E13" s="91">
        <v>0.94709384583135492</v>
      </c>
      <c r="F13" s="28">
        <v>3030666.3185930159</v>
      </c>
      <c r="G13" s="91">
        <v>0.94498004437822369</v>
      </c>
      <c r="H13" s="28">
        <v>1348830.1145120081</v>
      </c>
      <c r="I13" s="91">
        <v>0.95187798390992395</v>
      </c>
      <c r="J13" s="28">
        <v>4724614.5178568801</v>
      </c>
      <c r="K13" s="91">
        <v>0.97554990487644677</v>
      </c>
      <c r="L13" s="28">
        <v>3301355.0102664214</v>
      </c>
      <c r="M13" s="91">
        <v>0.97431304924549311</v>
      </c>
      <c r="N13" s="28">
        <v>1423259.5075904441</v>
      </c>
      <c r="O13" s="91">
        <v>0.97843100820439954</v>
      </c>
      <c r="P13" s="78"/>
    </row>
    <row r="14" spans="1:21" s="8" customFormat="1" ht="15" x14ac:dyDescent="0.2">
      <c r="B14" s="152"/>
      <c r="C14" s="79" t="s">
        <v>36</v>
      </c>
      <c r="D14" s="28">
        <v>4624142.0028030053</v>
      </c>
      <c r="E14" s="91">
        <v>1</v>
      </c>
      <c r="F14" s="28">
        <v>3207122.0303780362</v>
      </c>
      <c r="G14" s="91">
        <v>1</v>
      </c>
      <c r="H14" s="28">
        <v>1417019.9724250033</v>
      </c>
      <c r="I14" s="91">
        <v>1</v>
      </c>
      <c r="J14" s="28">
        <v>4843026.9884094261</v>
      </c>
      <c r="K14" s="91">
        <v>1</v>
      </c>
      <c r="L14" s="28">
        <v>3388392.4810644658</v>
      </c>
      <c r="M14" s="91">
        <v>1</v>
      </c>
      <c r="N14" s="28">
        <v>1454634.5073449649</v>
      </c>
      <c r="O14" s="91">
        <v>1</v>
      </c>
      <c r="P14" s="78"/>
    </row>
    <row r="15" spans="1:21" s="8" customFormat="1" ht="15" x14ac:dyDescent="0.2">
      <c r="B15" s="152" t="s">
        <v>143</v>
      </c>
      <c r="C15" s="77" t="s">
        <v>85</v>
      </c>
      <c r="D15" s="31">
        <v>215702.39106000011</v>
      </c>
      <c r="E15" s="92">
        <v>4.6647008445944847E-2</v>
      </c>
      <c r="F15" s="31">
        <v>158190.41399999999</v>
      </c>
      <c r="G15" s="92">
        <v>4.9324725564419337E-2</v>
      </c>
      <c r="H15" s="31">
        <v>57511.977060000005</v>
      </c>
      <c r="I15" s="92">
        <v>4.0586567711940892E-2</v>
      </c>
      <c r="J15" s="31">
        <v>101697.30786616073</v>
      </c>
      <c r="K15" s="92">
        <v>2.0998707649069023E-2</v>
      </c>
      <c r="L15" s="31">
        <v>74949.52879685651</v>
      </c>
      <c r="M15" s="92">
        <v>2.2119494484685868E-2</v>
      </c>
      <c r="N15" s="31">
        <v>26747.779069304182</v>
      </c>
      <c r="O15" s="92">
        <v>1.8387972328612563E-2</v>
      </c>
      <c r="P15" s="78"/>
    </row>
    <row r="16" spans="1:21" s="8" customFormat="1" ht="15" x14ac:dyDescent="0.2">
      <c r="B16" s="152"/>
      <c r="C16" s="79" t="s">
        <v>86</v>
      </c>
      <c r="D16" s="28">
        <v>4408439.6117429975</v>
      </c>
      <c r="E16" s="91">
        <v>0.95335299155405351</v>
      </c>
      <c r="F16" s="28">
        <v>3048931.6163780144</v>
      </c>
      <c r="G16" s="91">
        <v>0.95067527443557376</v>
      </c>
      <c r="H16" s="28">
        <v>1359507.9953650068</v>
      </c>
      <c r="I16" s="91">
        <v>0.95941343228806164</v>
      </c>
      <c r="J16" s="28">
        <v>4741329.6805432839</v>
      </c>
      <c r="K16" s="91">
        <v>0.97900129235093492</v>
      </c>
      <c r="L16" s="28">
        <v>3313442.9522676128</v>
      </c>
      <c r="M16" s="91">
        <v>0.97788050551531513</v>
      </c>
      <c r="N16" s="28">
        <v>1427886.7282756607</v>
      </c>
      <c r="O16" s="91">
        <v>0.98161202767138744</v>
      </c>
      <c r="P16" s="78"/>
    </row>
    <row r="17" spans="2:16" s="8" customFormat="1" ht="15" x14ac:dyDescent="0.2">
      <c r="B17" s="152"/>
      <c r="C17" s="79" t="s">
        <v>36</v>
      </c>
      <c r="D17" s="28">
        <v>4624142.0028030053</v>
      </c>
      <c r="E17" s="91">
        <v>1</v>
      </c>
      <c r="F17" s="28">
        <v>3207122.0303780362</v>
      </c>
      <c r="G17" s="91">
        <v>1</v>
      </c>
      <c r="H17" s="28">
        <v>1417019.9724250033</v>
      </c>
      <c r="I17" s="91">
        <v>1</v>
      </c>
      <c r="J17" s="28">
        <v>4843026.9884094261</v>
      </c>
      <c r="K17" s="91">
        <v>1</v>
      </c>
      <c r="L17" s="28">
        <v>3388392.4810644658</v>
      </c>
      <c r="M17" s="91">
        <v>1</v>
      </c>
      <c r="N17" s="28">
        <v>1454634.5073449649</v>
      </c>
      <c r="O17" s="91">
        <v>1</v>
      </c>
      <c r="P17" s="78"/>
    </row>
    <row r="18" spans="2:16" s="8" customFormat="1" ht="19.5" customHeight="1" x14ac:dyDescent="0.2">
      <c r="B18" s="152" t="s">
        <v>144</v>
      </c>
      <c r="C18" s="77" t="s">
        <v>85</v>
      </c>
      <c r="D18" s="31" t="s">
        <v>28</v>
      </c>
      <c r="E18" s="92" t="s">
        <v>28</v>
      </c>
      <c r="F18" s="31" t="s">
        <v>28</v>
      </c>
      <c r="G18" s="92" t="s">
        <v>28</v>
      </c>
      <c r="H18" s="31" t="s">
        <v>28</v>
      </c>
      <c r="I18" s="92" t="s">
        <v>28</v>
      </c>
      <c r="J18" s="31">
        <v>160512.45940855009</v>
      </c>
      <c r="K18" s="92">
        <v>3.3143003289615468E-2</v>
      </c>
      <c r="L18" s="31">
        <v>106162.89820367793</v>
      </c>
      <c r="M18" s="92">
        <v>3.1331346293841024E-2</v>
      </c>
      <c r="N18" s="31">
        <v>54349.561204872123</v>
      </c>
      <c r="O18" s="92">
        <v>3.7363035821329646E-2</v>
      </c>
      <c r="P18" s="78"/>
    </row>
    <row r="19" spans="2:16" s="8" customFormat="1" ht="15" x14ac:dyDescent="0.2">
      <c r="B19" s="152"/>
      <c r="C19" s="79" t="s">
        <v>86</v>
      </c>
      <c r="D19" s="31" t="s">
        <v>28</v>
      </c>
      <c r="E19" s="92" t="s">
        <v>28</v>
      </c>
      <c r="F19" s="31" t="s">
        <v>28</v>
      </c>
      <c r="G19" s="92" t="s">
        <v>28</v>
      </c>
      <c r="H19" s="31" t="s">
        <v>28</v>
      </c>
      <c r="I19" s="92" t="s">
        <v>28</v>
      </c>
      <c r="J19" s="28">
        <v>4682514.5290008951</v>
      </c>
      <c r="K19" s="91">
        <v>0.96685699671038849</v>
      </c>
      <c r="L19" s="28">
        <v>3282229.5828607888</v>
      </c>
      <c r="M19" s="91">
        <v>0.96866865370615929</v>
      </c>
      <c r="N19" s="28">
        <v>1400284.9461400926</v>
      </c>
      <c r="O19" s="91">
        <v>0.96263696417867028</v>
      </c>
      <c r="P19" s="78"/>
    </row>
    <row r="20" spans="2:16" s="8" customFormat="1" ht="15" x14ac:dyDescent="0.2">
      <c r="B20" s="152"/>
      <c r="C20" s="79" t="s">
        <v>36</v>
      </c>
      <c r="D20" s="31" t="s">
        <v>28</v>
      </c>
      <c r="E20" s="92" t="s">
        <v>28</v>
      </c>
      <c r="F20" s="31" t="s">
        <v>28</v>
      </c>
      <c r="G20" s="92" t="s">
        <v>28</v>
      </c>
      <c r="H20" s="31" t="s">
        <v>28</v>
      </c>
      <c r="I20" s="92" t="s">
        <v>28</v>
      </c>
      <c r="J20" s="28">
        <v>4843026.9884094261</v>
      </c>
      <c r="K20" s="91">
        <v>1</v>
      </c>
      <c r="L20" s="28">
        <v>3388392.4810644658</v>
      </c>
      <c r="M20" s="91">
        <v>1</v>
      </c>
      <c r="N20" s="28">
        <v>1454634.5073449649</v>
      </c>
      <c r="O20" s="91">
        <v>1</v>
      </c>
      <c r="P20" s="78"/>
    </row>
    <row r="21" spans="2:16" s="8" customFormat="1" ht="15.75" customHeight="1" x14ac:dyDescent="0.2">
      <c r="B21" s="121" t="s">
        <v>41</v>
      </c>
      <c r="C21" s="121"/>
      <c r="D21" s="121"/>
      <c r="E21" s="121"/>
      <c r="F21" s="121"/>
      <c r="G21" s="121"/>
      <c r="I21" s="102"/>
      <c r="K21" s="102"/>
      <c r="M21" s="102"/>
      <c r="O21" s="102"/>
    </row>
  </sheetData>
  <mergeCells count="17">
    <mergeCell ref="B9:B11"/>
    <mergeCell ref="B12:B14"/>
    <mergeCell ref="B15:B17"/>
    <mergeCell ref="B18:B20"/>
    <mergeCell ref="B21:G21"/>
    <mergeCell ref="B6:B8"/>
    <mergeCell ref="B1:U1"/>
    <mergeCell ref="B3:B5"/>
    <mergeCell ref="C3:C5"/>
    <mergeCell ref="D3:I3"/>
    <mergeCell ref="J3:O3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35"/>
  <sheetViews>
    <sheetView showGridLines="0" zoomScaleNormal="100" workbookViewId="0">
      <selection activeCell="I7" sqref="I7"/>
    </sheetView>
  </sheetViews>
  <sheetFormatPr baseColWidth="10" defaultColWidth="10" defaultRowHeight="15.75" x14ac:dyDescent="0.25"/>
  <cols>
    <col min="1" max="1" width="6.5" customWidth="1"/>
    <col min="2" max="2" width="30.875" customWidth="1"/>
    <col min="3" max="3" width="16.875" customWidth="1"/>
    <col min="4" max="4" width="29.625" customWidth="1"/>
    <col min="5" max="5" width="13.375" customWidth="1"/>
    <col min="6" max="6" width="12.75" style="93" customWidth="1"/>
    <col min="7" max="7" width="12.375" customWidth="1"/>
    <col min="8" max="8" width="12.5" style="93" customWidth="1"/>
    <col min="9" max="9" width="12.375" bestFit="1" customWidth="1"/>
    <col min="10" max="10" width="10.25" bestFit="1" customWidth="1"/>
    <col min="11" max="11" width="13.75" bestFit="1" customWidth="1"/>
    <col min="12" max="12" width="10.25" bestFit="1" customWidth="1"/>
  </cols>
  <sheetData>
    <row r="1" spans="2:25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s="8" customFormat="1" ht="29.45" customHeight="1" x14ac:dyDescent="0.2">
      <c r="B3" s="134" t="s">
        <v>145</v>
      </c>
      <c r="C3" s="133" t="s">
        <v>146</v>
      </c>
      <c r="D3" s="133" t="s">
        <v>147</v>
      </c>
      <c r="E3" s="130" t="s">
        <v>43</v>
      </c>
      <c r="F3" s="131"/>
      <c r="G3" s="130" t="s">
        <v>44</v>
      </c>
      <c r="H3" s="131"/>
    </row>
    <row r="4" spans="2:25" s="8" customFormat="1" ht="15.6" customHeight="1" x14ac:dyDescent="0.2">
      <c r="B4" s="134"/>
      <c r="C4" s="133"/>
      <c r="D4" s="133"/>
      <c r="E4" s="47" t="s">
        <v>37</v>
      </c>
      <c r="F4" s="105" t="s">
        <v>15</v>
      </c>
      <c r="G4" s="47" t="s">
        <v>37</v>
      </c>
      <c r="H4" s="105" t="s">
        <v>15</v>
      </c>
    </row>
    <row r="5" spans="2:25" s="8" customFormat="1" ht="15" x14ac:dyDescent="0.2">
      <c r="B5" s="156" t="s">
        <v>148</v>
      </c>
      <c r="C5" s="156" t="s">
        <v>125</v>
      </c>
      <c r="D5" s="39" t="s">
        <v>149</v>
      </c>
      <c r="E5" s="28">
        <v>115034.10380299996</v>
      </c>
      <c r="F5" s="91">
        <v>2.5199271261991396E-2</v>
      </c>
      <c r="G5" s="28">
        <v>144369.27510603177</v>
      </c>
      <c r="H5" s="91">
        <v>2.9981319500481364E-2</v>
      </c>
      <c r="I5" s="78"/>
    </row>
    <row r="6" spans="2:25" s="8" customFormat="1" ht="15" x14ac:dyDescent="0.2">
      <c r="B6" s="156"/>
      <c r="C6" s="156"/>
      <c r="D6" s="39" t="s">
        <v>150</v>
      </c>
      <c r="E6" s="28">
        <v>113922.55643400007</v>
      </c>
      <c r="F6" s="91">
        <v>2.4955776656948446E-2</v>
      </c>
      <c r="G6" s="28">
        <v>181193.07126010599</v>
      </c>
      <c r="H6" s="91">
        <v>3.7628556053446297E-2</v>
      </c>
      <c r="I6" s="78"/>
    </row>
    <row r="7" spans="2:25" s="8" customFormat="1" ht="15.6" customHeight="1" x14ac:dyDescent="0.2">
      <c r="B7" s="156"/>
      <c r="C7" s="156"/>
      <c r="D7" s="39" t="s">
        <v>151</v>
      </c>
      <c r="E7" s="28">
        <v>543428.11282400112</v>
      </c>
      <c r="F7" s="91">
        <v>0.11904289227041331</v>
      </c>
      <c r="G7" s="28">
        <v>702468.89627056581</v>
      </c>
      <c r="H7" s="91">
        <v>0.14588245596419433</v>
      </c>
      <c r="I7" s="78"/>
    </row>
    <row r="8" spans="2:25" s="8" customFormat="1" ht="15.6" customHeight="1" x14ac:dyDescent="0.2">
      <c r="B8" s="156"/>
      <c r="C8" s="156"/>
      <c r="D8" s="39" t="s">
        <v>152</v>
      </c>
      <c r="E8" s="28">
        <v>845738.48712300067</v>
      </c>
      <c r="F8" s="91">
        <v>0.18526674133278132</v>
      </c>
      <c r="G8" s="28">
        <v>1159205.4473792028</v>
      </c>
      <c r="H8" s="91">
        <v>0.2407334168509811</v>
      </c>
      <c r="I8" s="78"/>
    </row>
    <row r="9" spans="2:25" s="8" customFormat="1" ht="16.149999999999999" customHeight="1" x14ac:dyDescent="0.2">
      <c r="B9" s="156"/>
      <c r="C9" s="156"/>
      <c r="D9" s="61" t="s">
        <v>153</v>
      </c>
      <c r="E9" s="31">
        <v>2946854.1396390232</v>
      </c>
      <c r="F9" s="92">
        <v>0.64553531847787071</v>
      </c>
      <c r="G9" s="31">
        <v>2628070.8918840233</v>
      </c>
      <c r="H9" s="92">
        <v>0.54577425163089943</v>
      </c>
      <c r="I9" s="78"/>
    </row>
    <row r="10" spans="2:25" s="8" customFormat="1" ht="15.6" customHeight="1" x14ac:dyDescent="0.2">
      <c r="B10" s="156" t="s">
        <v>154</v>
      </c>
      <c r="C10" s="156" t="s">
        <v>125</v>
      </c>
      <c r="D10" s="39" t="s">
        <v>149</v>
      </c>
      <c r="E10" s="28">
        <v>254724.66641500001</v>
      </c>
      <c r="F10" s="91">
        <v>5.5953095149912563E-2</v>
      </c>
      <c r="G10" s="28">
        <v>210241.76796185292</v>
      </c>
      <c r="H10" s="91">
        <v>4.3940564949629252E-2</v>
      </c>
      <c r="I10" s="78"/>
    </row>
    <row r="11" spans="2:25" s="8" customFormat="1" ht="15" x14ac:dyDescent="0.2">
      <c r="B11" s="156"/>
      <c r="C11" s="156"/>
      <c r="D11" s="39" t="s">
        <v>150</v>
      </c>
      <c r="E11" s="28">
        <v>245748.1504979998</v>
      </c>
      <c r="F11" s="91">
        <v>5.3981303975200311E-2</v>
      </c>
      <c r="G11" s="28">
        <v>262098.36125519275</v>
      </c>
      <c r="H11" s="91">
        <v>5.4778601690672772E-2</v>
      </c>
      <c r="I11" s="78"/>
    </row>
    <row r="12" spans="2:25" s="8" customFormat="1" ht="15" x14ac:dyDescent="0.2">
      <c r="B12" s="156"/>
      <c r="C12" s="156"/>
      <c r="D12" s="39" t="s">
        <v>151</v>
      </c>
      <c r="E12" s="28">
        <v>742250.77452500071</v>
      </c>
      <c r="F12" s="91">
        <v>0.16304360624593209</v>
      </c>
      <c r="G12" s="28">
        <v>722789.25545862573</v>
      </c>
      <c r="H12" s="91">
        <v>0.15106307624913301</v>
      </c>
      <c r="I12" s="78"/>
    </row>
    <row r="13" spans="2:25" s="8" customFormat="1" ht="15" x14ac:dyDescent="0.2">
      <c r="B13" s="156"/>
      <c r="C13" s="156"/>
      <c r="D13" s="39" t="s">
        <v>152</v>
      </c>
      <c r="E13" s="28">
        <v>1019018.8385210013</v>
      </c>
      <c r="F13" s="91">
        <v>0.22383877790000073</v>
      </c>
      <c r="G13" s="28">
        <v>1419934.6504608262</v>
      </c>
      <c r="H13" s="91">
        <v>0.29676658133945977</v>
      </c>
      <c r="I13" s="78"/>
    </row>
    <row r="14" spans="2:25" s="8" customFormat="1" ht="15" x14ac:dyDescent="0.2">
      <c r="B14" s="156"/>
      <c r="C14" s="156"/>
      <c r="D14" s="61" t="s">
        <v>153</v>
      </c>
      <c r="E14" s="31">
        <v>2290725.4135539993</v>
      </c>
      <c r="F14" s="92">
        <v>0.50318321672895505</v>
      </c>
      <c r="G14" s="31">
        <v>2169621.1004064959</v>
      </c>
      <c r="H14" s="92">
        <v>0.4534511757711035</v>
      </c>
      <c r="I14" s="78"/>
    </row>
    <row r="15" spans="2:25" s="8" customFormat="1" ht="15.6" customHeight="1" x14ac:dyDescent="0.2">
      <c r="B15" s="156" t="s">
        <v>155</v>
      </c>
      <c r="C15" s="156" t="s">
        <v>125</v>
      </c>
      <c r="D15" s="39" t="s">
        <v>149</v>
      </c>
      <c r="E15" s="28">
        <v>135424.26654999985</v>
      </c>
      <c r="F15" s="91">
        <v>2.9743868256391609E-2</v>
      </c>
      <c r="G15" s="28">
        <v>128711.97674855185</v>
      </c>
      <c r="H15" s="91">
        <v>2.6827819699958733E-2</v>
      </c>
      <c r="I15" s="78"/>
    </row>
    <row r="16" spans="2:25" s="8" customFormat="1" ht="15" x14ac:dyDescent="0.2">
      <c r="B16" s="156"/>
      <c r="C16" s="156"/>
      <c r="D16" s="39" t="s">
        <v>150</v>
      </c>
      <c r="E16" s="28">
        <v>166658.89687800012</v>
      </c>
      <c r="F16" s="91">
        <v>3.6604076941148443E-2</v>
      </c>
      <c r="G16" s="28">
        <v>235849.41340341829</v>
      </c>
      <c r="H16" s="91">
        <v>4.9158793913085683E-2</v>
      </c>
      <c r="I16" s="78"/>
    </row>
    <row r="17" spans="2:9" s="8" customFormat="1" ht="15" x14ac:dyDescent="0.2">
      <c r="B17" s="156"/>
      <c r="C17" s="156"/>
      <c r="D17" s="39" t="s">
        <v>151</v>
      </c>
      <c r="E17" s="28">
        <v>634410.60470100178</v>
      </c>
      <c r="F17" s="91">
        <v>0.13933858330860832</v>
      </c>
      <c r="G17" s="28">
        <v>670428.30773554102</v>
      </c>
      <c r="H17" s="91">
        <v>0.13973936393514294</v>
      </c>
      <c r="I17" s="78"/>
    </row>
    <row r="18" spans="2:9" s="8" customFormat="1" ht="15" x14ac:dyDescent="0.2">
      <c r="B18" s="156"/>
      <c r="C18" s="156"/>
      <c r="D18" s="39" t="s">
        <v>152</v>
      </c>
      <c r="E18" s="28">
        <v>913006.46697200148</v>
      </c>
      <c r="F18" s="91">
        <v>0.20052790214538396</v>
      </c>
      <c r="G18" s="28">
        <v>1398018.0564145674</v>
      </c>
      <c r="H18" s="91">
        <v>0.29139305682521677</v>
      </c>
      <c r="I18" s="78"/>
    </row>
    <row r="19" spans="2:9" s="8" customFormat="1" ht="15" x14ac:dyDescent="0.2">
      <c r="B19" s="156"/>
      <c r="C19" s="156"/>
      <c r="D19" s="61" t="s">
        <v>153</v>
      </c>
      <c r="E19" s="31">
        <v>2703514.3688720101</v>
      </c>
      <c r="F19" s="92">
        <v>0.59378556934847115</v>
      </c>
      <c r="G19" s="31">
        <v>2364697.6942979642</v>
      </c>
      <c r="H19" s="92">
        <v>0.49288096562659378</v>
      </c>
      <c r="I19" s="78"/>
    </row>
    <row r="20" spans="2:9" s="8" customFormat="1" ht="15.6" customHeight="1" x14ac:dyDescent="0.2">
      <c r="B20" s="156" t="s">
        <v>156</v>
      </c>
      <c r="C20" s="156" t="s">
        <v>125</v>
      </c>
      <c r="D20" s="39" t="s">
        <v>149</v>
      </c>
      <c r="E20" s="28">
        <v>164609.14009499998</v>
      </c>
      <c r="F20" s="91">
        <v>3.606776270443595E-2</v>
      </c>
      <c r="G20" s="28">
        <v>132653.66737607523</v>
      </c>
      <c r="H20" s="91">
        <v>2.7707859420276586E-2</v>
      </c>
      <c r="I20" s="78"/>
    </row>
    <row r="21" spans="2:9" s="8" customFormat="1" ht="15" x14ac:dyDescent="0.2">
      <c r="B21" s="156"/>
      <c r="C21" s="156"/>
      <c r="D21" s="39" t="s">
        <v>150</v>
      </c>
      <c r="E21" s="28">
        <v>176150.16498500016</v>
      </c>
      <c r="F21" s="91">
        <v>3.8596534477730447E-2</v>
      </c>
      <c r="G21" s="28">
        <v>138443.07275711081</v>
      </c>
      <c r="H21" s="91">
        <v>2.8917113816311912E-2</v>
      </c>
      <c r="I21" s="78"/>
    </row>
    <row r="22" spans="2:9" s="8" customFormat="1" ht="15" x14ac:dyDescent="0.2">
      <c r="B22" s="156"/>
      <c r="C22" s="156"/>
      <c r="D22" s="39" t="s">
        <v>151</v>
      </c>
      <c r="E22" s="28">
        <v>668290.58169799962</v>
      </c>
      <c r="F22" s="91">
        <v>0.14643018063506105</v>
      </c>
      <c r="G22" s="28">
        <v>668386.55475389888</v>
      </c>
      <c r="H22" s="91">
        <v>0.13960835809401925</v>
      </c>
      <c r="I22" s="78"/>
    </row>
    <row r="23" spans="2:9" s="8" customFormat="1" ht="15" x14ac:dyDescent="0.2">
      <c r="B23" s="156"/>
      <c r="C23" s="156"/>
      <c r="D23" s="39" t="s">
        <v>152</v>
      </c>
      <c r="E23" s="28">
        <v>934779.98601900006</v>
      </c>
      <c r="F23" s="91">
        <v>0.20482108525159204</v>
      </c>
      <c r="G23" s="28">
        <v>1360476.025622946</v>
      </c>
      <c r="H23" s="91">
        <v>0.28416763145905938</v>
      </c>
      <c r="I23" s="78"/>
    </row>
    <row r="24" spans="2:9" s="8" customFormat="1" ht="15" x14ac:dyDescent="0.2">
      <c r="B24" s="156"/>
      <c r="C24" s="156"/>
      <c r="D24" s="61" t="s">
        <v>153</v>
      </c>
      <c r="E24" s="31">
        <v>2620055.6513460018</v>
      </c>
      <c r="F24" s="92">
        <v>0.57408443693118105</v>
      </c>
      <c r="G24" s="31">
        <v>2487623.342010594</v>
      </c>
      <c r="H24" s="92">
        <v>0.51959903721033085</v>
      </c>
      <c r="I24" s="78"/>
    </row>
    <row r="25" spans="2:9" s="8" customFormat="1" ht="15.6" customHeight="1" x14ac:dyDescent="0.2">
      <c r="B25" s="156" t="s">
        <v>157</v>
      </c>
      <c r="C25" s="156" t="s">
        <v>125</v>
      </c>
      <c r="D25" s="39" t="s">
        <v>149</v>
      </c>
      <c r="E25" s="28">
        <v>124530.45867599997</v>
      </c>
      <c r="F25" s="91">
        <v>2.7299687987791824E-2</v>
      </c>
      <c r="G25" s="28">
        <v>105046.31197068367</v>
      </c>
      <c r="H25" s="91">
        <v>2.1905359983698275E-2</v>
      </c>
      <c r="I25" s="78"/>
    </row>
    <row r="26" spans="2:9" s="8" customFormat="1" ht="15" x14ac:dyDescent="0.2">
      <c r="B26" s="156"/>
      <c r="C26" s="156"/>
      <c r="D26" s="39" t="s">
        <v>150</v>
      </c>
      <c r="E26" s="28">
        <v>147812.52538000012</v>
      </c>
      <c r="F26" s="91">
        <v>3.2403605242154715E-2</v>
      </c>
      <c r="G26" s="28">
        <v>202052.80080362453</v>
      </c>
      <c r="H26" s="91">
        <v>4.2134171626635443E-2</v>
      </c>
      <c r="I26" s="78"/>
    </row>
    <row r="27" spans="2:9" s="8" customFormat="1" ht="15" x14ac:dyDescent="0.2">
      <c r="B27" s="156"/>
      <c r="C27" s="156"/>
      <c r="D27" s="39" t="s">
        <v>151</v>
      </c>
      <c r="E27" s="28">
        <v>622745.70388200029</v>
      </c>
      <c r="F27" s="91">
        <v>0.13651891747984757</v>
      </c>
      <c r="G27" s="28">
        <v>651958.43788273598</v>
      </c>
      <c r="H27" s="91">
        <v>0.1359532191879004</v>
      </c>
      <c r="I27" s="78"/>
    </row>
    <row r="28" spans="2:9" s="8" customFormat="1" ht="15" x14ac:dyDescent="0.2">
      <c r="B28" s="156"/>
      <c r="C28" s="156"/>
      <c r="D28" s="39" t="s">
        <v>152</v>
      </c>
      <c r="E28" s="28">
        <v>923872.59349600016</v>
      </c>
      <c r="F28" s="91">
        <v>0.20253224641638304</v>
      </c>
      <c r="G28" s="28">
        <v>1255043.4927580238</v>
      </c>
      <c r="H28" s="91">
        <v>0.26171484736879719</v>
      </c>
      <c r="I28" s="78"/>
    </row>
    <row r="29" spans="2:9" s="8" customFormat="1" ht="15" x14ac:dyDescent="0.2">
      <c r="B29" s="156"/>
      <c r="C29" s="156"/>
      <c r="D29" s="61" t="s">
        <v>153</v>
      </c>
      <c r="E29" s="31">
        <v>2742646.1161190108</v>
      </c>
      <c r="F29" s="92">
        <v>0.60124554287382526</v>
      </c>
      <c r="G29" s="31">
        <v>2581360.5262125353</v>
      </c>
      <c r="H29" s="92">
        <v>0.53829240183296634</v>
      </c>
      <c r="I29" s="78"/>
    </row>
    <row r="30" spans="2:9" s="8" customFormat="1" ht="15.6" customHeight="1" x14ac:dyDescent="0.2">
      <c r="B30" s="156" t="s">
        <v>158</v>
      </c>
      <c r="C30" s="156" t="s">
        <v>125</v>
      </c>
      <c r="D30" s="39" t="s">
        <v>149</v>
      </c>
      <c r="E30" s="28">
        <v>2054532.95413</v>
      </c>
      <c r="F30" s="91">
        <v>0.45388541871475163</v>
      </c>
      <c r="G30" s="28">
        <v>1538086.5283204231</v>
      </c>
      <c r="H30" s="91">
        <v>0.32049644365467606</v>
      </c>
      <c r="I30" s="78"/>
    </row>
    <row r="31" spans="2:9" s="8" customFormat="1" ht="15" x14ac:dyDescent="0.2">
      <c r="B31" s="156"/>
      <c r="C31" s="156"/>
      <c r="D31" s="39" t="s">
        <v>150</v>
      </c>
      <c r="E31" s="28">
        <v>577511.37259799999</v>
      </c>
      <c r="F31" s="91">
        <v>0.1275832498268063</v>
      </c>
      <c r="G31" s="28">
        <v>663233.45903445955</v>
      </c>
      <c r="H31" s="91">
        <v>0.13820026443210026</v>
      </c>
      <c r="I31" s="78"/>
    </row>
    <row r="32" spans="2:9" s="8" customFormat="1" ht="15" x14ac:dyDescent="0.2">
      <c r="B32" s="156"/>
      <c r="C32" s="156"/>
      <c r="D32" s="39" t="s">
        <v>151</v>
      </c>
      <c r="E32" s="28">
        <v>763091.68772199855</v>
      </c>
      <c r="F32" s="91">
        <v>0.16858147225295381</v>
      </c>
      <c r="G32" s="28">
        <v>934258.7010108548</v>
      </c>
      <c r="H32" s="91">
        <v>0.19467473748332445</v>
      </c>
      <c r="I32" s="78"/>
    </row>
    <row r="33" spans="2:9" s="8" customFormat="1" ht="15" x14ac:dyDescent="0.2">
      <c r="B33" s="156"/>
      <c r="C33" s="156"/>
      <c r="D33" s="39" t="s">
        <v>152</v>
      </c>
      <c r="E33" s="28">
        <v>449991.16169000074</v>
      </c>
      <c r="F33" s="91">
        <v>9.9411609062309531E-2</v>
      </c>
      <c r="G33" s="28">
        <v>925154.51669382455</v>
      </c>
      <c r="H33" s="91">
        <v>0.19277766690747644</v>
      </c>
      <c r="I33" s="78"/>
    </row>
    <row r="34" spans="2:9" s="8" customFormat="1" ht="15" x14ac:dyDescent="0.2">
      <c r="B34" s="156"/>
      <c r="C34" s="156"/>
      <c r="D34" s="61" t="s">
        <v>153</v>
      </c>
      <c r="E34" s="31">
        <v>681418.22368299868</v>
      </c>
      <c r="F34" s="92">
        <v>0.15053825014317593</v>
      </c>
      <c r="G34" s="31">
        <v>738341.97587333608</v>
      </c>
      <c r="H34" s="92">
        <v>0.15385088752241738</v>
      </c>
      <c r="I34" s="78"/>
    </row>
    <row r="35" spans="2:9" s="8" customFormat="1" x14ac:dyDescent="0.25">
      <c r="B35" s="128" t="s">
        <v>41</v>
      </c>
      <c r="C35" s="128"/>
      <c r="D35" s="128"/>
      <c r="E35" s="9"/>
      <c r="F35" s="100"/>
      <c r="G35" s="9"/>
      <c r="H35" s="100"/>
      <c r="I35" s="10"/>
    </row>
  </sheetData>
  <mergeCells count="19">
    <mergeCell ref="B35:D35"/>
    <mergeCell ref="B20:B24"/>
    <mergeCell ref="C20:C24"/>
    <mergeCell ref="B25:B29"/>
    <mergeCell ref="C25:C29"/>
    <mergeCell ref="B30:B34"/>
    <mergeCell ref="C30:C34"/>
    <mergeCell ref="B5:B9"/>
    <mergeCell ref="C5:C9"/>
    <mergeCell ref="B10:B14"/>
    <mergeCell ref="C10:C14"/>
    <mergeCell ref="B15:B19"/>
    <mergeCell ref="C15:C19"/>
    <mergeCell ref="B1:Y1"/>
    <mergeCell ref="B3:B4"/>
    <mergeCell ref="C3:C4"/>
    <mergeCell ref="D3:D4"/>
    <mergeCell ref="E3:F3"/>
    <mergeCell ref="G3:H3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"/>
  <sheetViews>
    <sheetView showGridLines="0" zoomScaleNormal="100" workbookViewId="0">
      <selection activeCell="D22" sqref="D22"/>
    </sheetView>
  </sheetViews>
  <sheetFormatPr baseColWidth="10" defaultColWidth="10" defaultRowHeight="15.75" x14ac:dyDescent="0.25"/>
  <cols>
    <col min="1" max="1" width="6.5" customWidth="1"/>
    <col min="2" max="2" width="30.875" customWidth="1"/>
    <col min="3" max="3" width="16.875" customWidth="1"/>
    <col min="4" max="4" width="29.625" customWidth="1"/>
    <col min="5" max="5" width="13.375" customWidth="1"/>
    <col min="6" max="6" width="12.75" style="93" customWidth="1"/>
    <col min="7" max="7" width="12.375" customWidth="1"/>
    <col min="8" max="8" width="12.5" style="93" customWidth="1"/>
    <col min="9" max="9" width="12.375" bestFit="1" customWidth="1"/>
    <col min="10" max="10" width="10.25" bestFit="1" customWidth="1"/>
    <col min="11" max="11" width="13.75" bestFit="1" customWidth="1"/>
    <col min="12" max="12" width="10.25" bestFit="1" customWidth="1"/>
  </cols>
  <sheetData>
    <row r="1" spans="2:25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3" spans="2:25" s="8" customFormat="1" ht="15" customHeight="1" x14ac:dyDescent="0.2">
      <c r="B3" s="133" t="s">
        <v>159</v>
      </c>
      <c r="C3" s="133" t="s">
        <v>146</v>
      </c>
      <c r="D3" s="133" t="s">
        <v>147</v>
      </c>
      <c r="E3" s="130" t="s">
        <v>43</v>
      </c>
      <c r="F3" s="131"/>
      <c r="G3" s="130" t="s">
        <v>44</v>
      </c>
      <c r="H3" s="131"/>
    </row>
    <row r="4" spans="2:25" s="8" customFormat="1" ht="15.6" customHeight="1" x14ac:dyDescent="0.2">
      <c r="B4" s="133"/>
      <c r="C4" s="133"/>
      <c r="D4" s="133"/>
      <c r="E4" s="47" t="s">
        <v>37</v>
      </c>
      <c r="F4" s="105" t="s">
        <v>15</v>
      </c>
      <c r="G4" s="47" t="s">
        <v>37</v>
      </c>
      <c r="H4" s="105" t="s">
        <v>15</v>
      </c>
    </row>
    <row r="5" spans="2:25" s="8" customFormat="1" ht="15" customHeight="1" x14ac:dyDescent="0.2">
      <c r="B5" s="156" t="s">
        <v>160</v>
      </c>
      <c r="C5" s="156" t="s">
        <v>125</v>
      </c>
      <c r="D5" s="39" t="s">
        <v>149</v>
      </c>
      <c r="E5" s="28">
        <v>1377120.2152829999</v>
      </c>
      <c r="F5" s="91">
        <v>0.30531477770242882</v>
      </c>
      <c r="G5" s="28">
        <v>961961.0631079704</v>
      </c>
      <c r="H5" s="91">
        <v>0.2015909482266097</v>
      </c>
      <c r="I5" s="80"/>
    </row>
    <row r="6" spans="2:25" s="8" customFormat="1" ht="15" x14ac:dyDescent="0.2">
      <c r="B6" s="156"/>
      <c r="C6" s="156"/>
      <c r="D6" s="39" t="s">
        <v>150</v>
      </c>
      <c r="E6" s="28">
        <v>509255.27509800019</v>
      </c>
      <c r="F6" s="91">
        <v>0.11290456663464431</v>
      </c>
      <c r="G6" s="28">
        <v>707757.06116455211</v>
      </c>
      <c r="H6" s="91">
        <v>0.14831932657780197</v>
      </c>
      <c r="I6" s="80"/>
    </row>
    <row r="7" spans="2:25" s="8" customFormat="1" ht="15" x14ac:dyDescent="0.2">
      <c r="B7" s="156"/>
      <c r="C7" s="156"/>
      <c r="D7" s="39" t="s">
        <v>151</v>
      </c>
      <c r="E7" s="28">
        <v>861374.51974499971</v>
      </c>
      <c r="F7" s="91">
        <v>0.19097125079994279</v>
      </c>
      <c r="G7" s="28">
        <v>1137965.7123088902</v>
      </c>
      <c r="H7" s="91">
        <v>0.23847491940322973</v>
      </c>
      <c r="I7" s="80"/>
    </row>
    <row r="8" spans="2:25" s="8" customFormat="1" ht="15" x14ac:dyDescent="0.2">
      <c r="B8" s="156"/>
      <c r="C8" s="156"/>
      <c r="D8" s="39" t="s">
        <v>152</v>
      </c>
      <c r="E8" s="28">
        <v>668622.10900299996</v>
      </c>
      <c r="F8" s="91">
        <v>0.14823702993513099</v>
      </c>
      <c r="G8" s="28">
        <v>1102477.8804765586</v>
      </c>
      <c r="H8" s="91">
        <v>0.23103800127426466</v>
      </c>
      <c r="I8" s="80"/>
    </row>
    <row r="9" spans="2:25" s="8" customFormat="1" ht="15" x14ac:dyDescent="0.2">
      <c r="B9" s="156"/>
      <c r="C9" s="156"/>
      <c r="D9" s="61" t="s">
        <v>153</v>
      </c>
      <c r="E9" s="31">
        <v>1094121.0369709958</v>
      </c>
      <c r="F9" s="92">
        <v>0.24257237492785083</v>
      </c>
      <c r="G9" s="31">
        <v>861684.79475375614</v>
      </c>
      <c r="H9" s="92">
        <v>0.18057680451808922</v>
      </c>
      <c r="I9" s="80"/>
    </row>
    <row r="10" spans="2:25" s="8" customFormat="1" ht="15" customHeight="1" x14ac:dyDescent="0.2">
      <c r="B10" s="156" t="s">
        <v>161</v>
      </c>
      <c r="C10" s="156" t="s">
        <v>125</v>
      </c>
      <c r="D10" s="39" t="s">
        <v>149</v>
      </c>
      <c r="E10" s="28">
        <v>398609.54997000023</v>
      </c>
      <c r="F10" s="91">
        <v>8.8119917770214912E-2</v>
      </c>
      <c r="G10" s="28">
        <v>369436.11130255717</v>
      </c>
      <c r="H10" s="91">
        <v>7.7172460411724847E-2</v>
      </c>
      <c r="I10" s="80"/>
    </row>
    <row r="11" spans="2:25" s="8" customFormat="1" ht="15" x14ac:dyDescent="0.2">
      <c r="B11" s="156"/>
      <c r="C11" s="156"/>
      <c r="D11" s="39" t="s">
        <v>150</v>
      </c>
      <c r="E11" s="28">
        <v>274467.85921199975</v>
      </c>
      <c r="F11" s="91">
        <v>6.0676130780480834E-2</v>
      </c>
      <c r="G11" s="28">
        <v>446620.47720814828</v>
      </c>
      <c r="H11" s="91">
        <v>9.3295701318662369E-2</v>
      </c>
      <c r="I11" s="80"/>
    </row>
    <row r="12" spans="2:25" s="8" customFormat="1" ht="15" x14ac:dyDescent="0.2">
      <c r="B12" s="156"/>
      <c r="C12" s="156"/>
      <c r="D12" s="39" t="s">
        <v>151</v>
      </c>
      <c r="E12" s="28">
        <v>911389.83983199834</v>
      </c>
      <c r="F12" s="91">
        <v>0.20147936181822382</v>
      </c>
      <c r="G12" s="28">
        <v>1041938.2332892017</v>
      </c>
      <c r="H12" s="91">
        <v>0.21765316004563759</v>
      </c>
      <c r="I12" s="80"/>
    </row>
    <row r="13" spans="2:25" s="8" customFormat="1" ht="15" x14ac:dyDescent="0.2">
      <c r="B13" s="156"/>
      <c r="C13" s="156"/>
      <c r="D13" s="39" t="s">
        <v>152</v>
      </c>
      <c r="E13" s="28">
        <v>953335.55320199789</v>
      </c>
      <c r="F13" s="91">
        <v>0.21075222749155137</v>
      </c>
      <c r="G13" s="28">
        <v>1480967.3697849701</v>
      </c>
      <c r="H13" s="91">
        <v>0.30936308665881029</v>
      </c>
      <c r="I13" s="80"/>
    </row>
    <row r="14" spans="2:25" s="8" customFormat="1" ht="15" x14ac:dyDescent="0.2">
      <c r="B14" s="156"/>
      <c r="C14" s="156"/>
      <c r="D14" s="61" t="s">
        <v>153</v>
      </c>
      <c r="E14" s="31">
        <v>1985687.006404008</v>
      </c>
      <c r="F14" s="92">
        <v>0.4389723621395285</v>
      </c>
      <c r="G14" s="31">
        <v>1448187.3865362245</v>
      </c>
      <c r="H14" s="92">
        <v>0.30251559156516183</v>
      </c>
      <c r="I14" s="80"/>
    </row>
    <row r="15" spans="2:25" s="8" customFormat="1" ht="15" customHeight="1" x14ac:dyDescent="0.2">
      <c r="B15" s="156" t="s">
        <v>162</v>
      </c>
      <c r="C15" s="156" t="s">
        <v>125</v>
      </c>
      <c r="D15" s="39" t="s">
        <v>149</v>
      </c>
      <c r="E15" s="28">
        <v>447464.81657900097</v>
      </c>
      <c r="F15" s="91">
        <v>9.8336110606522434E-2</v>
      </c>
      <c r="G15" s="28">
        <v>304806.79038110602</v>
      </c>
      <c r="H15" s="91">
        <v>6.3382961185853529E-2</v>
      </c>
      <c r="I15" s="80"/>
    </row>
    <row r="16" spans="2:25" s="8" customFormat="1" ht="15" x14ac:dyDescent="0.2">
      <c r="B16" s="156"/>
      <c r="C16" s="156"/>
      <c r="D16" s="39" t="s">
        <v>150</v>
      </c>
      <c r="E16" s="28">
        <v>331984.27923900005</v>
      </c>
      <c r="F16" s="91">
        <v>7.2957787055664983E-2</v>
      </c>
      <c r="G16" s="28">
        <v>385950.58604616398</v>
      </c>
      <c r="H16" s="91">
        <v>8.0256384657425905E-2</v>
      </c>
      <c r="I16" s="80"/>
    </row>
    <row r="17" spans="2:9" s="8" customFormat="1" ht="15" x14ac:dyDescent="0.2">
      <c r="B17" s="156"/>
      <c r="C17" s="156"/>
      <c r="D17" s="39" t="s">
        <v>151</v>
      </c>
      <c r="E17" s="28">
        <v>818981.17644999875</v>
      </c>
      <c r="F17" s="91">
        <v>0.17998157747409899</v>
      </c>
      <c r="G17" s="28">
        <v>1054312.9004049529</v>
      </c>
      <c r="H17" s="91">
        <v>0.2192387956992643</v>
      </c>
      <c r="I17" s="80"/>
    </row>
    <row r="18" spans="2:9" s="8" customFormat="1" ht="15" x14ac:dyDescent="0.2">
      <c r="B18" s="156"/>
      <c r="C18" s="156"/>
      <c r="D18" s="39" t="s">
        <v>152</v>
      </c>
      <c r="E18" s="28">
        <v>885251.7938310015</v>
      </c>
      <c r="F18" s="91">
        <v>0.1945453923692311</v>
      </c>
      <c r="G18" s="28">
        <v>1415141.2390183636</v>
      </c>
      <c r="H18" s="91">
        <v>0.29427114177165509</v>
      </c>
      <c r="I18" s="80"/>
    </row>
    <row r="19" spans="2:9" s="8" customFormat="1" ht="15" x14ac:dyDescent="0.2">
      <c r="B19" s="156"/>
      <c r="C19" s="156"/>
      <c r="D19" s="61" t="s">
        <v>153</v>
      </c>
      <c r="E19" s="31">
        <v>2066679.0761010004</v>
      </c>
      <c r="F19" s="92">
        <v>0.454179132494483</v>
      </c>
      <c r="G19" s="31">
        <v>1648758.981557101</v>
      </c>
      <c r="H19" s="92">
        <v>0.34285071668580175</v>
      </c>
      <c r="I19" s="80"/>
    </row>
    <row r="20" spans="2:9" s="8" customFormat="1" x14ac:dyDescent="0.25">
      <c r="B20" s="128" t="s">
        <v>41</v>
      </c>
      <c r="C20" s="128"/>
      <c r="D20" s="128"/>
      <c r="E20" s="9"/>
      <c r="F20" s="100"/>
      <c r="G20" s="9"/>
      <c r="H20" s="100"/>
      <c r="I20" s="10"/>
    </row>
  </sheetData>
  <mergeCells count="13">
    <mergeCell ref="B20:D20"/>
    <mergeCell ref="B5:B9"/>
    <mergeCell ref="C5:C9"/>
    <mergeCell ref="B10:B14"/>
    <mergeCell ref="C10:C14"/>
    <mergeCell ref="B15:B19"/>
    <mergeCell ref="C15:C19"/>
    <mergeCell ref="B1:Y1"/>
    <mergeCell ref="B3:B4"/>
    <mergeCell ref="C3:C4"/>
    <mergeCell ref="D3:D4"/>
    <mergeCell ref="E3:F3"/>
    <mergeCell ref="G3:H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"/>
  <sheetViews>
    <sheetView showGridLines="0" zoomScaleNormal="100" workbookViewId="0">
      <selection activeCell="E14" sqref="E14"/>
    </sheetView>
  </sheetViews>
  <sheetFormatPr baseColWidth="10" defaultColWidth="10" defaultRowHeight="15.75" x14ac:dyDescent="0.25"/>
  <cols>
    <col min="1" max="1" width="4.625" customWidth="1"/>
    <col min="2" max="2" width="22.375" customWidth="1"/>
    <col min="3" max="3" width="16.375" customWidth="1"/>
    <col min="4" max="4" width="14" customWidth="1"/>
    <col min="5" max="5" width="13.25" style="93" customWidth="1"/>
    <col min="6" max="6" width="13" customWidth="1"/>
    <col min="7" max="7" width="13.375" style="93" customWidth="1"/>
    <col min="8" max="8" width="12.75" customWidth="1"/>
    <col min="9" max="9" width="10.5" style="93" bestFit="1" customWidth="1"/>
    <col min="10" max="10" width="12.875" bestFit="1" customWidth="1"/>
    <col min="11" max="11" width="12.5" customWidth="1"/>
    <col min="12" max="12" width="13.625" customWidth="1"/>
    <col min="13" max="13" width="10.25" bestFit="1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5" x14ac:dyDescent="0.2">
      <c r="B3" s="133" t="s">
        <v>21</v>
      </c>
      <c r="C3" s="133" t="s">
        <v>14</v>
      </c>
      <c r="D3" s="133" t="s">
        <v>85</v>
      </c>
      <c r="E3" s="133"/>
      <c r="F3" s="133" t="s">
        <v>86</v>
      </c>
      <c r="G3" s="133"/>
      <c r="H3" s="133" t="s">
        <v>36</v>
      </c>
      <c r="I3" s="133"/>
    </row>
    <row r="4" spans="2:27" s="8" customFormat="1" ht="18.75" customHeight="1" x14ac:dyDescent="0.2">
      <c r="B4" s="133"/>
      <c r="C4" s="133"/>
      <c r="D4" s="47" t="s">
        <v>37</v>
      </c>
      <c r="E4" s="105" t="s">
        <v>15</v>
      </c>
      <c r="F4" s="47" t="s">
        <v>37</v>
      </c>
      <c r="G4" s="105" t="s">
        <v>15</v>
      </c>
      <c r="H4" s="47" t="s">
        <v>37</v>
      </c>
      <c r="I4" s="105" t="s">
        <v>15</v>
      </c>
    </row>
    <row r="5" spans="2:27" s="8" customFormat="1" ht="15" x14ac:dyDescent="0.2">
      <c r="B5" s="123">
        <v>2019</v>
      </c>
      <c r="C5" s="61" t="s">
        <v>17</v>
      </c>
      <c r="D5" s="31">
        <v>1042305.5033037849</v>
      </c>
      <c r="E5" s="92">
        <v>0.22540516717988923</v>
      </c>
      <c r="F5" s="31">
        <v>3581836.5088088703</v>
      </c>
      <c r="G5" s="92">
        <v>0.77459483282012753</v>
      </c>
      <c r="H5" s="31">
        <v>4624142.0121125774</v>
      </c>
      <c r="I5" s="92">
        <v>1</v>
      </c>
      <c r="J5" s="81"/>
    </row>
    <row r="6" spans="2:27" s="8" customFormat="1" ht="15" x14ac:dyDescent="0.2">
      <c r="B6" s="119"/>
      <c r="C6" s="39" t="s">
        <v>163</v>
      </c>
      <c r="D6" s="28">
        <v>793843.75418816064</v>
      </c>
      <c r="E6" s="91">
        <v>0.24752527153091602</v>
      </c>
      <c r="F6" s="28">
        <v>2413278.2874454856</v>
      </c>
      <c r="G6" s="91">
        <v>0.7524747284690757</v>
      </c>
      <c r="H6" s="28">
        <v>3207122.041633673</v>
      </c>
      <c r="I6" s="91">
        <v>1</v>
      </c>
      <c r="J6" s="81"/>
    </row>
    <row r="7" spans="2:27" s="8" customFormat="1" ht="15" x14ac:dyDescent="0.2">
      <c r="B7" s="120"/>
      <c r="C7" s="39" t="s">
        <v>19</v>
      </c>
      <c r="D7" s="28">
        <v>248461.74911561998</v>
      </c>
      <c r="E7" s="91">
        <v>0.17534103561832029</v>
      </c>
      <c r="F7" s="28">
        <v>1168558.2213633237</v>
      </c>
      <c r="G7" s="91">
        <v>0.82465896438167829</v>
      </c>
      <c r="H7" s="28">
        <v>1417019.9704789456</v>
      </c>
      <c r="I7" s="91">
        <v>1</v>
      </c>
      <c r="J7" s="81"/>
    </row>
    <row r="8" spans="2:27" s="8" customFormat="1" ht="15" x14ac:dyDescent="0.2">
      <c r="B8" s="123">
        <v>2022</v>
      </c>
      <c r="C8" s="61" t="s">
        <v>17</v>
      </c>
      <c r="D8" s="31">
        <v>1035732.0615005218</v>
      </c>
      <c r="E8" s="92">
        <v>0.21386047692471827</v>
      </c>
      <c r="F8" s="31">
        <v>3807294.9269089117</v>
      </c>
      <c r="G8" s="92">
        <v>0.78613952307528323</v>
      </c>
      <c r="H8" s="31">
        <v>4843026.9884094261</v>
      </c>
      <c r="I8" s="91">
        <v>1</v>
      </c>
      <c r="J8" s="82"/>
    </row>
    <row r="9" spans="2:27" s="8" customFormat="1" ht="15" x14ac:dyDescent="0.2">
      <c r="B9" s="119"/>
      <c r="C9" s="39" t="s">
        <v>163</v>
      </c>
      <c r="D9" s="28">
        <v>837531.73703231267</v>
      </c>
      <c r="E9" s="91">
        <v>0.24717671925927587</v>
      </c>
      <c r="F9" s="28">
        <v>2550860.7440321492</v>
      </c>
      <c r="G9" s="91">
        <v>0.75282328074072291</v>
      </c>
      <c r="H9" s="28">
        <v>3388392.4810644658</v>
      </c>
      <c r="I9" s="91">
        <v>1</v>
      </c>
      <c r="J9" s="82"/>
    </row>
    <row r="10" spans="2:27" s="8" customFormat="1" ht="15" x14ac:dyDescent="0.2">
      <c r="B10" s="120"/>
      <c r="C10" s="39" t="s">
        <v>19</v>
      </c>
      <c r="D10" s="28">
        <v>198200.32446820824</v>
      </c>
      <c r="E10" s="91">
        <v>0.13625438106096383</v>
      </c>
      <c r="F10" s="28">
        <v>1256434.182876752</v>
      </c>
      <c r="G10" s="91">
        <v>0.86374561893903301</v>
      </c>
      <c r="H10" s="28">
        <v>1454634.5073449649</v>
      </c>
      <c r="I10" s="91">
        <v>1</v>
      </c>
      <c r="J10" s="82"/>
    </row>
    <row r="11" spans="2:27" s="8" customFormat="1" x14ac:dyDescent="0.25">
      <c r="B11" s="128" t="s">
        <v>41</v>
      </c>
      <c r="C11" s="128"/>
      <c r="D11" s="128"/>
      <c r="E11" s="128"/>
      <c r="F11" s="128"/>
      <c r="G11" s="100"/>
      <c r="H11" s="9"/>
      <c r="I11" s="100"/>
      <c r="J11" s="9"/>
      <c r="K11" s="10"/>
    </row>
  </sheetData>
  <mergeCells count="9">
    <mergeCell ref="B5:B7"/>
    <mergeCell ref="B8:B10"/>
    <mergeCell ref="B11:F11"/>
    <mergeCell ref="B1:AA1"/>
    <mergeCell ref="B3:B4"/>
    <mergeCell ref="C3:C4"/>
    <mergeCell ref="D3:E3"/>
    <mergeCell ref="F3:G3"/>
    <mergeCell ref="H3:I3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showGridLines="0" zoomScaleNormal="100" workbookViewId="0">
      <selection activeCell="J19" sqref="J19"/>
    </sheetView>
  </sheetViews>
  <sheetFormatPr baseColWidth="10" defaultColWidth="10" defaultRowHeight="15.75" x14ac:dyDescent="0.25"/>
  <cols>
    <col min="1" max="1" width="4.625" customWidth="1"/>
    <col min="2" max="2" width="10" customWidth="1"/>
    <col min="3" max="3" width="23.875" customWidth="1"/>
    <col min="4" max="4" width="14" customWidth="1"/>
    <col min="5" max="5" width="13.25" style="93" customWidth="1"/>
    <col min="6" max="6" width="13" customWidth="1"/>
    <col min="7" max="7" width="13.375" style="93" customWidth="1"/>
    <col min="8" max="8" width="12.75" customWidth="1"/>
    <col min="9" max="9" width="10.5" style="93" bestFit="1" customWidth="1"/>
    <col min="10" max="10" width="12.875" bestFit="1" customWidth="1"/>
    <col min="11" max="11" width="12.5" customWidth="1"/>
    <col min="12" max="12" width="13.625" customWidth="1"/>
    <col min="13" max="13" width="10.25" bestFit="1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5" x14ac:dyDescent="0.2">
      <c r="B3" s="133" t="s">
        <v>21</v>
      </c>
      <c r="C3" s="133" t="s">
        <v>14</v>
      </c>
      <c r="D3" s="133" t="s">
        <v>85</v>
      </c>
      <c r="E3" s="133"/>
      <c r="F3" s="133" t="s">
        <v>86</v>
      </c>
      <c r="G3" s="133"/>
      <c r="H3" s="133" t="s">
        <v>36</v>
      </c>
      <c r="I3" s="133"/>
      <c r="J3" s="68"/>
      <c r="K3" s="68"/>
    </row>
    <row r="4" spans="2:27" s="8" customFormat="1" ht="24" customHeight="1" x14ac:dyDescent="0.2">
      <c r="B4" s="133"/>
      <c r="C4" s="133"/>
      <c r="D4" s="47" t="s">
        <v>164</v>
      </c>
      <c r="E4" s="105" t="s">
        <v>15</v>
      </c>
      <c r="F4" s="47" t="s">
        <v>164</v>
      </c>
      <c r="G4" s="105" t="s">
        <v>15</v>
      </c>
      <c r="H4" s="47" t="s">
        <v>164</v>
      </c>
      <c r="I4" s="105" t="s">
        <v>15</v>
      </c>
    </row>
    <row r="5" spans="2:27" s="8" customFormat="1" ht="22.5" hidden="1" customHeight="1" x14ac:dyDescent="0.2">
      <c r="B5" s="135">
        <v>2016</v>
      </c>
      <c r="C5" s="61" t="s">
        <v>165</v>
      </c>
      <c r="D5" s="31">
        <v>2481343.4336905242</v>
      </c>
      <c r="E5" s="92">
        <v>0.16416659254228327</v>
      </c>
      <c r="F5" s="31">
        <v>12633445.728126412</v>
      </c>
      <c r="G5" s="92">
        <v>0.83583340745771517</v>
      </c>
      <c r="H5" s="31">
        <v>15114789.161816999</v>
      </c>
      <c r="I5" s="92">
        <v>1</v>
      </c>
    </row>
    <row r="6" spans="2:27" s="8" customFormat="1" ht="29.25" hidden="1" customHeight="1" x14ac:dyDescent="0.2">
      <c r="B6" s="136"/>
      <c r="C6" s="39" t="s">
        <v>166</v>
      </c>
      <c r="D6" s="28">
        <v>951036.2070437707</v>
      </c>
      <c r="E6" s="91">
        <v>0.278189917958308</v>
      </c>
      <c r="F6" s="28">
        <v>2467621.859444072</v>
      </c>
      <c r="G6" s="91">
        <v>0.72181008204168162</v>
      </c>
      <c r="H6" s="28">
        <v>3418658.0664878781</v>
      </c>
      <c r="I6" s="91">
        <v>1</v>
      </c>
    </row>
    <row r="7" spans="2:27" s="8" customFormat="1" ht="29.25" hidden="1" customHeight="1" x14ac:dyDescent="0.2">
      <c r="B7" s="136"/>
      <c r="C7" s="39" t="s">
        <v>167</v>
      </c>
      <c r="D7" s="28">
        <v>526488.14960984583</v>
      </c>
      <c r="E7" s="91">
        <v>0.17456827056755833</v>
      </c>
      <c r="F7" s="28">
        <v>2489455.9729854115</v>
      </c>
      <c r="G7" s="91">
        <v>0.82543172943244247</v>
      </c>
      <c r="H7" s="28">
        <v>3015944.1225952548</v>
      </c>
      <c r="I7" s="91">
        <v>1</v>
      </c>
    </row>
    <row r="8" spans="2:27" s="8" customFormat="1" ht="29.25" hidden="1" customHeight="1" x14ac:dyDescent="0.2">
      <c r="B8" s="136"/>
      <c r="C8" s="39" t="s">
        <v>168</v>
      </c>
      <c r="D8" s="28">
        <v>339000.08073356218</v>
      </c>
      <c r="E8" s="91">
        <v>0.13452644711387773</v>
      </c>
      <c r="F8" s="28">
        <v>2180951.1110688625</v>
      </c>
      <c r="G8" s="91">
        <v>0.86547355288612193</v>
      </c>
      <c r="H8" s="28">
        <v>2519951.1918024253</v>
      </c>
      <c r="I8" s="91">
        <v>1</v>
      </c>
    </row>
    <row r="9" spans="2:27" s="8" customFormat="1" ht="29.25" hidden="1" customHeight="1" x14ac:dyDescent="0.2">
      <c r="B9" s="136"/>
      <c r="C9" s="39" t="s">
        <v>169</v>
      </c>
      <c r="D9" s="28">
        <v>296032.61993225949</v>
      </c>
      <c r="E9" s="91">
        <v>0.13711605343434743</v>
      </c>
      <c r="F9" s="28">
        <v>1862960.5287000865</v>
      </c>
      <c r="G9" s="91">
        <v>0.8628839465656637</v>
      </c>
      <c r="H9" s="28">
        <v>2158993.148632322</v>
      </c>
      <c r="I9" s="91">
        <v>1</v>
      </c>
    </row>
    <row r="10" spans="2:27" s="8" customFormat="1" ht="29.25" hidden="1" customHeight="1" x14ac:dyDescent="0.2">
      <c r="B10" s="136"/>
      <c r="C10" s="39" t="s">
        <v>170</v>
      </c>
      <c r="D10" s="28">
        <v>307788.90910494013</v>
      </c>
      <c r="E10" s="91">
        <v>0.10877858397144184</v>
      </c>
      <c r="F10" s="28">
        <v>2521710.2245273148</v>
      </c>
      <c r="G10" s="91">
        <v>0.89122141602855176</v>
      </c>
      <c r="H10" s="28">
        <v>2829499.1336322729</v>
      </c>
      <c r="I10" s="91">
        <v>1</v>
      </c>
    </row>
    <row r="11" spans="2:27" s="8" customFormat="1" ht="29.25" hidden="1" customHeight="1" x14ac:dyDescent="0.2">
      <c r="B11" s="138"/>
      <c r="C11" s="39" t="s">
        <v>171</v>
      </c>
      <c r="D11" s="28">
        <v>60997.467266141481</v>
      </c>
      <c r="E11" s="91">
        <v>5.2057013617376781E-2</v>
      </c>
      <c r="F11" s="28">
        <v>1110746.0314001087</v>
      </c>
      <c r="G11" s="91">
        <v>0.94794298638262686</v>
      </c>
      <c r="H11" s="28">
        <v>1171743.498666246</v>
      </c>
      <c r="I11" s="91">
        <v>1</v>
      </c>
    </row>
    <row r="12" spans="2:27" s="8" customFormat="1" ht="29.25" hidden="1" customHeight="1" x14ac:dyDescent="0.2">
      <c r="B12" s="135">
        <v>2017</v>
      </c>
      <c r="C12" s="61" t="s">
        <v>165</v>
      </c>
      <c r="D12" s="31">
        <v>2272521.2665503207</v>
      </c>
      <c r="E12" s="92">
        <v>0.14794571524940417</v>
      </c>
      <c r="F12" s="31">
        <v>13087986.219046552</v>
      </c>
      <c r="G12" s="92">
        <v>0.85205428475065537</v>
      </c>
      <c r="H12" s="31">
        <v>15360507.485595958</v>
      </c>
      <c r="I12" s="92">
        <v>1</v>
      </c>
    </row>
    <row r="13" spans="2:27" s="8" customFormat="1" ht="29.25" hidden="1" customHeight="1" x14ac:dyDescent="0.2">
      <c r="B13" s="136"/>
      <c r="C13" s="39" t="s">
        <v>166</v>
      </c>
      <c r="D13" s="28">
        <v>918586.14635888045</v>
      </c>
      <c r="E13" s="91">
        <v>0.26839002004462503</v>
      </c>
      <c r="F13" s="28">
        <v>2503993.2260266845</v>
      </c>
      <c r="G13" s="91">
        <v>0.73160997995537669</v>
      </c>
      <c r="H13" s="28">
        <v>3422579.3723855591</v>
      </c>
      <c r="I13" s="91">
        <v>1</v>
      </c>
    </row>
    <row r="14" spans="2:27" s="8" customFormat="1" ht="29.25" hidden="1" customHeight="1" x14ac:dyDescent="0.2">
      <c r="B14" s="136"/>
      <c r="C14" s="39" t="s">
        <v>167</v>
      </c>
      <c r="D14" s="28">
        <v>479145.10989425814</v>
      </c>
      <c r="E14" s="91">
        <v>0.15683656735092869</v>
      </c>
      <c r="F14" s="28">
        <v>2575914.8036662745</v>
      </c>
      <c r="G14" s="91">
        <v>0.84316343264907279</v>
      </c>
      <c r="H14" s="28">
        <v>3055059.9135605283</v>
      </c>
      <c r="I14" s="91">
        <v>1</v>
      </c>
    </row>
    <row r="15" spans="2:27" s="8" customFormat="1" ht="29.25" hidden="1" customHeight="1" x14ac:dyDescent="0.2">
      <c r="B15" s="136"/>
      <c r="C15" s="39" t="s">
        <v>168</v>
      </c>
      <c r="D15" s="28">
        <v>291500.91888074693</v>
      </c>
      <c r="E15" s="91">
        <v>0.11465749650392924</v>
      </c>
      <c r="F15" s="28">
        <v>2250861.5761067164</v>
      </c>
      <c r="G15" s="91">
        <v>0.88534250349606725</v>
      </c>
      <c r="H15" s="28">
        <v>2542362.4949874724</v>
      </c>
      <c r="I15" s="91">
        <v>1</v>
      </c>
    </row>
    <row r="16" spans="2:27" s="8" customFormat="1" ht="29.25" hidden="1" customHeight="1" x14ac:dyDescent="0.2">
      <c r="B16" s="136"/>
      <c r="C16" s="39" t="s">
        <v>169</v>
      </c>
      <c r="D16" s="28">
        <v>256123.23643238065</v>
      </c>
      <c r="E16" s="91">
        <v>0.11656263350856737</v>
      </c>
      <c r="F16" s="28">
        <v>1941178.1518684921</v>
      </c>
      <c r="G16" s="91">
        <v>0.88343736649143367</v>
      </c>
      <c r="H16" s="28">
        <v>2197301.3883008705</v>
      </c>
      <c r="I16" s="91">
        <v>1</v>
      </c>
    </row>
    <row r="17" spans="2:11" s="8" customFormat="1" ht="29.25" hidden="1" customHeight="1" x14ac:dyDescent="0.2">
      <c r="B17" s="136"/>
      <c r="C17" s="39" t="s">
        <v>170</v>
      </c>
      <c r="D17" s="28">
        <v>275910.23735899804</v>
      </c>
      <c r="E17" s="91">
        <v>9.4143439365461531E-2</v>
      </c>
      <c r="F17" s="28">
        <v>2654832.8841868695</v>
      </c>
      <c r="G17" s="91">
        <v>0.90585656063453401</v>
      </c>
      <c r="H17" s="28">
        <v>2930743.1215458806</v>
      </c>
      <c r="I17" s="91">
        <v>1</v>
      </c>
    </row>
    <row r="18" spans="2:11" s="8" customFormat="1" ht="29.25" hidden="1" customHeight="1" x14ac:dyDescent="0.2">
      <c r="B18" s="138"/>
      <c r="C18" s="39" t="s">
        <v>171</v>
      </c>
      <c r="D18" s="28">
        <v>51255.617625058861</v>
      </c>
      <c r="E18" s="91">
        <v>4.2274027279559798E-2</v>
      </c>
      <c r="F18" s="28">
        <v>1161205.5771909347</v>
      </c>
      <c r="G18" s="91">
        <v>0.95772597272044246</v>
      </c>
      <c r="H18" s="28">
        <v>1212461.1948159907</v>
      </c>
      <c r="I18" s="91">
        <v>1</v>
      </c>
    </row>
    <row r="19" spans="2:11" s="8" customFormat="1" ht="18.75" customHeight="1" x14ac:dyDescent="0.2">
      <c r="B19" s="135">
        <v>2019</v>
      </c>
      <c r="C19" s="61" t="s">
        <v>165</v>
      </c>
      <c r="D19" s="31">
        <v>1748515.957138937</v>
      </c>
      <c r="E19" s="92">
        <v>0.12851003844035178</v>
      </c>
      <c r="F19" s="31">
        <v>11857549.206015909</v>
      </c>
      <c r="G19" s="92">
        <v>0.87148996155966141</v>
      </c>
      <c r="H19" s="31">
        <v>13606065.163154665</v>
      </c>
      <c r="I19" s="92">
        <v>1</v>
      </c>
    </row>
    <row r="20" spans="2:11" s="8" customFormat="1" ht="18.75" customHeight="1" x14ac:dyDescent="0.2">
      <c r="B20" s="136"/>
      <c r="C20" s="39" t="s">
        <v>172</v>
      </c>
      <c r="D20" s="28">
        <v>606569.77867531974</v>
      </c>
      <c r="E20" s="91">
        <v>0.21461536715300752</v>
      </c>
      <c r="F20" s="28">
        <v>2219741.2479850901</v>
      </c>
      <c r="G20" s="91">
        <v>0.78538463284698878</v>
      </c>
      <c r="H20" s="28">
        <v>2826311.0266604205</v>
      </c>
      <c r="I20" s="91">
        <v>1</v>
      </c>
    </row>
    <row r="21" spans="2:11" s="8" customFormat="1" ht="18.75" customHeight="1" x14ac:dyDescent="0.2">
      <c r="B21" s="136"/>
      <c r="C21" s="39" t="s">
        <v>173</v>
      </c>
      <c r="D21" s="28">
        <v>358747.43426619982</v>
      </c>
      <c r="E21" s="91">
        <v>0.1313710112907385</v>
      </c>
      <c r="F21" s="28">
        <v>2372048.581852227</v>
      </c>
      <c r="G21" s="91">
        <v>0.8686289887092552</v>
      </c>
      <c r="H21" s="28">
        <v>2730796.016118444</v>
      </c>
      <c r="I21" s="91">
        <v>1</v>
      </c>
    </row>
    <row r="22" spans="2:11" s="8" customFormat="1" ht="18.75" customHeight="1" x14ac:dyDescent="0.2">
      <c r="B22" s="136"/>
      <c r="C22" s="39" t="s">
        <v>174</v>
      </c>
      <c r="D22" s="28">
        <v>328221.97054989939</v>
      </c>
      <c r="E22" s="91">
        <v>0.12315381909429492</v>
      </c>
      <c r="F22" s="28">
        <v>2336916.4146315586</v>
      </c>
      <c r="G22" s="91">
        <v>0.87684618090570254</v>
      </c>
      <c r="H22" s="28">
        <v>2665138.3851814647</v>
      </c>
      <c r="I22" s="91">
        <v>1</v>
      </c>
    </row>
    <row r="23" spans="2:11" s="8" customFormat="1" ht="18.75" customHeight="1" x14ac:dyDescent="0.2">
      <c r="B23" s="136"/>
      <c r="C23" s="39" t="s">
        <v>175</v>
      </c>
      <c r="D23" s="28">
        <v>302950.03106933023</v>
      </c>
      <c r="E23" s="91">
        <v>0.11147617042260521</v>
      </c>
      <c r="F23" s="28">
        <v>2414671.4114402961</v>
      </c>
      <c r="G23" s="91">
        <v>0.88852382957739184</v>
      </c>
      <c r="H23" s="28">
        <v>2717621.4425096344</v>
      </c>
      <c r="I23" s="91">
        <v>1</v>
      </c>
    </row>
    <row r="24" spans="2:11" s="8" customFormat="1" ht="18.75" customHeight="1" x14ac:dyDescent="0.2">
      <c r="B24" s="138"/>
      <c r="C24" s="39" t="s">
        <v>176</v>
      </c>
      <c r="D24" s="28">
        <v>152026.74257818997</v>
      </c>
      <c r="E24" s="91">
        <v>5.7020043481122308E-2</v>
      </c>
      <c r="F24" s="28">
        <v>2514171.5501067429</v>
      </c>
      <c r="G24" s="91">
        <v>0.9429799565188709</v>
      </c>
      <c r="H24" s="28">
        <v>2666198.2926849509</v>
      </c>
      <c r="I24" s="91">
        <v>1</v>
      </c>
    </row>
    <row r="25" spans="2:11" s="8" customFormat="1" ht="18.75" customHeight="1" x14ac:dyDescent="0.2">
      <c r="B25" s="135">
        <v>2022</v>
      </c>
      <c r="C25" s="61" t="s">
        <v>165</v>
      </c>
      <c r="D25" s="31">
        <v>1683587.4334280915</v>
      </c>
      <c r="E25" s="92">
        <v>0.11795780633777891</v>
      </c>
      <c r="F25" s="31">
        <v>12589206.251858193</v>
      </c>
      <c r="G25" s="92">
        <v>0.88204219366221037</v>
      </c>
      <c r="H25" s="31">
        <v>14272793.685286438</v>
      </c>
      <c r="I25" s="92">
        <v>1</v>
      </c>
      <c r="J25" s="82"/>
    </row>
    <row r="26" spans="2:11" s="8" customFormat="1" ht="18.75" customHeight="1" x14ac:dyDescent="0.2">
      <c r="B26" s="136"/>
      <c r="C26" s="39" t="s">
        <v>172</v>
      </c>
      <c r="D26" s="28">
        <v>536915.91950670374</v>
      </c>
      <c r="E26" s="91">
        <v>0.17571945168235281</v>
      </c>
      <c r="F26" s="28">
        <v>2518613.3025926552</v>
      </c>
      <c r="G26" s="91">
        <v>0.8242805483176503</v>
      </c>
      <c r="H26" s="28">
        <v>3055529.2220993494</v>
      </c>
      <c r="I26" s="91">
        <v>1</v>
      </c>
      <c r="J26" s="82"/>
    </row>
    <row r="27" spans="2:11" s="8" customFormat="1" ht="18.75" customHeight="1" x14ac:dyDescent="0.2">
      <c r="B27" s="136"/>
      <c r="C27" s="39" t="s">
        <v>173</v>
      </c>
      <c r="D27" s="28">
        <v>355196.7594747906</v>
      </c>
      <c r="E27" s="91">
        <v>0.12560288781360371</v>
      </c>
      <c r="F27" s="28">
        <v>2472737.8975842651</v>
      </c>
      <c r="G27" s="91">
        <v>0.87439711218639582</v>
      </c>
      <c r="H27" s="28">
        <v>2827934.6570590572</v>
      </c>
      <c r="I27" s="91">
        <v>1</v>
      </c>
      <c r="J27" s="82"/>
    </row>
    <row r="28" spans="2:11" s="8" customFormat="1" ht="18.75" customHeight="1" x14ac:dyDescent="0.2">
      <c r="B28" s="136"/>
      <c r="C28" s="39" t="s">
        <v>174</v>
      </c>
      <c r="D28" s="28">
        <v>402112.02992829232</v>
      </c>
      <c r="E28" s="91">
        <v>0.13158600853554966</v>
      </c>
      <c r="F28" s="28">
        <v>2653775.4037243291</v>
      </c>
      <c r="G28" s="91">
        <v>0.86841399146445142</v>
      </c>
      <c r="H28" s="28">
        <v>3055887.433652618</v>
      </c>
      <c r="I28" s="91">
        <v>1</v>
      </c>
      <c r="J28" s="82"/>
    </row>
    <row r="29" spans="2:11" s="8" customFormat="1" ht="18.75" customHeight="1" x14ac:dyDescent="0.2">
      <c r="B29" s="136"/>
      <c r="C29" s="39" t="s">
        <v>175</v>
      </c>
      <c r="D29" s="28">
        <v>224782.58597902209</v>
      </c>
      <c r="E29" s="91">
        <v>8.1964696425602529E-2</v>
      </c>
      <c r="F29" s="28">
        <v>2517649.1655135495</v>
      </c>
      <c r="G29" s="91">
        <v>0.91803530357439744</v>
      </c>
      <c r="H29" s="28">
        <v>2742431.751492572</v>
      </c>
      <c r="I29" s="91">
        <v>1</v>
      </c>
      <c r="J29" s="82"/>
    </row>
    <row r="30" spans="2:11" s="8" customFormat="1" ht="18.75" customHeight="1" x14ac:dyDescent="0.2">
      <c r="B30" s="138"/>
      <c r="C30" s="39" t="s">
        <v>176</v>
      </c>
      <c r="D30" s="28">
        <v>164580.13853927041</v>
      </c>
      <c r="E30" s="91">
        <v>6.3519669586243666E-2</v>
      </c>
      <c r="F30" s="28">
        <v>2426430.4824434528</v>
      </c>
      <c r="G30" s="91">
        <v>0.93648033041375744</v>
      </c>
      <c r="H30" s="28">
        <v>2591010.6209827205</v>
      </c>
      <c r="I30" s="91">
        <v>1</v>
      </c>
      <c r="J30" s="82"/>
    </row>
    <row r="31" spans="2:11" s="8" customFormat="1" x14ac:dyDescent="0.25">
      <c r="B31" s="128" t="s">
        <v>41</v>
      </c>
      <c r="C31" s="128"/>
      <c r="D31" s="128"/>
      <c r="E31" s="128"/>
      <c r="F31" s="128"/>
      <c r="G31" s="100"/>
      <c r="H31" s="9"/>
      <c r="I31" s="100"/>
      <c r="J31" s="9"/>
      <c r="K31" s="10"/>
    </row>
  </sheetData>
  <mergeCells count="11">
    <mergeCell ref="B31:F31"/>
    <mergeCell ref="B1:AA1"/>
    <mergeCell ref="B3:B4"/>
    <mergeCell ref="C3:C4"/>
    <mergeCell ref="D3:E3"/>
    <mergeCell ref="F3:G3"/>
    <mergeCell ref="H3:I3"/>
    <mergeCell ref="B5:B11"/>
    <mergeCell ref="B12:B18"/>
    <mergeCell ref="B19:B24"/>
    <mergeCell ref="B25:B30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20"/>
  <sheetViews>
    <sheetView showGridLines="0" zoomScaleNormal="100" workbookViewId="0">
      <selection activeCell="G18" sqref="G18"/>
    </sheetView>
  </sheetViews>
  <sheetFormatPr baseColWidth="10" defaultColWidth="10" defaultRowHeight="15.75" x14ac:dyDescent="0.25"/>
  <cols>
    <col min="1" max="1" width="4.625" customWidth="1"/>
    <col min="2" max="2" width="7.75" customWidth="1"/>
    <col min="3" max="3" width="32.125" customWidth="1"/>
    <col min="4" max="4" width="14" customWidth="1"/>
    <col min="5" max="5" width="13.25" style="93" customWidth="1"/>
    <col min="6" max="6" width="13" customWidth="1"/>
    <col min="7" max="7" width="13.375" customWidth="1"/>
    <col min="8" max="8" width="12.75" customWidth="1"/>
    <col min="9" max="9" width="10.5" bestFit="1" customWidth="1"/>
    <col min="10" max="10" width="12.875" bestFit="1" customWidth="1"/>
    <col min="11" max="11" width="12.5" customWidth="1"/>
    <col min="12" max="12" width="13.625" customWidth="1"/>
    <col min="13" max="13" width="10.25" bestFit="1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15" customHeight="1" x14ac:dyDescent="0.2">
      <c r="B3" s="133" t="s">
        <v>21</v>
      </c>
      <c r="C3" s="133" t="s">
        <v>14</v>
      </c>
      <c r="D3" s="133" t="s">
        <v>85</v>
      </c>
      <c r="E3" s="133"/>
    </row>
    <row r="4" spans="2:27" s="8" customFormat="1" ht="15" customHeight="1" x14ac:dyDescent="0.2">
      <c r="B4" s="133"/>
      <c r="C4" s="133"/>
      <c r="D4" s="133"/>
      <c r="E4" s="133"/>
    </row>
    <row r="5" spans="2:27" s="8" customFormat="1" ht="15" x14ac:dyDescent="0.2">
      <c r="B5" s="133"/>
      <c r="C5" s="133"/>
      <c r="D5" s="47" t="s">
        <v>164</v>
      </c>
      <c r="E5" s="105" t="s">
        <v>15</v>
      </c>
    </row>
    <row r="6" spans="2:27" s="8" customFormat="1" ht="16.5" customHeight="1" x14ac:dyDescent="0.2">
      <c r="B6" s="157">
        <v>2019</v>
      </c>
      <c r="C6" s="61" t="s">
        <v>17</v>
      </c>
      <c r="D6" s="31">
        <v>1748515.957138937</v>
      </c>
      <c r="E6" s="92">
        <v>0.12851003844035178</v>
      </c>
    </row>
    <row r="7" spans="2:27" s="8" customFormat="1" ht="16.5" customHeight="1" x14ac:dyDescent="0.2">
      <c r="B7" s="157"/>
      <c r="C7" s="39" t="s">
        <v>172</v>
      </c>
      <c r="D7" s="28">
        <v>606569.77867531974</v>
      </c>
      <c r="E7" s="91">
        <v>0.34690548644911323</v>
      </c>
    </row>
    <row r="8" spans="2:27" s="8" customFormat="1" ht="16.5" customHeight="1" x14ac:dyDescent="0.2">
      <c r="B8" s="157"/>
      <c r="C8" s="39" t="s">
        <v>173</v>
      </c>
      <c r="D8" s="28">
        <v>358747.43426619982</v>
      </c>
      <c r="E8" s="91">
        <v>0.20517252519285631</v>
      </c>
    </row>
    <row r="9" spans="2:27" s="8" customFormat="1" ht="16.5" customHeight="1" x14ac:dyDescent="0.2">
      <c r="B9" s="157"/>
      <c r="C9" s="39" t="s">
        <v>174</v>
      </c>
      <c r="D9" s="28">
        <v>328221.97054989939</v>
      </c>
      <c r="E9" s="91">
        <v>0.18771459831968745</v>
      </c>
    </row>
    <row r="10" spans="2:27" s="8" customFormat="1" ht="16.5" customHeight="1" x14ac:dyDescent="0.2">
      <c r="B10" s="157"/>
      <c r="C10" s="39" t="s">
        <v>175</v>
      </c>
      <c r="D10" s="28">
        <v>302950.03106933023</v>
      </c>
      <c r="E10" s="91">
        <v>0.17326123323749446</v>
      </c>
    </row>
    <row r="11" spans="2:27" s="8" customFormat="1" ht="16.5" customHeight="1" x14ac:dyDescent="0.2">
      <c r="B11" s="157"/>
      <c r="C11" s="39" t="s">
        <v>176</v>
      </c>
      <c r="D11" s="28">
        <v>152026.74257818997</v>
      </c>
      <c r="E11" s="91">
        <v>8.6946156800849786E-2</v>
      </c>
    </row>
    <row r="12" spans="2:27" s="8" customFormat="1" ht="16.5" customHeight="1" x14ac:dyDescent="0.2">
      <c r="B12" s="157"/>
      <c r="C12" s="39" t="s">
        <v>36</v>
      </c>
      <c r="D12" s="28">
        <v>1748515.957138937</v>
      </c>
      <c r="E12" s="91">
        <v>1</v>
      </c>
    </row>
    <row r="13" spans="2:27" s="8" customFormat="1" ht="16.5" customHeight="1" x14ac:dyDescent="0.2">
      <c r="B13" s="157">
        <v>2022</v>
      </c>
      <c r="C13" s="61" t="s">
        <v>17</v>
      </c>
      <c r="D13" s="31">
        <v>1683587.4334280915</v>
      </c>
      <c r="E13" s="92">
        <v>0.11795780633777891</v>
      </c>
      <c r="F13" s="82"/>
    </row>
    <row r="14" spans="2:27" s="8" customFormat="1" ht="16.5" customHeight="1" x14ac:dyDescent="0.2">
      <c r="B14" s="157"/>
      <c r="C14" s="39" t="s">
        <v>172</v>
      </c>
      <c r="D14" s="28">
        <v>536915.91950670374</v>
      </c>
      <c r="E14" s="91">
        <v>0.31891181226830906</v>
      </c>
      <c r="F14" s="82"/>
    </row>
    <row r="15" spans="2:27" s="8" customFormat="1" ht="16.5" customHeight="1" x14ac:dyDescent="0.2">
      <c r="B15" s="157"/>
      <c r="C15" s="39" t="s">
        <v>173</v>
      </c>
      <c r="D15" s="28">
        <v>355196.7594747906</v>
      </c>
      <c r="E15" s="91">
        <v>0.21097612896263138</v>
      </c>
      <c r="F15" s="82"/>
    </row>
    <row r="16" spans="2:27" s="8" customFormat="1" ht="16.5" customHeight="1" x14ac:dyDescent="0.2">
      <c r="B16" s="157"/>
      <c r="C16" s="39" t="s">
        <v>174</v>
      </c>
      <c r="D16" s="28">
        <v>402112.02992829232</v>
      </c>
      <c r="E16" s="91">
        <v>0.23884238023178803</v>
      </c>
      <c r="F16" s="82"/>
    </row>
    <row r="17" spans="2:11" s="8" customFormat="1" ht="16.5" customHeight="1" x14ac:dyDescent="0.2">
      <c r="B17" s="157"/>
      <c r="C17" s="39" t="s">
        <v>175</v>
      </c>
      <c r="D17" s="28">
        <v>224782.58597902209</v>
      </c>
      <c r="E17" s="91">
        <v>0.13351405547220299</v>
      </c>
      <c r="F17" s="82"/>
    </row>
    <row r="18" spans="2:11" s="8" customFormat="1" ht="16.5" customHeight="1" x14ac:dyDescent="0.2">
      <c r="B18" s="157"/>
      <c r="C18" s="39" t="s">
        <v>176</v>
      </c>
      <c r="D18" s="28">
        <v>164580.13853927041</v>
      </c>
      <c r="E18" s="91">
        <v>9.7755623065061248E-2</v>
      </c>
      <c r="F18" s="82"/>
    </row>
    <row r="19" spans="2:11" s="8" customFormat="1" ht="15" x14ac:dyDescent="0.2">
      <c r="B19" s="157"/>
      <c r="C19" s="39" t="s">
        <v>36</v>
      </c>
      <c r="D19" s="28">
        <v>1683587.4334280915</v>
      </c>
      <c r="E19" s="91">
        <v>1</v>
      </c>
    </row>
    <row r="20" spans="2:11" s="8" customFormat="1" x14ac:dyDescent="0.25">
      <c r="B20" s="128" t="s">
        <v>41</v>
      </c>
      <c r="C20" s="128"/>
      <c r="D20" s="128"/>
      <c r="E20" s="128"/>
      <c r="F20" s="128"/>
      <c r="G20" s="9"/>
      <c r="H20" s="9"/>
      <c r="I20" s="9"/>
      <c r="J20" s="9"/>
      <c r="K20" s="10"/>
    </row>
  </sheetData>
  <mergeCells count="7">
    <mergeCell ref="B6:B12"/>
    <mergeCell ref="B13:B19"/>
    <mergeCell ref="B20:F20"/>
    <mergeCell ref="B1:AA1"/>
    <mergeCell ref="B3:B5"/>
    <mergeCell ref="C3:C5"/>
    <mergeCell ref="D3:E4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1"/>
  <sheetViews>
    <sheetView showGridLines="0" workbookViewId="0">
      <selection activeCell="F13" sqref="F13"/>
    </sheetView>
  </sheetViews>
  <sheetFormatPr baseColWidth="10" defaultColWidth="10" defaultRowHeight="15.75" x14ac:dyDescent="0.25"/>
  <cols>
    <col min="1" max="1" width="4.625" customWidth="1"/>
    <col min="2" max="2" width="9.625" customWidth="1"/>
    <col min="3" max="3" width="13" customWidth="1"/>
    <col min="4" max="4" width="8.75" customWidth="1"/>
    <col min="5" max="5" width="8.75" style="93" customWidth="1"/>
    <col min="6" max="6" width="8.75" customWidth="1"/>
    <col min="7" max="7" width="8.75" style="93" customWidth="1"/>
    <col min="8" max="8" width="8.75" customWidth="1"/>
    <col min="9" max="9" width="8.75" style="93" customWidth="1"/>
    <col min="10" max="10" width="8.75" customWidth="1"/>
    <col min="11" max="11" width="8.75" style="93" customWidth="1"/>
    <col min="12" max="12" width="8.75" customWidth="1"/>
    <col min="13" max="13" width="8.75" style="93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36" customHeight="1" x14ac:dyDescent="0.2">
      <c r="B3" s="133" t="s">
        <v>21</v>
      </c>
      <c r="C3" s="133" t="s">
        <v>14</v>
      </c>
      <c r="D3" s="134" t="s">
        <v>177</v>
      </c>
      <c r="E3" s="134"/>
      <c r="F3" s="134" t="s">
        <v>178</v>
      </c>
      <c r="G3" s="134"/>
      <c r="H3" s="134" t="s">
        <v>179</v>
      </c>
      <c r="I3" s="134"/>
      <c r="J3" s="134" t="s">
        <v>180</v>
      </c>
      <c r="K3" s="134"/>
      <c r="L3" s="133" t="s">
        <v>36</v>
      </c>
      <c r="M3" s="133"/>
    </row>
    <row r="4" spans="2:27" s="8" customFormat="1" ht="15" x14ac:dyDescent="0.2">
      <c r="B4" s="133"/>
      <c r="C4" s="133"/>
      <c r="D4" s="47" t="s">
        <v>164</v>
      </c>
      <c r="E4" s="105" t="s">
        <v>15</v>
      </c>
      <c r="F4" s="47" t="s">
        <v>164</v>
      </c>
      <c r="G4" s="105" t="s">
        <v>15</v>
      </c>
      <c r="H4" s="47" t="s">
        <v>164</v>
      </c>
      <c r="I4" s="105" t="s">
        <v>15</v>
      </c>
      <c r="J4" s="47" t="s">
        <v>164</v>
      </c>
      <c r="K4" s="105" t="s">
        <v>15</v>
      </c>
      <c r="L4" s="47" t="s">
        <v>164</v>
      </c>
      <c r="M4" s="105" t="s">
        <v>15</v>
      </c>
    </row>
    <row r="5" spans="2:27" s="8" customFormat="1" ht="20.25" customHeight="1" x14ac:dyDescent="0.2">
      <c r="B5" s="157">
        <v>2019</v>
      </c>
      <c r="C5" s="61" t="s">
        <v>17</v>
      </c>
      <c r="D5" s="31">
        <v>598589.82641414064</v>
      </c>
      <c r="E5" s="92">
        <v>0.34234164347782198</v>
      </c>
      <c r="F5" s="31">
        <v>787835.83298452955</v>
      </c>
      <c r="G5" s="92">
        <v>0.45057400235205752</v>
      </c>
      <c r="H5" s="31">
        <v>291526.52071676968</v>
      </c>
      <c r="I5" s="92">
        <v>0.1667279726710581</v>
      </c>
      <c r="J5" s="31">
        <v>70563.777023500064</v>
      </c>
      <c r="K5" s="92">
        <v>4.0356381499064051E-2</v>
      </c>
      <c r="L5" s="31">
        <v>1748515.957138937</v>
      </c>
      <c r="M5" s="92">
        <v>1</v>
      </c>
    </row>
    <row r="6" spans="2:27" s="8" customFormat="1" ht="20.25" customHeight="1" x14ac:dyDescent="0.2">
      <c r="B6" s="157"/>
      <c r="C6" s="39" t="s">
        <v>38</v>
      </c>
      <c r="D6" s="28">
        <v>449140.8211449596</v>
      </c>
      <c r="E6" s="91">
        <v>0.34099768168394434</v>
      </c>
      <c r="F6" s="28">
        <v>589997.10727201856</v>
      </c>
      <c r="G6" s="91">
        <v>0.44793890091557437</v>
      </c>
      <c r="H6" s="28">
        <v>221063.92463587015</v>
      </c>
      <c r="I6" s="91">
        <v>0.1678366388800282</v>
      </c>
      <c r="J6" s="28">
        <v>56935.609369100035</v>
      </c>
      <c r="K6" s="91">
        <v>4.3226778520449018E-2</v>
      </c>
      <c r="L6" s="28">
        <v>1317137.4624219537</v>
      </c>
      <c r="M6" s="91">
        <v>1</v>
      </c>
    </row>
    <row r="7" spans="2:27" s="8" customFormat="1" ht="20.25" customHeight="1" x14ac:dyDescent="0.2">
      <c r="B7" s="157"/>
      <c r="C7" s="39" t="s">
        <v>19</v>
      </c>
      <c r="D7" s="28">
        <v>149449.00526917988</v>
      </c>
      <c r="E7" s="91">
        <v>0.34644519163438431</v>
      </c>
      <c r="F7" s="28">
        <v>197838.72571251003</v>
      </c>
      <c r="G7" s="91">
        <v>0.45861981562688697</v>
      </c>
      <c r="H7" s="28">
        <v>70462.596080900039</v>
      </c>
      <c r="I7" s="91">
        <v>0.16334285770811938</v>
      </c>
      <c r="J7" s="28">
        <v>13628.167654399998</v>
      </c>
      <c r="K7" s="91">
        <v>3.1592135030608988E-2</v>
      </c>
      <c r="L7" s="28">
        <v>431378.4947169901</v>
      </c>
      <c r="M7" s="91">
        <v>1</v>
      </c>
    </row>
    <row r="8" spans="2:27" s="8" customFormat="1" ht="20.25" customHeight="1" x14ac:dyDescent="0.2">
      <c r="B8" s="157">
        <v>2022</v>
      </c>
      <c r="C8" s="61" t="s">
        <v>17</v>
      </c>
      <c r="D8" s="31">
        <v>522517.34892011108</v>
      </c>
      <c r="E8" s="92">
        <v>0.31035949695595572</v>
      </c>
      <c r="F8" s="31">
        <v>765232.2827485014</v>
      </c>
      <c r="G8" s="92">
        <v>0.4545248245232793</v>
      </c>
      <c r="H8" s="31">
        <v>337137.97553972894</v>
      </c>
      <c r="I8" s="92">
        <v>0.20024975765782144</v>
      </c>
      <c r="J8" s="31">
        <v>58699.826219739058</v>
      </c>
      <c r="K8" s="92">
        <v>3.4865920862937001E-2</v>
      </c>
      <c r="L8" s="31">
        <v>1683587.4334280915</v>
      </c>
      <c r="M8" s="92">
        <v>1</v>
      </c>
      <c r="N8" s="82"/>
    </row>
    <row r="9" spans="2:27" s="8" customFormat="1" ht="20.25" customHeight="1" x14ac:dyDescent="0.2">
      <c r="B9" s="157"/>
      <c r="C9" s="39" t="s">
        <v>38</v>
      </c>
      <c r="D9" s="28">
        <v>444535.92539846181</v>
      </c>
      <c r="E9" s="91">
        <v>0.32416892120627805</v>
      </c>
      <c r="F9" s="28">
        <v>608071.52745309856</v>
      </c>
      <c r="G9" s="91">
        <v>0.44342398399867711</v>
      </c>
      <c r="H9" s="28">
        <v>265814.8522800302</v>
      </c>
      <c r="I9" s="91">
        <v>0.19384015774874808</v>
      </c>
      <c r="J9" s="28">
        <v>52887.207650444732</v>
      </c>
      <c r="K9" s="91">
        <v>3.8566937046290765E-2</v>
      </c>
      <c r="L9" s="28">
        <v>1371309.5127820435</v>
      </c>
      <c r="M9" s="91">
        <v>1</v>
      </c>
      <c r="N9" s="82"/>
    </row>
    <row r="10" spans="2:27" s="8" customFormat="1" ht="20.25" customHeight="1" x14ac:dyDescent="0.2">
      <c r="B10" s="157"/>
      <c r="C10" s="39" t="s">
        <v>19</v>
      </c>
      <c r="D10" s="28">
        <v>77981.423521649325</v>
      </c>
      <c r="E10" s="91">
        <v>0.24971801836108312</v>
      </c>
      <c r="F10" s="28">
        <v>157160.7552954015</v>
      </c>
      <c r="G10" s="91">
        <v>0.50327206922047607</v>
      </c>
      <c r="H10" s="28">
        <v>71323.123259697793</v>
      </c>
      <c r="I10" s="91">
        <v>0.22839630516350323</v>
      </c>
      <c r="J10" s="28">
        <v>5812.6185692943427</v>
      </c>
      <c r="K10" s="91">
        <v>1.8613607254938675E-2</v>
      </c>
      <c r="L10" s="28">
        <v>312277.92064604262</v>
      </c>
      <c r="M10" s="91">
        <v>1</v>
      </c>
      <c r="N10" s="82"/>
    </row>
    <row r="11" spans="2:27" s="8" customFormat="1" ht="15.75" customHeight="1" x14ac:dyDescent="0.25">
      <c r="B11" s="121" t="s">
        <v>41</v>
      </c>
      <c r="C11" s="121"/>
      <c r="D11" s="121"/>
      <c r="E11" s="121"/>
      <c r="F11" s="121"/>
      <c r="G11" s="121"/>
      <c r="H11" s="121"/>
      <c r="I11" s="121"/>
      <c r="J11" s="9"/>
      <c r="K11" s="101"/>
      <c r="M11" s="102"/>
    </row>
  </sheetData>
  <mergeCells count="11">
    <mergeCell ref="B5:B7"/>
    <mergeCell ref="B8:B10"/>
    <mergeCell ref="B1:AA1"/>
    <mergeCell ref="B3:B4"/>
    <mergeCell ref="C3:C4"/>
    <mergeCell ref="D3:E3"/>
    <mergeCell ref="F3:G3"/>
    <mergeCell ref="H3:I3"/>
    <mergeCell ref="J3:K3"/>
    <mergeCell ref="L3:M3"/>
    <mergeCell ref="B11:I1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"/>
  <sheetViews>
    <sheetView showGridLines="0" workbookViewId="0">
      <selection activeCell="E16" sqref="E16"/>
    </sheetView>
  </sheetViews>
  <sheetFormatPr baseColWidth="10" defaultColWidth="10" defaultRowHeight="15.75" x14ac:dyDescent="0.25"/>
  <cols>
    <col min="1" max="1" width="4.625" customWidth="1"/>
    <col min="2" max="2" width="8.75" customWidth="1"/>
    <col min="3" max="3" width="13.5" customWidth="1"/>
    <col min="4" max="4" width="8.875" customWidth="1"/>
    <col min="5" max="5" width="8.875" style="93" customWidth="1"/>
    <col min="6" max="6" width="8.875" customWidth="1"/>
    <col min="7" max="7" width="8.875" style="93" customWidth="1"/>
    <col min="8" max="8" width="8.375" customWidth="1"/>
    <col min="9" max="9" width="8.375" style="93" customWidth="1"/>
    <col min="10" max="10" width="8.375" customWidth="1"/>
    <col min="11" max="11" width="8.375" style="93" customWidth="1"/>
    <col min="12" max="12" width="8.375" customWidth="1"/>
    <col min="13" max="13" width="8.375" style="93" customWidth="1"/>
    <col min="14" max="14" width="8.375" customWidth="1"/>
    <col min="15" max="15" width="8.375" style="93" customWidth="1"/>
    <col min="16" max="16" width="8.375" customWidth="1"/>
    <col min="17" max="17" width="8.375" style="93" customWidth="1"/>
    <col min="18" max="18" width="11.125" bestFit="1" customWidth="1"/>
  </cols>
  <sheetData>
    <row r="1" spans="1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1:27" s="8" customFormat="1" ht="23.25" customHeight="1" x14ac:dyDescent="0.2">
      <c r="A3" s="68"/>
      <c r="B3" s="133" t="s">
        <v>21</v>
      </c>
      <c r="C3" s="133" t="s">
        <v>14</v>
      </c>
      <c r="D3" s="133" t="s">
        <v>181</v>
      </c>
      <c r="E3" s="133"/>
      <c r="F3" s="133" t="s">
        <v>182</v>
      </c>
      <c r="G3" s="133"/>
      <c r="H3" s="133" t="s">
        <v>183</v>
      </c>
      <c r="I3" s="133"/>
      <c r="J3" s="133" t="s">
        <v>184</v>
      </c>
      <c r="K3" s="133"/>
      <c r="L3" s="133" t="s">
        <v>185</v>
      </c>
      <c r="M3" s="133"/>
      <c r="N3" s="133" t="s">
        <v>186</v>
      </c>
      <c r="O3" s="133"/>
      <c r="P3" s="133" t="s">
        <v>187</v>
      </c>
      <c r="Q3" s="133"/>
    </row>
    <row r="4" spans="1:27" s="8" customFormat="1" ht="21.75" customHeight="1" x14ac:dyDescent="0.2">
      <c r="A4" s="68"/>
      <c r="B4" s="133"/>
      <c r="C4" s="133"/>
      <c r="D4" s="47" t="s">
        <v>164</v>
      </c>
      <c r="E4" s="105" t="s">
        <v>15</v>
      </c>
      <c r="F4" s="47" t="s">
        <v>164</v>
      </c>
      <c r="G4" s="105" t="s">
        <v>15</v>
      </c>
      <c r="H4" s="47" t="s">
        <v>164</v>
      </c>
      <c r="I4" s="105" t="s">
        <v>15</v>
      </c>
      <c r="J4" s="47" t="s">
        <v>164</v>
      </c>
      <c r="K4" s="105" t="s">
        <v>15</v>
      </c>
      <c r="L4" s="47" t="s">
        <v>164</v>
      </c>
      <c r="M4" s="105" t="s">
        <v>15</v>
      </c>
      <c r="N4" s="47" t="s">
        <v>164</v>
      </c>
      <c r="O4" s="105" t="s">
        <v>15</v>
      </c>
      <c r="P4" s="47" t="s">
        <v>164</v>
      </c>
      <c r="Q4" s="105" t="s">
        <v>15</v>
      </c>
    </row>
    <row r="5" spans="1:27" s="8" customFormat="1" ht="20.25" customHeight="1" x14ac:dyDescent="0.2">
      <c r="A5" s="68"/>
      <c r="B5" s="157">
        <v>2019</v>
      </c>
      <c r="C5" s="61" t="s">
        <v>17</v>
      </c>
      <c r="D5" s="31">
        <v>3098264.9068466057</v>
      </c>
      <c r="E5" s="92">
        <v>0.22771204383444613</v>
      </c>
      <c r="F5" s="31">
        <v>7984317.5580294132</v>
      </c>
      <c r="G5" s="92">
        <v>0.58682047030400897</v>
      </c>
      <c r="H5" s="31">
        <v>222213.65787924977</v>
      </c>
      <c r="I5" s="92">
        <v>1.6331956022157396E-2</v>
      </c>
      <c r="J5" s="31">
        <v>2003978.7485234484</v>
      </c>
      <c r="K5" s="92">
        <v>0.14728569387939131</v>
      </c>
      <c r="L5" s="31">
        <v>161762.98044396</v>
      </c>
      <c r="M5" s="92">
        <v>1.1889034669774732E-2</v>
      </c>
      <c r="N5" s="28" t="s">
        <v>28</v>
      </c>
      <c r="O5" s="91" t="s">
        <v>28</v>
      </c>
      <c r="P5" s="31">
        <v>135527.31143211</v>
      </c>
      <c r="Q5" s="92">
        <v>9.9608012902304074E-3</v>
      </c>
    </row>
    <row r="6" spans="1:27" s="8" customFormat="1" ht="20.25" customHeight="1" x14ac:dyDescent="0.2">
      <c r="A6" s="68"/>
      <c r="B6" s="157"/>
      <c r="C6" s="39" t="s">
        <v>38</v>
      </c>
      <c r="D6" s="28">
        <v>2295279.975923181</v>
      </c>
      <c r="E6" s="91">
        <v>0.24444469848925976</v>
      </c>
      <c r="F6" s="28">
        <v>5723905.7118445719</v>
      </c>
      <c r="G6" s="91">
        <v>0.60958942725496346</v>
      </c>
      <c r="H6" s="28">
        <v>166144.91956745987</v>
      </c>
      <c r="I6" s="91">
        <v>1.7694244360257207E-2</v>
      </c>
      <c r="J6" s="28">
        <v>1024383.5486300089</v>
      </c>
      <c r="K6" s="91">
        <v>0.10909567909313785</v>
      </c>
      <c r="L6" s="28">
        <v>83442.379723260019</v>
      </c>
      <c r="M6" s="91">
        <v>8.8865182316047314E-3</v>
      </c>
      <c r="N6" s="28" t="s">
        <v>28</v>
      </c>
      <c r="O6" s="91" t="s">
        <v>28</v>
      </c>
      <c r="P6" s="28">
        <v>96615.425449310002</v>
      </c>
      <c r="Q6" s="91">
        <v>1.0289432570799617E-2</v>
      </c>
    </row>
    <row r="7" spans="1:27" s="8" customFormat="1" ht="20.25" customHeight="1" x14ac:dyDescent="0.2">
      <c r="A7" s="68"/>
      <c r="B7" s="157"/>
      <c r="C7" s="39" t="s">
        <v>19</v>
      </c>
      <c r="D7" s="28">
        <v>802984.93092337914</v>
      </c>
      <c r="E7" s="91">
        <v>0.19044807665159985</v>
      </c>
      <c r="F7" s="28">
        <v>2260411.8461849755</v>
      </c>
      <c r="G7" s="91">
        <v>0.53611353335284206</v>
      </c>
      <c r="H7" s="28">
        <v>56068.738311790032</v>
      </c>
      <c r="I7" s="91">
        <v>1.3298111783347022E-2</v>
      </c>
      <c r="J7" s="28">
        <v>979595.19989344582</v>
      </c>
      <c r="K7" s="91">
        <v>0.23233564483247821</v>
      </c>
      <c r="L7" s="28">
        <v>78320.600720700051</v>
      </c>
      <c r="M7" s="91">
        <v>1.857570073239459E-2</v>
      </c>
      <c r="N7" s="28" t="s">
        <v>28</v>
      </c>
      <c r="O7" s="91" t="s">
        <v>28</v>
      </c>
      <c r="P7" s="28">
        <v>38911.885982799991</v>
      </c>
      <c r="Q7" s="91">
        <v>9.2289326473272721E-3</v>
      </c>
    </row>
    <row r="8" spans="1:27" s="8" customFormat="1" ht="20.25" customHeight="1" x14ac:dyDescent="0.2">
      <c r="A8" s="68"/>
      <c r="B8" s="157">
        <v>2022</v>
      </c>
      <c r="C8" s="61" t="s">
        <v>17</v>
      </c>
      <c r="D8" s="31">
        <v>2900967.5033430215</v>
      </c>
      <c r="E8" s="92">
        <v>0.20325155448253804</v>
      </c>
      <c r="F8" s="31">
        <v>7514121.2995333998</v>
      </c>
      <c r="G8" s="92">
        <v>0.52646464772202028</v>
      </c>
      <c r="H8" s="31">
        <v>301541.21672715159</v>
      </c>
      <c r="I8" s="92">
        <v>2.1126993311618096E-2</v>
      </c>
      <c r="J8" s="31">
        <v>3304831.6670855624</v>
      </c>
      <c r="K8" s="92">
        <v>0.23154763811183321</v>
      </c>
      <c r="L8" s="31">
        <v>116576.73836149888</v>
      </c>
      <c r="M8" s="92">
        <v>8.1677589497896053E-3</v>
      </c>
      <c r="N8" s="31">
        <v>9820.6504181756409</v>
      </c>
      <c r="O8" s="92">
        <v>6.8806784675235465E-4</v>
      </c>
      <c r="P8" s="31">
        <v>124934.60981741354</v>
      </c>
      <c r="Q8" s="92">
        <v>8.753339575433389E-3</v>
      </c>
      <c r="S8" s="83"/>
      <c r="T8" s="84"/>
      <c r="U8" s="82"/>
    </row>
    <row r="9" spans="1:27" s="8" customFormat="1" ht="20.25" customHeight="1" x14ac:dyDescent="0.2">
      <c r="A9" s="68"/>
      <c r="B9" s="157"/>
      <c r="C9" s="39" t="s">
        <v>38</v>
      </c>
      <c r="D9" s="28">
        <v>2175399.432766343</v>
      </c>
      <c r="E9" s="91">
        <v>0.2208366618368581</v>
      </c>
      <c r="F9" s="28">
        <v>5576018.1169246705</v>
      </c>
      <c r="G9" s="91">
        <v>0.56605201267226302</v>
      </c>
      <c r="H9" s="28">
        <v>244480.49788307451</v>
      </c>
      <c r="I9" s="91">
        <v>2.4818548825332094E-2</v>
      </c>
      <c r="J9" s="28">
        <v>1751109.7115909993</v>
      </c>
      <c r="K9" s="91">
        <v>0.17776469801047134</v>
      </c>
      <c r="L9" s="28">
        <v>8292.5790709084358</v>
      </c>
      <c r="M9" s="91">
        <v>8.4182493221892436E-4</v>
      </c>
      <c r="N9" s="28">
        <v>7394.0702009398492</v>
      </c>
      <c r="O9" s="91">
        <v>7.5061239603546809E-4</v>
      </c>
      <c r="P9" s="28">
        <v>88022.472863297997</v>
      </c>
      <c r="Q9" s="91">
        <v>8.9356413268146841E-3</v>
      </c>
      <c r="S9" s="83"/>
      <c r="T9" s="84"/>
      <c r="U9" s="82"/>
    </row>
    <row r="10" spans="1:27" s="8" customFormat="1" ht="20.25" customHeight="1" x14ac:dyDescent="0.2">
      <c r="A10" s="68"/>
      <c r="B10" s="157"/>
      <c r="C10" s="39" t="s">
        <v>19</v>
      </c>
      <c r="D10" s="28">
        <v>725568.0705766764</v>
      </c>
      <c r="E10" s="91">
        <v>0.16407857726999805</v>
      </c>
      <c r="F10" s="28">
        <v>1938103.1826087292</v>
      </c>
      <c r="G10" s="91">
        <v>0.43827895093585134</v>
      </c>
      <c r="H10" s="28">
        <v>57060.718844077805</v>
      </c>
      <c r="I10" s="91">
        <v>1.2903601943920231E-2</v>
      </c>
      <c r="J10" s="28">
        <v>1553721.9554945705</v>
      </c>
      <c r="K10" s="91">
        <v>0.35135571460316567</v>
      </c>
      <c r="L10" s="28">
        <v>108284.15929059041</v>
      </c>
      <c r="M10" s="91">
        <v>2.4487172903235307E-2</v>
      </c>
      <c r="N10" s="28">
        <v>2426.5802172357953</v>
      </c>
      <c r="O10" s="91">
        <v>5.4874221430268471E-4</v>
      </c>
      <c r="P10" s="28">
        <v>36912.136954115464</v>
      </c>
      <c r="Q10" s="91">
        <v>8.3472401295345416E-3</v>
      </c>
      <c r="S10" s="83"/>
      <c r="T10" s="84"/>
      <c r="U10" s="82"/>
    </row>
    <row r="11" spans="1:27" s="8" customFormat="1" ht="15" customHeight="1" x14ac:dyDescent="0.2">
      <c r="A11" s="68"/>
      <c r="B11" s="158" t="s">
        <v>188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98"/>
      <c r="P11" s="35"/>
      <c r="Q11" s="98"/>
      <c r="S11" s="83"/>
      <c r="T11" s="84"/>
      <c r="U11" s="82"/>
    </row>
    <row r="12" spans="1:27" s="25" customFormat="1" ht="28.5" customHeight="1" x14ac:dyDescent="0.2">
      <c r="B12" s="115" t="s">
        <v>189</v>
      </c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  <c r="R12" s="35"/>
      <c r="S12" s="34"/>
      <c r="T12" s="35"/>
      <c r="U12" s="34"/>
    </row>
    <row r="13" spans="1:27" s="8" customFormat="1" ht="15.75" customHeight="1" x14ac:dyDescent="0.2">
      <c r="B13" s="128" t="s">
        <v>41</v>
      </c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02"/>
      <c r="Q13" s="102"/>
    </row>
  </sheetData>
  <mergeCells count="15">
    <mergeCell ref="B13:N13"/>
    <mergeCell ref="B1:AA1"/>
    <mergeCell ref="B3:B4"/>
    <mergeCell ref="C3:C4"/>
    <mergeCell ref="D3:E3"/>
    <mergeCell ref="F3:G3"/>
    <mergeCell ref="H3:I3"/>
    <mergeCell ref="J3:K3"/>
    <mergeCell ref="L3:M3"/>
    <mergeCell ref="N3:O3"/>
    <mergeCell ref="P3:Q3"/>
    <mergeCell ref="B5:B7"/>
    <mergeCell ref="B8:B10"/>
    <mergeCell ref="B11:N11"/>
    <mergeCell ref="B12:Q12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"/>
  <sheetViews>
    <sheetView showGridLines="0" zoomScaleNormal="100" workbookViewId="0">
      <selection activeCell="F14" sqref="F14"/>
    </sheetView>
  </sheetViews>
  <sheetFormatPr baseColWidth="10" defaultColWidth="10" defaultRowHeight="15.75" x14ac:dyDescent="0.25"/>
  <cols>
    <col min="1" max="1" width="4.625" customWidth="1"/>
    <col min="2" max="2" width="9" customWidth="1"/>
    <col min="3" max="3" width="16.375" customWidth="1"/>
    <col min="4" max="4" width="10.125" customWidth="1"/>
    <col min="5" max="5" width="10.125" style="93" customWidth="1"/>
    <col min="6" max="6" width="10.125" customWidth="1"/>
    <col min="7" max="7" width="10.125" style="93" customWidth="1"/>
    <col min="8" max="8" width="10.125" customWidth="1"/>
    <col min="9" max="9" width="10.125" style="93" customWidth="1"/>
    <col min="10" max="10" width="10.125" customWidth="1"/>
    <col min="11" max="11" width="10.125" style="93" customWidth="1"/>
    <col min="12" max="12" width="13.625" customWidth="1"/>
    <col min="13" max="13" width="10.25" style="93" bestFit="1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5" customFormat="1" ht="15" customHeight="1" x14ac:dyDescent="0.2">
      <c r="B3" s="133" t="s">
        <v>21</v>
      </c>
      <c r="C3" s="133" t="s">
        <v>14</v>
      </c>
      <c r="D3" s="133" t="s">
        <v>182</v>
      </c>
      <c r="E3" s="133"/>
      <c r="F3" s="133" t="s">
        <v>190</v>
      </c>
      <c r="G3" s="133"/>
      <c r="H3" s="133" t="s">
        <v>191</v>
      </c>
      <c r="I3" s="133"/>
      <c r="J3" s="133" t="s">
        <v>192</v>
      </c>
      <c r="K3" s="133"/>
      <c r="L3" s="133" t="s">
        <v>193</v>
      </c>
      <c r="M3" s="133"/>
    </row>
    <row r="4" spans="2:27" s="85" customFormat="1" ht="15" customHeight="1" x14ac:dyDescent="0.2">
      <c r="B4" s="133"/>
      <c r="C4" s="133"/>
      <c r="D4" s="47" t="s">
        <v>164</v>
      </c>
      <c r="E4" s="105" t="s">
        <v>15</v>
      </c>
      <c r="F4" s="47" t="s">
        <v>164</v>
      </c>
      <c r="G4" s="105" t="s">
        <v>15</v>
      </c>
      <c r="H4" s="47" t="s">
        <v>164</v>
      </c>
      <c r="I4" s="105" t="s">
        <v>15</v>
      </c>
      <c r="J4" s="47" t="s">
        <v>164</v>
      </c>
      <c r="K4" s="105" t="s">
        <v>15</v>
      </c>
      <c r="L4" s="47" t="s">
        <v>164</v>
      </c>
      <c r="M4" s="105" t="s">
        <v>15</v>
      </c>
    </row>
    <row r="5" spans="2:27" s="85" customFormat="1" ht="15" customHeight="1" x14ac:dyDescent="0.2">
      <c r="B5" s="157">
        <v>2022</v>
      </c>
      <c r="C5" s="61" t="s">
        <v>17</v>
      </c>
      <c r="D5" s="31">
        <v>7514121.2995333998</v>
      </c>
      <c r="E5" s="92">
        <v>1</v>
      </c>
      <c r="F5" s="31">
        <v>6044939.8555318974</v>
      </c>
      <c r="G5" s="92">
        <v>0.80447727878804232</v>
      </c>
      <c r="H5" s="31">
        <v>895728.4516265397</v>
      </c>
      <c r="I5" s="92">
        <v>0.11920601437218764</v>
      </c>
      <c r="J5" s="31">
        <v>350697.07207930944</v>
      </c>
      <c r="K5" s="92">
        <v>4.6671734205446812E-2</v>
      </c>
      <c r="L5" s="31">
        <v>222755.92029568253</v>
      </c>
      <c r="M5" s="92">
        <v>2.9644972634327173E-2</v>
      </c>
      <c r="N5" s="86"/>
    </row>
    <row r="6" spans="2:27" s="85" customFormat="1" ht="15" customHeight="1" x14ac:dyDescent="0.2">
      <c r="B6" s="157"/>
      <c r="C6" s="39" t="s">
        <v>38</v>
      </c>
      <c r="D6" s="28">
        <v>5576018.1169246705</v>
      </c>
      <c r="E6" s="91">
        <v>1</v>
      </c>
      <c r="F6" s="28">
        <v>4594774.484446276</v>
      </c>
      <c r="G6" s="91">
        <v>0.82402431055593883</v>
      </c>
      <c r="H6" s="28">
        <v>477745.17421767127</v>
      </c>
      <c r="I6" s="91">
        <v>8.5678554875492599E-2</v>
      </c>
      <c r="J6" s="28">
        <v>280878.30488250148</v>
      </c>
      <c r="K6" s="91">
        <v>5.0372559592294454E-2</v>
      </c>
      <c r="L6" s="28">
        <v>222620.15337832546</v>
      </c>
      <c r="M6" s="91">
        <v>3.9924574976292704E-2</v>
      </c>
      <c r="N6" s="86"/>
    </row>
    <row r="7" spans="2:27" s="85" customFormat="1" ht="15" customHeight="1" x14ac:dyDescent="0.2">
      <c r="B7" s="157"/>
      <c r="C7" s="39" t="s">
        <v>19</v>
      </c>
      <c r="D7" s="28">
        <v>1938103.1826087292</v>
      </c>
      <c r="E7" s="91">
        <v>1</v>
      </c>
      <c r="F7" s="28">
        <v>1450165.3710856838</v>
      </c>
      <c r="G7" s="91">
        <v>0.74823950762710656</v>
      </c>
      <c r="H7" s="28">
        <v>417983.27740887128</v>
      </c>
      <c r="I7" s="91">
        <v>0.21566616326704374</v>
      </c>
      <c r="J7" s="28">
        <v>69818.767196808432</v>
      </c>
      <c r="K7" s="91">
        <v>3.602427766659505E-2</v>
      </c>
      <c r="L7" s="28">
        <v>135.76691735708573</v>
      </c>
      <c r="M7" s="91">
        <v>7.005143925017475E-5</v>
      </c>
      <c r="N7" s="86"/>
    </row>
    <row r="8" spans="2:27" s="8" customFormat="1" ht="15.75" customHeight="1" x14ac:dyDescent="0.25">
      <c r="B8" s="121" t="s">
        <v>41</v>
      </c>
      <c r="C8" s="121"/>
      <c r="D8" s="121"/>
      <c r="E8" s="121"/>
      <c r="F8" s="121"/>
      <c r="G8" s="121"/>
      <c r="H8" s="121"/>
      <c r="I8" s="121"/>
      <c r="J8" s="9"/>
      <c r="K8" s="101"/>
      <c r="M8" s="102"/>
    </row>
  </sheetData>
  <mergeCells count="10">
    <mergeCell ref="B5:B7"/>
    <mergeCell ref="B1:AA1"/>
    <mergeCell ref="B3:B4"/>
    <mergeCell ref="C3:C4"/>
    <mergeCell ref="D3:E3"/>
    <mergeCell ref="F3:G3"/>
    <mergeCell ref="H3:I3"/>
    <mergeCell ref="J3:K3"/>
    <mergeCell ref="L3:M3"/>
    <mergeCell ref="B8:I8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showGridLines="0" topLeftCell="A4" zoomScaleNormal="100" workbookViewId="0">
      <selection activeCell="C7" sqref="C7"/>
    </sheetView>
  </sheetViews>
  <sheetFormatPr baseColWidth="10" defaultColWidth="10" defaultRowHeight="15.75" x14ac:dyDescent="0.25"/>
  <cols>
    <col min="1" max="1" width="4.625" customWidth="1"/>
    <col min="2" max="2" width="22.375" customWidth="1"/>
    <col min="3" max="3" width="16.375" customWidth="1"/>
    <col min="4" max="4" width="14" style="93" customWidth="1"/>
    <col min="5" max="5" width="13.25" customWidth="1"/>
    <col min="6" max="6" width="13" style="93" customWidth="1"/>
    <col min="7" max="7" width="13.375" customWidth="1"/>
    <col min="8" max="8" width="12.75" style="93" customWidth="1"/>
    <col min="9" max="9" width="10.5" bestFit="1" customWidth="1"/>
    <col min="10" max="10" width="12.875" bestFit="1" customWidth="1"/>
    <col min="11" max="11" width="12.5" customWidth="1"/>
    <col min="12" max="12" width="13.625" customWidth="1"/>
    <col min="13" max="13" width="10.25" bestFit="1" customWidth="1"/>
    <col min="14" max="14" width="13.75" bestFit="1" customWidth="1"/>
    <col min="15" max="15" width="10.25" bestFit="1" customWidth="1"/>
    <col min="16" max="16" width="10.875" bestFit="1" customWidth="1"/>
    <col min="18" max="18" width="11.125" bestFit="1" customWidth="1"/>
  </cols>
  <sheetData>
    <row r="1" spans="1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1:27" s="8" customFormat="1" x14ac:dyDescent="0.25">
      <c r="A3" s="9"/>
      <c r="B3" s="47" t="s">
        <v>43</v>
      </c>
      <c r="C3" s="133" t="s">
        <v>17</v>
      </c>
      <c r="D3" s="133"/>
      <c r="E3" s="133" t="s">
        <v>18</v>
      </c>
      <c r="F3" s="133"/>
      <c r="G3" s="133" t="s">
        <v>19</v>
      </c>
      <c r="H3" s="133"/>
      <c r="I3" s="9"/>
      <c r="J3" s="9"/>
      <c r="K3" s="10"/>
    </row>
    <row r="4" spans="1:27" s="8" customFormat="1" x14ac:dyDescent="0.25">
      <c r="A4" s="9"/>
      <c r="B4" s="87" t="s">
        <v>194</v>
      </c>
      <c r="C4" s="47" t="s">
        <v>164</v>
      </c>
      <c r="D4" s="105" t="s">
        <v>15</v>
      </c>
      <c r="E4" s="47" t="s">
        <v>164</v>
      </c>
      <c r="F4" s="105" t="s">
        <v>15</v>
      </c>
      <c r="G4" s="47" t="s">
        <v>164</v>
      </c>
      <c r="H4" s="105" t="s">
        <v>15</v>
      </c>
      <c r="I4" s="9"/>
      <c r="J4" s="9"/>
      <c r="K4" s="10"/>
    </row>
    <row r="5" spans="1:27" s="8" customFormat="1" x14ac:dyDescent="0.25">
      <c r="A5" s="9"/>
      <c r="B5" s="39" t="s">
        <v>195</v>
      </c>
      <c r="C5" s="28">
        <v>1948216.4248897182</v>
      </c>
      <c r="D5" s="91">
        <v>1</v>
      </c>
      <c r="E5" s="28">
        <v>1489804.3414249776</v>
      </c>
      <c r="F5" s="91">
        <v>0.76470166373292459</v>
      </c>
      <c r="G5" s="28">
        <v>458412.08346475143</v>
      </c>
      <c r="H5" s="91">
        <v>0.23529833626708108</v>
      </c>
      <c r="I5" s="9"/>
      <c r="J5" s="9"/>
      <c r="K5" s="10"/>
    </row>
    <row r="6" spans="1:27" s="8" customFormat="1" x14ac:dyDescent="0.25">
      <c r="A6" s="9"/>
      <c r="B6" s="39" t="s">
        <v>196</v>
      </c>
      <c r="C6" s="28">
        <v>8395134.3321466912</v>
      </c>
      <c r="D6" s="91">
        <v>1</v>
      </c>
      <c r="E6" s="28">
        <v>5638576.056628908</v>
      </c>
      <c r="F6" s="91">
        <v>0.67164810395441121</v>
      </c>
      <c r="G6" s="28">
        <v>2756558.2755179452</v>
      </c>
      <c r="H6" s="91">
        <v>0.32835189604560805</v>
      </c>
      <c r="I6" s="9"/>
      <c r="J6" s="9"/>
      <c r="K6" s="10"/>
    </row>
    <row r="7" spans="1:27" s="8" customFormat="1" x14ac:dyDescent="0.25">
      <c r="A7" s="9"/>
      <c r="B7" s="39" t="s">
        <v>197</v>
      </c>
      <c r="C7" s="28">
        <v>586398.24326664046</v>
      </c>
      <c r="D7" s="91">
        <v>1</v>
      </c>
      <c r="E7" s="28">
        <v>452190.21324421978</v>
      </c>
      <c r="F7" s="91">
        <v>0.77113159603823178</v>
      </c>
      <c r="G7" s="28">
        <v>134208.03002242008</v>
      </c>
      <c r="H7" s="91">
        <v>0.22886840396176716</v>
      </c>
      <c r="I7" s="9"/>
      <c r="J7" s="9"/>
      <c r="K7" s="10"/>
    </row>
    <row r="8" spans="1:27" s="8" customFormat="1" x14ac:dyDescent="0.25">
      <c r="A8" s="9"/>
      <c r="B8" s="39" t="s">
        <v>198</v>
      </c>
      <c r="C8" s="28">
        <v>16324.2193011</v>
      </c>
      <c r="D8" s="91">
        <v>1</v>
      </c>
      <c r="E8" s="28">
        <v>13311.062864400001</v>
      </c>
      <c r="F8" s="91">
        <v>0.81541803738835095</v>
      </c>
      <c r="G8" s="28">
        <v>3013.1564367000001</v>
      </c>
      <c r="H8" s="91">
        <v>0.18458196261164905</v>
      </c>
      <c r="I8" s="9"/>
      <c r="J8" s="9"/>
      <c r="K8" s="10"/>
    </row>
    <row r="9" spans="1:27" s="8" customFormat="1" x14ac:dyDescent="0.25">
      <c r="A9" s="9"/>
      <c r="B9" s="39" t="s">
        <v>199</v>
      </c>
      <c r="C9" s="28">
        <v>179461.02609292982</v>
      </c>
      <c r="D9" s="91">
        <v>1</v>
      </c>
      <c r="E9" s="28">
        <v>136146.41184512991</v>
      </c>
      <c r="F9" s="91">
        <v>0.75864055170747535</v>
      </c>
      <c r="G9" s="28">
        <v>43314.614247799967</v>
      </c>
      <c r="H9" s="91">
        <v>0.24135944829252495</v>
      </c>
      <c r="I9" s="9"/>
      <c r="J9" s="9"/>
      <c r="K9" s="10"/>
    </row>
    <row r="10" spans="1:27" s="8" customFormat="1" x14ac:dyDescent="0.25">
      <c r="A10" s="9"/>
      <c r="B10" s="39" t="s">
        <v>200</v>
      </c>
      <c r="C10" s="28">
        <v>1232375.7357382288</v>
      </c>
      <c r="D10" s="91">
        <v>1</v>
      </c>
      <c r="E10" s="28">
        <v>942717.93842992268</v>
      </c>
      <c r="F10" s="91">
        <v>0.76495983415740265</v>
      </c>
      <c r="G10" s="28">
        <v>289657.7973083125</v>
      </c>
      <c r="H10" s="91">
        <v>0.23504016584260246</v>
      </c>
      <c r="I10" s="9"/>
      <c r="J10" s="9"/>
      <c r="K10" s="10"/>
    </row>
    <row r="11" spans="1:27" s="8" customFormat="1" x14ac:dyDescent="0.25">
      <c r="A11" s="9"/>
      <c r="B11" s="39" t="s">
        <v>201</v>
      </c>
      <c r="C11" s="28">
        <v>1112627.8702873199</v>
      </c>
      <c r="D11" s="91">
        <v>1</v>
      </c>
      <c r="E11" s="28">
        <v>620410.51125092909</v>
      </c>
      <c r="F11" s="91">
        <v>0.55760827840014215</v>
      </c>
      <c r="G11" s="28">
        <v>492217.35903638788</v>
      </c>
      <c r="H11" s="91">
        <v>0.44239172159985524</v>
      </c>
      <c r="I11" s="9"/>
      <c r="J11" s="9"/>
      <c r="K11" s="10"/>
    </row>
    <row r="12" spans="1:27" s="8" customFormat="1" x14ac:dyDescent="0.25">
      <c r="B12" s="128" t="s">
        <v>250</v>
      </c>
      <c r="C12" s="128"/>
      <c r="D12" s="128"/>
      <c r="E12" s="128"/>
      <c r="F12" s="128"/>
      <c r="G12" s="9"/>
      <c r="H12" s="100"/>
      <c r="I12" s="9"/>
      <c r="J12" s="9"/>
      <c r="K12" s="10"/>
    </row>
    <row r="13" spans="1:27" s="8" customFormat="1" x14ac:dyDescent="0.25">
      <c r="A13" s="9"/>
      <c r="B13" s="46"/>
      <c r="C13" s="68"/>
      <c r="D13" s="109"/>
      <c r="E13" s="68"/>
      <c r="F13" s="109"/>
      <c r="G13" s="68"/>
      <c r="H13" s="109"/>
      <c r="I13" s="9"/>
      <c r="J13" s="9"/>
      <c r="K13" s="10"/>
    </row>
    <row r="14" spans="1:27" s="8" customFormat="1" x14ac:dyDescent="0.25">
      <c r="A14" s="9"/>
      <c r="B14" s="47" t="s">
        <v>44</v>
      </c>
      <c r="C14" s="133" t="s">
        <v>17</v>
      </c>
      <c r="D14" s="133"/>
      <c r="E14" s="133" t="s">
        <v>18</v>
      </c>
      <c r="F14" s="133"/>
      <c r="G14" s="133" t="s">
        <v>19</v>
      </c>
      <c r="H14" s="133"/>
      <c r="I14" s="9"/>
      <c r="J14" s="9"/>
      <c r="K14" s="10"/>
    </row>
    <row r="15" spans="1:27" s="8" customFormat="1" x14ac:dyDescent="0.25">
      <c r="A15" s="9"/>
      <c r="B15" s="87" t="s">
        <v>194</v>
      </c>
      <c r="C15" s="47" t="s">
        <v>164</v>
      </c>
      <c r="D15" s="105" t="s">
        <v>15</v>
      </c>
      <c r="E15" s="47" t="s">
        <v>164</v>
      </c>
      <c r="F15" s="105" t="s">
        <v>15</v>
      </c>
      <c r="G15" s="47" t="s">
        <v>164</v>
      </c>
      <c r="H15" s="105" t="s">
        <v>15</v>
      </c>
      <c r="I15" s="9"/>
      <c r="J15" s="9"/>
      <c r="K15" s="10"/>
    </row>
    <row r="16" spans="1:27" s="8" customFormat="1" x14ac:dyDescent="0.25">
      <c r="A16" s="9"/>
      <c r="B16" s="39" t="s">
        <v>195</v>
      </c>
      <c r="C16" s="28">
        <v>1517911.4508160262</v>
      </c>
      <c r="D16" s="91">
        <v>1</v>
      </c>
      <c r="E16" s="28">
        <v>1188740.6610861924</v>
      </c>
      <c r="F16" s="91">
        <v>0.78314229756098597</v>
      </c>
      <c r="G16" s="28">
        <v>329170.78972982167</v>
      </c>
      <c r="H16" s="91">
        <v>0.21685770243900598</v>
      </c>
      <c r="I16" s="88"/>
      <c r="J16" s="9"/>
      <c r="K16" s="10"/>
    </row>
    <row r="17" spans="1:11" s="8" customFormat="1" x14ac:dyDescent="0.25">
      <c r="A17" s="9"/>
      <c r="B17" s="39" t="s">
        <v>196</v>
      </c>
      <c r="C17" s="28">
        <v>7868792.4935240764</v>
      </c>
      <c r="D17" s="91">
        <v>1</v>
      </c>
      <c r="E17" s="28">
        <v>5192050.8191262418</v>
      </c>
      <c r="F17" s="91">
        <v>0.65982815322671651</v>
      </c>
      <c r="G17" s="28">
        <v>2676741.6743979454</v>
      </c>
      <c r="H17" s="91">
        <v>0.34017184677329754</v>
      </c>
      <c r="I17" s="88"/>
      <c r="J17" s="9"/>
      <c r="K17" s="10"/>
    </row>
    <row r="18" spans="1:11" s="8" customFormat="1" x14ac:dyDescent="0.25">
      <c r="A18" s="9"/>
      <c r="B18" s="39" t="s">
        <v>197</v>
      </c>
      <c r="C18" s="28">
        <v>999323.30608610075</v>
      </c>
      <c r="D18" s="91">
        <v>1</v>
      </c>
      <c r="E18" s="28">
        <v>862590.62821957201</v>
      </c>
      <c r="F18" s="91">
        <v>0.86317473330823313</v>
      </c>
      <c r="G18" s="28">
        <v>136732.67786652941</v>
      </c>
      <c r="H18" s="91">
        <v>0.13682526669176737</v>
      </c>
      <c r="I18" s="88"/>
      <c r="J18" s="9"/>
      <c r="K18" s="10"/>
    </row>
    <row r="19" spans="1:11" s="8" customFormat="1" x14ac:dyDescent="0.25">
      <c r="A19" s="9"/>
      <c r="B19" s="39" t="s">
        <v>198</v>
      </c>
      <c r="C19" s="28">
        <v>5623.1732903344091</v>
      </c>
      <c r="D19" s="91">
        <v>1</v>
      </c>
      <c r="E19" s="28">
        <v>3777.4348911193342</v>
      </c>
      <c r="F19" s="91">
        <v>0.67176213431165488</v>
      </c>
      <c r="G19" s="28">
        <v>1845.7383992150735</v>
      </c>
      <c r="H19" s="91">
        <v>0.32823786568834479</v>
      </c>
      <c r="I19" s="88"/>
      <c r="J19" s="9"/>
      <c r="K19" s="10"/>
    </row>
    <row r="20" spans="1:11" s="8" customFormat="1" x14ac:dyDescent="0.25">
      <c r="A20" s="9"/>
      <c r="B20" s="39" t="s">
        <v>199</v>
      </c>
      <c r="C20" s="28">
        <v>140019.66117988131</v>
      </c>
      <c r="D20" s="91">
        <v>1</v>
      </c>
      <c r="E20" s="28">
        <v>112957.29672559573</v>
      </c>
      <c r="F20" s="91">
        <v>0.80672453978074599</v>
      </c>
      <c r="G20" s="28">
        <v>27062.364454285485</v>
      </c>
      <c r="H20" s="91">
        <v>0.19327546021925335</v>
      </c>
      <c r="I20" s="88"/>
      <c r="J20" s="9"/>
      <c r="K20" s="10"/>
    </row>
    <row r="21" spans="1:11" s="8" customFormat="1" x14ac:dyDescent="0.25">
      <c r="A21" s="9"/>
      <c r="B21" s="39" t="s">
        <v>200</v>
      </c>
      <c r="C21" s="28">
        <v>1151886.8044218726</v>
      </c>
      <c r="D21" s="91">
        <v>1</v>
      </c>
      <c r="E21" s="28">
        <v>943802.59936151467</v>
      </c>
      <c r="F21" s="91">
        <v>0.81935359944956176</v>
      </c>
      <c r="G21" s="28">
        <v>208084.20506035615</v>
      </c>
      <c r="H21" s="91">
        <v>0.18064640055043671</v>
      </c>
      <c r="I21" s="88"/>
      <c r="J21" s="9"/>
      <c r="K21" s="10"/>
    </row>
    <row r="22" spans="1:11" s="8" customFormat="1" x14ac:dyDescent="0.25">
      <c r="A22" s="9"/>
      <c r="B22" s="39" t="s">
        <v>201</v>
      </c>
      <c r="C22" s="28">
        <v>2456965.847037029</v>
      </c>
      <c r="D22" s="91">
        <v>1</v>
      </c>
      <c r="E22" s="28">
        <v>1453483.0464766715</v>
      </c>
      <c r="F22" s="91">
        <v>0.59157641455598386</v>
      </c>
      <c r="G22" s="28">
        <v>1003482.8005603583</v>
      </c>
      <c r="H22" s="91">
        <v>0.40842358544401647</v>
      </c>
      <c r="I22" s="88"/>
      <c r="J22" s="9"/>
      <c r="K22" s="10"/>
    </row>
    <row r="23" spans="1:11" s="8" customFormat="1" x14ac:dyDescent="0.25">
      <c r="A23" s="9"/>
      <c r="B23" s="39" t="s">
        <v>202</v>
      </c>
      <c r="C23" s="28">
        <v>4769.4933381687642</v>
      </c>
      <c r="D23" s="91">
        <v>1</v>
      </c>
      <c r="E23" s="28">
        <v>2831.3553206538791</v>
      </c>
      <c r="F23" s="91">
        <v>0.59363859427068022</v>
      </c>
      <c r="G23" s="28">
        <v>1938.1380175148854</v>
      </c>
      <c r="H23" s="91">
        <v>0.40636140572931995</v>
      </c>
      <c r="I23" s="88"/>
      <c r="J23" s="9"/>
      <c r="K23" s="10"/>
    </row>
    <row r="24" spans="1:11" s="8" customFormat="1" x14ac:dyDescent="0.25">
      <c r="A24" s="9"/>
      <c r="B24" s="39" t="s">
        <v>203</v>
      </c>
      <c r="C24" s="28">
        <v>2566.8457753080738</v>
      </c>
      <c r="D24" s="91">
        <v>1</v>
      </c>
      <c r="E24" s="28">
        <v>2460.5672294605547</v>
      </c>
      <c r="F24" s="91">
        <v>0.95859566364684956</v>
      </c>
      <c r="G24" s="28">
        <v>106.27854584751933</v>
      </c>
      <c r="H24" s="91">
        <v>4.1404336353150682E-2</v>
      </c>
      <c r="I24" s="88"/>
      <c r="J24" s="9"/>
      <c r="K24" s="10"/>
    </row>
    <row r="25" spans="1:11" s="8" customFormat="1" x14ac:dyDescent="0.25">
      <c r="B25" s="128" t="s">
        <v>41</v>
      </c>
      <c r="C25" s="128"/>
      <c r="D25" s="128"/>
      <c r="E25" s="128"/>
      <c r="F25" s="128"/>
      <c r="G25" s="9"/>
      <c r="H25" s="100"/>
      <c r="I25" s="9"/>
      <c r="J25" s="9"/>
      <c r="K25" s="10"/>
    </row>
  </sheetData>
  <mergeCells count="9">
    <mergeCell ref="C14:D14"/>
    <mergeCell ref="E14:F14"/>
    <mergeCell ref="G14:H14"/>
    <mergeCell ref="B25:F25"/>
    <mergeCell ref="C3:D3"/>
    <mergeCell ref="E3:F3"/>
    <mergeCell ref="G3:H3"/>
    <mergeCell ref="B1:AA1"/>
    <mergeCell ref="B12:F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1"/>
  <sheetViews>
    <sheetView showGridLines="0" workbookViewId="0">
      <selection activeCell="O31" sqref="O31"/>
    </sheetView>
  </sheetViews>
  <sheetFormatPr baseColWidth="10" defaultColWidth="10" defaultRowHeight="15.75" x14ac:dyDescent="0.25"/>
  <cols>
    <col min="1" max="1" width="3.25" customWidth="1"/>
    <col min="2" max="2" width="8.125" customWidth="1"/>
    <col min="3" max="3" width="21.625" customWidth="1"/>
    <col min="4" max="4" width="7.5" customWidth="1"/>
    <col min="5" max="5" width="7.5" style="93" customWidth="1"/>
    <col min="6" max="6" width="7.5" customWidth="1"/>
    <col min="7" max="7" width="7.5" style="93" customWidth="1"/>
    <col min="8" max="8" width="7.5" customWidth="1"/>
    <col min="9" max="9" width="7.5" style="93" customWidth="1"/>
    <col min="10" max="10" width="7.5" customWidth="1"/>
    <col min="11" max="11" width="7.5" style="93" customWidth="1"/>
    <col min="12" max="12" width="7.5" customWidth="1"/>
    <col min="13" max="13" width="7.5" style="93" customWidth="1"/>
    <col min="14" max="14" width="7.5" customWidth="1"/>
    <col min="15" max="15" width="7.5" style="93" customWidth="1"/>
    <col min="16" max="16" width="8.5" customWidth="1"/>
    <col min="17" max="17" width="8.5" style="93" customWidth="1"/>
    <col min="18" max="18" width="8.5" customWidth="1"/>
    <col min="19" max="19" width="8.5" style="93" customWidth="1"/>
    <col min="20" max="20" width="8.5" customWidth="1"/>
  </cols>
  <sheetData>
    <row r="1" spans="2:27" ht="128.1" customHeight="1" x14ac:dyDescent="0.25"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</row>
    <row r="3" spans="2:27" s="8" customFormat="1" ht="30" customHeight="1" x14ac:dyDescent="0.2">
      <c r="B3" s="133" t="s">
        <v>21</v>
      </c>
      <c r="C3" s="133" t="s">
        <v>14</v>
      </c>
      <c r="D3" s="133" t="s">
        <v>181</v>
      </c>
      <c r="E3" s="133"/>
      <c r="F3" s="133" t="s">
        <v>182</v>
      </c>
      <c r="G3" s="133"/>
      <c r="H3" s="133" t="s">
        <v>183</v>
      </c>
      <c r="I3" s="133"/>
      <c r="J3" s="133" t="s">
        <v>184</v>
      </c>
      <c r="K3" s="133"/>
      <c r="L3" s="133" t="s">
        <v>185</v>
      </c>
      <c r="M3" s="133"/>
      <c r="N3" s="133" t="s">
        <v>186</v>
      </c>
      <c r="O3" s="133"/>
      <c r="P3" s="130" t="s">
        <v>204</v>
      </c>
      <c r="Q3" s="131"/>
      <c r="R3" s="133" t="s">
        <v>36</v>
      </c>
      <c r="S3" s="133"/>
    </row>
    <row r="4" spans="2:27" s="8" customFormat="1" ht="15" x14ac:dyDescent="0.2">
      <c r="B4" s="133"/>
      <c r="C4" s="133"/>
      <c r="D4" s="112" t="s">
        <v>164</v>
      </c>
      <c r="E4" s="113" t="s">
        <v>15</v>
      </c>
      <c r="F4" s="112" t="s">
        <v>164</v>
      </c>
      <c r="G4" s="113" t="s">
        <v>15</v>
      </c>
      <c r="H4" s="112" t="s">
        <v>164</v>
      </c>
      <c r="I4" s="113" t="s">
        <v>15</v>
      </c>
      <c r="J4" s="112" t="s">
        <v>164</v>
      </c>
      <c r="K4" s="113" t="s">
        <v>15</v>
      </c>
      <c r="L4" s="112" t="s">
        <v>164</v>
      </c>
      <c r="M4" s="113" t="s">
        <v>15</v>
      </c>
      <c r="N4" s="112" t="s">
        <v>164</v>
      </c>
      <c r="O4" s="113" t="s">
        <v>15</v>
      </c>
      <c r="P4" s="112" t="s">
        <v>164</v>
      </c>
      <c r="Q4" s="113" t="s">
        <v>15</v>
      </c>
      <c r="R4" s="112" t="s">
        <v>164</v>
      </c>
      <c r="S4" s="113" t="s">
        <v>15</v>
      </c>
    </row>
    <row r="5" spans="2:27" s="8" customFormat="1" ht="15" hidden="1" customHeight="1" x14ac:dyDescent="0.2">
      <c r="B5" s="135">
        <v>2015</v>
      </c>
      <c r="C5" s="61" t="s">
        <v>17</v>
      </c>
      <c r="D5" s="31">
        <v>3096725</v>
      </c>
      <c r="E5" s="92">
        <f t="shared" ref="E5:E18" si="0">D5/R5</f>
        <v>0.20999183352848191</v>
      </c>
      <c r="F5" s="31">
        <v>8354057</v>
      </c>
      <c r="G5" s="92">
        <f t="shared" ref="G5:G18" si="1">F5/R5</f>
        <v>0.5664964589466126</v>
      </c>
      <c r="H5" s="31">
        <v>226873</v>
      </c>
      <c r="I5" s="92">
        <f t="shared" ref="I5:I18" si="2">H5/R5</f>
        <v>1.5384471416773293E-2</v>
      </c>
      <c r="J5" s="31">
        <v>2862727</v>
      </c>
      <c r="K5" s="92">
        <f t="shared" ref="K5:K18" si="3">J5/R5</f>
        <v>0.19412420916338727</v>
      </c>
      <c r="L5" s="31">
        <v>206501</v>
      </c>
      <c r="M5" s="92">
        <f t="shared" ref="M5:M18" si="4">L5/R5</f>
        <v>1.4003026944744866E-2</v>
      </c>
      <c r="N5" s="31" t="s">
        <v>28</v>
      </c>
      <c r="O5" s="92" t="s">
        <v>28</v>
      </c>
      <c r="P5" s="31" t="s">
        <v>28</v>
      </c>
      <c r="Q5" s="92" t="s">
        <v>28</v>
      </c>
      <c r="R5" s="31">
        <v>14746883</v>
      </c>
      <c r="S5" s="92">
        <f t="shared" ref="S5:S25" si="5">M5+K5+I5+G5+E5</f>
        <v>1</v>
      </c>
    </row>
    <row r="6" spans="2:27" s="8" customFormat="1" ht="15" hidden="1" customHeight="1" x14ac:dyDescent="0.2">
      <c r="B6" s="136"/>
      <c r="C6" s="39" t="s">
        <v>205</v>
      </c>
      <c r="D6" s="28">
        <v>566873</v>
      </c>
      <c r="E6" s="91">
        <f t="shared" si="0"/>
        <v>0.16933673844739547</v>
      </c>
      <c r="F6" s="28">
        <v>1640564</v>
      </c>
      <c r="G6" s="91">
        <f t="shared" si="1"/>
        <v>0.49007053956391095</v>
      </c>
      <c r="H6" s="28">
        <v>34007.879999999997</v>
      </c>
      <c r="I6" s="91">
        <f t="shared" si="2"/>
        <v>1.0158860063383528E-2</v>
      </c>
      <c r="J6" s="28">
        <v>1051047</v>
      </c>
      <c r="K6" s="91">
        <f t="shared" si="3"/>
        <v>0.31396956802479509</v>
      </c>
      <c r="L6" s="28">
        <v>55116</v>
      </c>
      <c r="M6" s="91">
        <f t="shared" si="4"/>
        <v>1.6464293900515015E-2</v>
      </c>
      <c r="N6" s="28" t="s">
        <v>28</v>
      </c>
      <c r="O6" s="91" t="s">
        <v>28</v>
      </c>
      <c r="P6" s="28" t="s">
        <v>28</v>
      </c>
      <c r="Q6" s="91" t="s">
        <v>28</v>
      </c>
      <c r="R6" s="28">
        <v>3347607.88</v>
      </c>
      <c r="S6" s="91">
        <f t="shared" si="5"/>
        <v>1</v>
      </c>
    </row>
    <row r="7" spans="2:27" s="8" customFormat="1" ht="15" hidden="1" customHeight="1" x14ac:dyDescent="0.2">
      <c r="B7" s="136"/>
      <c r="C7" s="39" t="s">
        <v>206</v>
      </c>
      <c r="D7" s="28">
        <v>437379</v>
      </c>
      <c r="E7" s="91">
        <f t="shared" si="0"/>
        <v>0.14742930806155466</v>
      </c>
      <c r="F7" s="28">
        <v>1981815</v>
      </c>
      <c r="G7" s="91">
        <f t="shared" si="1"/>
        <v>0.66801930169489143</v>
      </c>
      <c r="H7" s="28">
        <v>39182.199999999997</v>
      </c>
      <c r="I7" s="91">
        <f t="shared" si="2"/>
        <v>1.3207320503109308E-2</v>
      </c>
      <c r="J7" s="28">
        <v>474026</v>
      </c>
      <c r="K7" s="91">
        <f t="shared" si="3"/>
        <v>0.15978207729037402</v>
      </c>
      <c r="L7" s="28">
        <v>34301</v>
      </c>
      <c r="M7" s="91">
        <f t="shared" si="4"/>
        <v>1.1561992450070502E-2</v>
      </c>
      <c r="N7" s="28" t="s">
        <v>28</v>
      </c>
      <c r="O7" s="91" t="s">
        <v>28</v>
      </c>
      <c r="P7" s="28" t="s">
        <v>28</v>
      </c>
      <c r="Q7" s="91" t="s">
        <v>28</v>
      </c>
      <c r="R7" s="28">
        <v>2966703.2</v>
      </c>
      <c r="S7" s="91">
        <f t="shared" si="5"/>
        <v>0.99999999999999989</v>
      </c>
    </row>
    <row r="8" spans="2:27" s="8" customFormat="1" ht="15" hidden="1" customHeight="1" x14ac:dyDescent="0.2">
      <c r="B8" s="136"/>
      <c r="C8" s="39" t="s">
        <v>207</v>
      </c>
      <c r="D8" s="28">
        <v>574097</v>
      </c>
      <c r="E8" s="91">
        <f t="shared" si="0"/>
        <v>0.23406097962513192</v>
      </c>
      <c r="F8" s="28">
        <v>1462204</v>
      </c>
      <c r="G8" s="91">
        <f t="shared" si="1"/>
        <v>0.59614472929101947</v>
      </c>
      <c r="H8" s="28">
        <v>41734.800000000003</v>
      </c>
      <c r="I8" s="91">
        <f t="shared" si="2"/>
        <v>1.7015396653281514E-2</v>
      </c>
      <c r="J8" s="28">
        <v>345830</v>
      </c>
      <c r="K8" s="91">
        <f t="shared" si="3"/>
        <v>0.14099587453646226</v>
      </c>
      <c r="L8" s="28">
        <v>28901</v>
      </c>
      <c r="M8" s="91">
        <f t="shared" si="4"/>
        <v>1.1783019894104895E-2</v>
      </c>
      <c r="N8" s="31" t="s">
        <v>28</v>
      </c>
      <c r="O8" s="92" t="s">
        <v>28</v>
      </c>
      <c r="P8" s="28" t="s">
        <v>28</v>
      </c>
      <c r="Q8" s="91" t="s">
        <v>28</v>
      </c>
      <c r="R8" s="28">
        <v>2452766.7999999998</v>
      </c>
      <c r="S8" s="91">
        <f t="shared" si="5"/>
        <v>1</v>
      </c>
    </row>
    <row r="9" spans="2:27" s="8" customFormat="1" ht="15" hidden="1" customHeight="1" x14ac:dyDescent="0.2">
      <c r="B9" s="136"/>
      <c r="C9" s="39" t="s">
        <v>208</v>
      </c>
      <c r="D9" s="28">
        <v>587438</v>
      </c>
      <c r="E9" s="91">
        <f t="shared" si="0"/>
        <v>0.27796898804937487</v>
      </c>
      <c r="F9" s="28">
        <v>1167500</v>
      </c>
      <c r="G9" s="91">
        <f t="shared" si="1"/>
        <v>0.55244773669331082</v>
      </c>
      <c r="H9" s="28">
        <v>38218.080000000002</v>
      </c>
      <c r="I9" s="91">
        <f t="shared" si="2"/>
        <v>1.8084361282024744E-2</v>
      </c>
      <c r="J9" s="28">
        <v>291225</v>
      </c>
      <c r="K9" s="91">
        <f t="shared" si="3"/>
        <v>0.13780436155760981</v>
      </c>
      <c r="L9" s="28">
        <v>28941</v>
      </c>
      <c r="M9" s="91">
        <f t="shared" si="4"/>
        <v>1.3694552417679751E-2</v>
      </c>
      <c r="N9" s="28" t="s">
        <v>28</v>
      </c>
      <c r="O9" s="91" t="s">
        <v>28</v>
      </c>
      <c r="P9" s="28" t="s">
        <v>28</v>
      </c>
      <c r="Q9" s="91" t="s">
        <v>28</v>
      </c>
      <c r="R9" s="28">
        <v>2113322.08</v>
      </c>
      <c r="S9" s="91">
        <f t="shared" si="5"/>
        <v>1</v>
      </c>
    </row>
    <row r="10" spans="2:27" s="8" customFormat="1" ht="15" hidden="1" customHeight="1" x14ac:dyDescent="0.2">
      <c r="B10" s="136"/>
      <c r="C10" s="39" t="s">
        <v>209</v>
      </c>
      <c r="D10" s="28">
        <v>714502</v>
      </c>
      <c r="E10" s="91">
        <f t="shared" si="0"/>
        <v>0.26076453326729898</v>
      </c>
      <c r="F10" s="28">
        <v>1495930</v>
      </c>
      <c r="G10" s="91">
        <f t="shared" si="1"/>
        <v>0.54595436856796842</v>
      </c>
      <c r="H10" s="28">
        <v>51359.53</v>
      </c>
      <c r="I10" s="91">
        <f t="shared" si="2"/>
        <v>1.8744165683619977E-2</v>
      </c>
      <c r="J10" s="28">
        <v>440721</v>
      </c>
      <c r="K10" s="91">
        <f t="shared" si="3"/>
        <v>0.16084546420597462</v>
      </c>
      <c r="L10" s="28">
        <v>37515</v>
      </c>
      <c r="M10" s="91">
        <f t="shared" si="4"/>
        <v>1.3691468275138098E-2</v>
      </c>
      <c r="N10" s="28" t="s">
        <v>28</v>
      </c>
      <c r="O10" s="91" t="s">
        <v>28</v>
      </c>
      <c r="P10" s="28" t="s">
        <v>28</v>
      </c>
      <c r="Q10" s="91" t="s">
        <v>28</v>
      </c>
      <c r="R10" s="28">
        <v>2740027.53</v>
      </c>
      <c r="S10" s="91">
        <f t="shared" si="5"/>
        <v>1</v>
      </c>
    </row>
    <row r="11" spans="2:27" s="8" customFormat="1" ht="15" hidden="1" customHeight="1" x14ac:dyDescent="0.2">
      <c r="B11" s="138"/>
      <c r="C11" s="39" t="s">
        <v>210</v>
      </c>
      <c r="D11" s="28">
        <v>216436</v>
      </c>
      <c r="E11" s="91">
        <f t="shared" si="0"/>
        <v>0.19213827620994869</v>
      </c>
      <c r="F11" s="28">
        <v>606045</v>
      </c>
      <c r="G11" s="91">
        <f t="shared" si="1"/>
        <v>0.53800865662670883</v>
      </c>
      <c r="H11" s="28">
        <v>22370.57</v>
      </c>
      <c r="I11" s="91">
        <f t="shared" si="2"/>
        <v>1.9859185891598404E-2</v>
      </c>
      <c r="J11" s="28">
        <v>259880</v>
      </c>
      <c r="K11" s="91">
        <f t="shared" si="3"/>
        <v>0.23070512863590839</v>
      </c>
      <c r="L11" s="28">
        <v>21728</v>
      </c>
      <c r="M11" s="91">
        <f t="shared" si="4"/>
        <v>1.9288752635835838E-2</v>
      </c>
      <c r="N11" s="28" t="s">
        <v>28</v>
      </c>
      <c r="O11" s="91" t="s">
        <v>28</v>
      </c>
      <c r="P11" s="28" t="s">
        <v>28</v>
      </c>
      <c r="Q11" s="91" t="s">
        <v>28</v>
      </c>
      <c r="R11" s="28">
        <v>1126459.5699999998</v>
      </c>
      <c r="S11" s="91">
        <f t="shared" si="5"/>
        <v>1</v>
      </c>
    </row>
    <row r="12" spans="2:27" s="8" customFormat="1" ht="15" hidden="1" customHeight="1" x14ac:dyDescent="0.2">
      <c r="B12" s="135">
        <v>2016</v>
      </c>
      <c r="C12" s="61" t="s">
        <v>17</v>
      </c>
      <c r="D12" s="31">
        <v>3298411</v>
      </c>
      <c r="E12" s="92">
        <f t="shared" si="0"/>
        <v>0.21822408503353902</v>
      </c>
      <c r="F12" s="31">
        <v>7672853</v>
      </c>
      <c r="G12" s="92">
        <f t="shared" si="1"/>
        <v>0.50763877682976588</v>
      </c>
      <c r="H12" s="31">
        <v>286996</v>
      </c>
      <c r="I12" s="92">
        <f t="shared" si="2"/>
        <v>1.8987760927393692E-2</v>
      </c>
      <c r="J12" s="31">
        <v>3746818</v>
      </c>
      <c r="K12" s="92">
        <f t="shared" si="3"/>
        <v>0.24789085709367165</v>
      </c>
      <c r="L12" s="31">
        <v>109711</v>
      </c>
      <c r="M12" s="92">
        <f t="shared" si="4"/>
        <v>7.2585201156297983E-3</v>
      </c>
      <c r="N12" s="28" t="s">
        <v>28</v>
      </c>
      <c r="O12" s="91" t="s">
        <v>28</v>
      </c>
      <c r="P12" s="31" t="s">
        <v>28</v>
      </c>
      <c r="Q12" s="92" t="s">
        <v>28</v>
      </c>
      <c r="R12" s="31">
        <v>15114789</v>
      </c>
      <c r="S12" s="92">
        <f t="shared" si="5"/>
        <v>1</v>
      </c>
    </row>
    <row r="13" spans="2:27" s="8" customFormat="1" ht="15" hidden="1" customHeight="1" x14ac:dyDescent="0.2">
      <c r="B13" s="136"/>
      <c r="C13" s="39" t="s">
        <v>205</v>
      </c>
      <c r="D13" s="28">
        <v>601978</v>
      </c>
      <c r="E13" s="91">
        <f t="shared" si="0"/>
        <v>0.17608597910455237</v>
      </c>
      <c r="F13" s="28">
        <v>1419048</v>
      </c>
      <c r="G13" s="91">
        <f t="shared" si="1"/>
        <v>0.4150890173334521</v>
      </c>
      <c r="H13" s="28">
        <v>34885.47</v>
      </c>
      <c r="I13" s="91">
        <f t="shared" si="2"/>
        <v>1.02044296327648E-2</v>
      </c>
      <c r="J13" s="28">
        <v>1343688</v>
      </c>
      <c r="K13" s="91">
        <f t="shared" si="3"/>
        <v>0.39304528918172715</v>
      </c>
      <c r="L13" s="28">
        <v>19060</v>
      </c>
      <c r="M13" s="91">
        <f t="shared" si="4"/>
        <v>5.5752847475036759E-3</v>
      </c>
      <c r="N13" s="28" t="s">
        <v>28</v>
      </c>
      <c r="O13" s="91" t="s">
        <v>28</v>
      </c>
      <c r="P13" s="28" t="s">
        <v>28</v>
      </c>
      <c r="Q13" s="91" t="s">
        <v>28</v>
      </c>
      <c r="R13" s="28">
        <v>3418659.4699999997</v>
      </c>
      <c r="S13" s="91">
        <f t="shared" si="5"/>
        <v>1</v>
      </c>
    </row>
    <row r="14" spans="2:27" s="8" customFormat="1" ht="15" hidden="1" customHeight="1" x14ac:dyDescent="0.2">
      <c r="B14" s="136"/>
      <c r="C14" s="39" t="s">
        <v>206</v>
      </c>
      <c r="D14" s="28">
        <v>469674</v>
      </c>
      <c r="E14" s="91">
        <f t="shared" si="0"/>
        <v>0.15573034151127346</v>
      </c>
      <c r="F14" s="28">
        <v>1829503</v>
      </c>
      <c r="G14" s="91">
        <f t="shared" si="1"/>
        <v>0.60661038717471971</v>
      </c>
      <c r="H14" s="28">
        <v>45632.07</v>
      </c>
      <c r="I14" s="91">
        <f t="shared" si="2"/>
        <v>1.5130277266713371E-2</v>
      </c>
      <c r="J14" s="28">
        <v>654644</v>
      </c>
      <c r="K14" s="91">
        <f t="shared" si="3"/>
        <v>0.21706105445118551</v>
      </c>
      <c r="L14" s="28">
        <v>16491</v>
      </c>
      <c r="M14" s="91">
        <f t="shared" si="4"/>
        <v>5.4679395961079614E-3</v>
      </c>
      <c r="N14" s="28" t="s">
        <v>28</v>
      </c>
      <c r="O14" s="91" t="s">
        <v>28</v>
      </c>
      <c r="P14" s="28" t="s">
        <v>28</v>
      </c>
      <c r="Q14" s="91" t="s">
        <v>28</v>
      </c>
      <c r="R14" s="28">
        <v>3015944.07</v>
      </c>
      <c r="S14" s="91">
        <f t="shared" si="5"/>
        <v>1</v>
      </c>
    </row>
    <row r="15" spans="2:27" s="8" customFormat="1" ht="15" hidden="1" customHeight="1" x14ac:dyDescent="0.2">
      <c r="B15" s="136"/>
      <c r="C15" s="39" t="s">
        <v>207</v>
      </c>
      <c r="D15" s="28">
        <v>624430</v>
      </c>
      <c r="E15" s="91">
        <f t="shared" si="0"/>
        <v>0.24779443783294194</v>
      </c>
      <c r="F15" s="28">
        <v>1371690</v>
      </c>
      <c r="G15" s="91">
        <f t="shared" si="1"/>
        <v>0.54433187455930709</v>
      </c>
      <c r="H15" s="28">
        <v>46413.64</v>
      </c>
      <c r="I15" s="91">
        <f t="shared" si="2"/>
        <v>1.8418464570216914E-2</v>
      </c>
      <c r="J15" s="28">
        <v>457575</v>
      </c>
      <c r="K15" s="91">
        <f t="shared" si="3"/>
        <v>0.18158086557565845</v>
      </c>
      <c r="L15" s="28">
        <v>19843</v>
      </c>
      <c r="M15" s="91">
        <f t="shared" si="4"/>
        <v>7.8743574618757375E-3</v>
      </c>
      <c r="N15" s="28" t="s">
        <v>28</v>
      </c>
      <c r="O15" s="91" t="s">
        <v>28</v>
      </c>
      <c r="P15" s="28" t="s">
        <v>28</v>
      </c>
      <c r="Q15" s="91" t="s">
        <v>28</v>
      </c>
      <c r="R15" s="28">
        <v>2519951.6399999997</v>
      </c>
      <c r="S15" s="91">
        <f t="shared" si="5"/>
        <v>1.0000000000000002</v>
      </c>
    </row>
    <row r="16" spans="2:27" s="8" customFormat="1" ht="15" hidden="1" customHeight="1" x14ac:dyDescent="0.2">
      <c r="B16" s="136"/>
      <c r="C16" s="39" t="s">
        <v>208</v>
      </c>
      <c r="D16" s="28">
        <v>626021</v>
      </c>
      <c r="E16" s="91">
        <f t="shared" si="0"/>
        <v>0.28995971061602077</v>
      </c>
      <c r="F16" s="28">
        <v>1073473</v>
      </c>
      <c r="G16" s="91">
        <f t="shared" si="1"/>
        <v>0.4972100303889353</v>
      </c>
      <c r="H16" s="28">
        <v>50207.05</v>
      </c>
      <c r="I16" s="91">
        <f t="shared" si="2"/>
        <v>2.3254845586464491E-2</v>
      </c>
      <c r="J16" s="28">
        <v>391272</v>
      </c>
      <c r="K16" s="91">
        <f t="shared" si="3"/>
        <v>0.18122892984764358</v>
      </c>
      <c r="L16" s="28">
        <v>18020</v>
      </c>
      <c r="M16" s="91">
        <f t="shared" si="4"/>
        <v>8.3464835609359661E-3</v>
      </c>
      <c r="N16" s="28" t="s">
        <v>28</v>
      </c>
      <c r="O16" s="91" t="s">
        <v>28</v>
      </c>
      <c r="P16" s="28" t="s">
        <v>28</v>
      </c>
      <c r="Q16" s="91" t="s">
        <v>28</v>
      </c>
      <c r="R16" s="28">
        <v>2158993.0499999998</v>
      </c>
      <c r="S16" s="91">
        <f t="shared" si="5"/>
        <v>1</v>
      </c>
    </row>
    <row r="17" spans="2:19" s="8" customFormat="1" ht="15" hidden="1" customHeight="1" x14ac:dyDescent="0.2">
      <c r="B17" s="136"/>
      <c r="C17" s="39" t="s">
        <v>209</v>
      </c>
      <c r="D17" s="28">
        <v>728385</v>
      </c>
      <c r="E17" s="91">
        <f t="shared" si="0"/>
        <v>0.25742536564025531</v>
      </c>
      <c r="F17" s="28">
        <v>1425084</v>
      </c>
      <c r="G17" s="91">
        <f t="shared" si="1"/>
        <v>0.50365228521740224</v>
      </c>
      <c r="H17" s="28">
        <v>85258.72</v>
      </c>
      <c r="I17" s="91">
        <f t="shared" si="2"/>
        <v>3.0132082854562005E-2</v>
      </c>
      <c r="J17" s="28">
        <v>569872</v>
      </c>
      <c r="K17" s="91">
        <f t="shared" si="3"/>
        <v>0.20140380151725196</v>
      </c>
      <c r="L17" s="28">
        <v>20900</v>
      </c>
      <c r="M17" s="91">
        <f t="shared" si="4"/>
        <v>7.386464770528409E-3</v>
      </c>
      <c r="N17" s="28">
        <v>20900</v>
      </c>
      <c r="O17" s="91" t="e">
        <f>N17/T17</f>
        <v>#DIV/0!</v>
      </c>
      <c r="P17" s="28" t="s">
        <v>28</v>
      </c>
      <c r="Q17" s="91" t="s">
        <v>28</v>
      </c>
      <c r="R17" s="28">
        <v>2829499.72</v>
      </c>
      <c r="S17" s="91">
        <f t="shared" si="5"/>
        <v>0.99999999999999989</v>
      </c>
    </row>
    <row r="18" spans="2:19" s="8" customFormat="1" ht="15" hidden="1" customHeight="1" x14ac:dyDescent="0.2">
      <c r="B18" s="138"/>
      <c r="C18" s="39" t="s">
        <v>210</v>
      </c>
      <c r="D18" s="28">
        <v>247923</v>
      </c>
      <c r="E18" s="91">
        <f t="shared" si="0"/>
        <v>0.21158471707056825</v>
      </c>
      <c r="F18" s="28">
        <v>554056</v>
      </c>
      <c r="G18" s="91">
        <f t="shared" si="1"/>
        <v>0.47284754541228835</v>
      </c>
      <c r="H18" s="28">
        <v>24599.42</v>
      </c>
      <c r="I18" s="91">
        <f t="shared" si="2"/>
        <v>2.0993862291114891E-2</v>
      </c>
      <c r="J18" s="28">
        <v>329767</v>
      </c>
      <c r="K18" s="91">
        <f t="shared" si="3"/>
        <v>0.28143277305538444</v>
      </c>
      <c r="L18" s="28">
        <v>15398</v>
      </c>
      <c r="M18" s="91">
        <f t="shared" si="4"/>
        <v>1.3141102170644152E-2</v>
      </c>
      <c r="N18" s="28">
        <v>15398</v>
      </c>
      <c r="O18" s="91" t="e">
        <f>N18/T18</f>
        <v>#DIV/0!</v>
      </c>
      <c r="P18" s="28" t="s">
        <v>28</v>
      </c>
      <c r="Q18" s="91" t="s">
        <v>28</v>
      </c>
      <c r="R18" s="28">
        <v>1171743.42</v>
      </c>
      <c r="S18" s="91">
        <f t="shared" si="5"/>
        <v>1</v>
      </c>
    </row>
    <row r="19" spans="2:19" s="8" customFormat="1" ht="15" hidden="1" customHeight="1" x14ac:dyDescent="0.2">
      <c r="B19" s="135">
        <v>2017</v>
      </c>
      <c r="C19" s="61" t="s">
        <v>17</v>
      </c>
      <c r="D19" s="31">
        <v>3329926.9343939619</v>
      </c>
      <c r="E19" s="92">
        <v>0.216814599173353</v>
      </c>
      <c r="F19" s="31">
        <v>7783559.9933809619</v>
      </c>
      <c r="G19" s="92">
        <v>0.50679473554688559</v>
      </c>
      <c r="H19" s="31">
        <v>218809.89166238435</v>
      </c>
      <c r="I19" s="92">
        <v>1.4246912887468155E-2</v>
      </c>
      <c r="J19" s="31">
        <v>3890999.5152496109</v>
      </c>
      <c r="K19" s="92">
        <v>0.25334654991043903</v>
      </c>
      <c r="L19" s="31">
        <v>135111.01929186424</v>
      </c>
      <c r="M19" s="92">
        <v>8.7972024818617073E-3</v>
      </c>
      <c r="N19" s="31">
        <v>135111.01929186424</v>
      </c>
      <c r="O19" s="92">
        <v>8.7972024818617073E-3</v>
      </c>
      <c r="P19" s="31" t="s">
        <v>28</v>
      </c>
      <c r="Q19" s="92" t="s">
        <v>28</v>
      </c>
      <c r="R19" s="31">
        <f t="shared" ref="R19:R25" si="6">SUM(D19,F19,H19,J19,L19)</f>
        <v>15358407.353978785</v>
      </c>
      <c r="S19" s="92">
        <f t="shared" si="5"/>
        <v>1.0000000000000075</v>
      </c>
    </row>
    <row r="20" spans="2:19" s="8" customFormat="1" ht="15" hidden="1" customHeight="1" x14ac:dyDescent="0.2">
      <c r="B20" s="136"/>
      <c r="C20" s="39" t="s">
        <v>205</v>
      </c>
      <c r="D20" s="28">
        <v>603047.06628104753</v>
      </c>
      <c r="E20" s="91">
        <v>0.17622039177542778</v>
      </c>
      <c r="F20" s="28">
        <v>1389594.2973431076</v>
      </c>
      <c r="G20" s="91">
        <v>0.40606258645254706</v>
      </c>
      <c r="H20" s="28">
        <v>19333.855754463159</v>
      </c>
      <c r="I20" s="91">
        <v>5.649674504830904E-3</v>
      </c>
      <c r="J20" s="28">
        <v>1384733.8126347235</v>
      </c>
      <c r="K20" s="91">
        <v>0.40464227190759444</v>
      </c>
      <c r="L20" s="28">
        <v>25409.48789987354</v>
      </c>
      <c r="M20" s="91">
        <v>7.425075359610336E-3</v>
      </c>
      <c r="N20" s="28">
        <v>25409.48789987354</v>
      </c>
      <c r="O20" s="91">
        <v>7.425075359610336E-3</v>
      </c>
      <c r="P20" s="28" t="s">
        <v>28</v>
      </c>
      <c r="Q20" s="91" t="s">
        <v>28</v>
      </c>
      <c r="R20" s="28">
        <f t="shared" si="6"/>
        <v>3422118.5199132152</v>
      </c>
      <c r="S20" s="91">
        <f t="shared" si="5"/>
        <v>1.0000000000000104</v>
      </c>
    </row>
    <row r="21" spans="2:19" s="8" customFormat="1" ht="15" hidden="1" customHeight="1" x14ac:dyDescent="0.2">
      <c r="B21" s="136"/>
      <c r="C21" s="39" t="s">
        <v>206</v>
      </c>
      <c r="D21" s="28">
        <v>460035.81407829997</v>
      </c>
      <c r="E21" s="91">
        <v>0.15060013811363357</v>
      </c>
      <c r="F21" s="28">
        <v>1874268.9816313037</v>
      </c>
      <c r="G21" s="91">
        <v>0.61357215864009018</v>
      </c>
      <c r="H21" s="28">
        <v>31906.225270218245</v>
      </c>
      <c r="I21" s="91">
        <v>1.0445017073304926E-2</v>
      </c>
      <c r="J21" s="28">
        <v>660887.82016503287</v>
      </c>
      <c r="K21" s="91">
        <v>0.21635227942825297</v>
      </c>
      <c r="L21" s="28">
        <v>27585.037904351837</v>
      </c>
      <c r="M21" s="91">
        <v>9.0304067447194956E-3</v>
      </c>
      <c r="N21" s="28">
        <v>27585.037904351837</v>
      </c>
      <c r="O21" s="91">
        <v>9.0304067447194956E-3</v>
      </c>
      <c r="P21" s="28" t="s">
        <v>28</v>
      </c>
      <c r="Q21" s="91" t="s">
        <v>28</v>
      </c>
      <c r="R21" s="28">
        <f t="shared" si="6"/>
        <v>3054683.8790492066</v>
      </c>
      <c r="S21" s="91">
        <f t="shared" si="5"/>
        <v>1.0000000000000011</v>
      </c>
    </row>
    <row r="22" spans="2:19" s="8" customFormat="1" ht="15" hidden="1" customHeight="1" x14ac:dyDescent="0.2">
      <c r="B22" s="136"/>
      <c r="C22" s="39" t="s">
        <v>207</v>
      </c>
      <c r="D22" s="28">
        <v>629661.13768206793</v>
      </c>
      <c r="E22" s="91">
        <v>0.24768689758537779</v>
      </c>
      <c r="F22" s="28">
        <v>1388473.4510533337</v>
      </c>
      <c r="G22" s="91">
        <v>0.54617739747614924</v>
      </c>
      <c r="H22" s="28">
        <v>37914.103963059541</v>
      </c>
      <c r="I22" s="91">
        <v>1.4914096207222753E-2</v>
      </c>
      <c r="J22" s="28">
        <v>469497.51413564058</v>
      </c>
      <c r="K22" s="91">
        <v>0.18468407170305759</v>
      </c>
      <c r="L22" s="28">
        <v>16619.502456286718</v>
      </c>
      <c r="M22" s="91">
        <v>6.5375370281923221E-3</v>
      </c>
      <c r="N22" s="28">
        <v>16619.502456286718</v>
      </c>
      <c r="O22" s="91">
        <v>6.5375370281923221E-3</v>
      </c>
      <c r="P22" s="28" t="s">
        <v>28</v>
      </c>
      <c r="Q22" s="91" t="s">
        <v>28</v>
      </c>
      <c r="R22" s="28">
        <f t="shared" si="6"/>
        <v>2542165.709290389</v>
      </c>
      <c r="S22" s="91">
        <f t="shared" si="5"/>
        <v>0.99999999999999967</v>
      </c>
    </row>
    <row r="23" spans="2:19" s="8" customFormat="1" ht="15" hidden="1" customHeight="1" x14ac:dyDescent="0.2">
      <c r="B23" s="136"/>
      <c r="C23" s="39" t="s">
        <v>208</v>
      </c>
      <c r="D23" s="28">
        <v>633500.78606545727</v>
      </c>
      <c r="E23" s="91">
        <v>0.28830855404653016</v>
      </c>
      <c r="F23" s="28">
        <v>1097452.2759549515</v>
      </c>
      <c r="G23" s="91">
        <v>0.49945459544063253</v>
      </c>
      <c r="H23" s="28">
        <v>41576.042546154873</v>
      </c>
      <c r="I23" s="91">
        <v>1.8921410948684103E-2</v>
      </c>
      <c r="J23" s="28">
        <v>407538.12519591587</v>
      </c>
      <c r="K23" s="91">
        <v>0.18547211018287166</v>
      </c>
      <c r="L23" s="28">
        <v>17234.158538385422</v>
      </c>
      <c r="M23" s="91">
        <v>7.8433293812790305E-3</v>
      </c>
      <c r="N23" s="28">
        <v>17234.158538385422</v>
      </c>
      <c r="O23" s="91">
        <v>7.8433293812790305E-3</v>
      </c>
      <c r="P23" s="28" t="s">
        <v>28</v>
      </c>
      <c r="Q23" s="91" t="s">
        <v>28</v>
      </c>
      <c r="R23" s="28">
        <f t="shared" si="6"/>
        <v>2197301.388300865</v>
      </c>
      <c r="S23" s="91">
        <f t="shared" si="5"/>
        <v>0.99999999999999756</v>
      </c>
    </row>
    <row r="24" spans="2:19" s="8" customFormat="1" ht="15" hidden="1" customHeight="1" x14ac:dyDescent="0.2">
      <c r="B24" s="136"/>
      <c r="C24" s="39" t="s">
        <v>209</v>
      </c>
      <c r="D24" s="28">
        <v>770930.9251142462</v>
      </c>
      <c r="E24" s="91">
        <v>0.26307024899217274</v>
      </c>
      <c r="F24" s="28">
        <v>1447487.5125556595</v>
      </c>
      <c r="G24" s="91">
        <v>0.49393647074755459</v>
      </c>
      <c r="H24" s="28">
        <v>66551.834248939005</v>
      </c>
      <c r="I24" s="91">
        <v>2.2709956283255422E-2</v>
      </c>
      <c r="J24" s="28">
        <v>614966.55620795605</v>
      </c>
      <c r="K24" s="91">
        <v>0.20984941684562916</v>
      </c>
      <c r="L24" s="28">
        <v>30576.706063002297</v>
      </c>
      <c r="M24" s="91">
        <v>1.0433907131384638E-2</v>
      </c>
      <c r="N24" s="28">
        <v>30576.706063002297</v>
      </c>
      <c r="O24" s="91">
        <v>1.0433907131384638E-2</v>
      </c>
      <c r="P24" s="28" t="s">
        <v>28</v>
      </c>
      <c r="Q24" s="91" t="s">
        <v>28</v>
      </c>
      <c r="R24" s="28">
        <f t="shared" si="6"/>
        <v>2930513.5341898035</v>
      </c>
      <c r="S24" s="91">
        <f t="shared" si="5"/>
        <v>0.99999999999999667</v>
      </c>
    </row>
    <row r="25" spans="2:19" s="8" customFormat="1" ht="15" hidden="1" customHeight="1" x14ac:dyDescent="0.2">
      <c r="B25" s="138"/>
      <c r="C25" s="39" t="s">
        <v>210</v>
      </c>
      <c r="D25" s="28">
        <v>232751.20517284793</v>
      </c>
      <c r="E25" s="91">
        <v>0.19209849184217678</v>
      </c>
      <c r="F25" s="28">
        <v>586283.47484282823</v>
      </c>
      <c r="G25" s="91">
        <v>0.48388222619796983</v>
      </c>
      <c r="H25" s="28">
        <v>21527.829879549343</v>
      </c>
      <c r="I25" s="91">
        <v>1.7767743240793367E-2</v>
      </c>
      <c r="J25" s="28">
        <v>353375.68691035669</v>
      </c>
      <c r="K25" s="91">
        <v>0.29165450060188042</v>
      </c>
      <c r="L25" s="28">
        <v>17686.126429964381</v>
      </c>
      <c r="M25" s="91">
        <v>1.4597038117173881E-2</v>
      </c>
      <c r="N25" s="28">
        <v>17686.126429964381</v>
      </c>
      <c r="O25" s="91">
        <v>1.4597038117173881E-2</v>
      </c>
      <c r="P25" s="28" t="s">
        <v>28</v>
      </c>
      <c r="Q25" s="91" t="s">
        <v>28</v>
      </c>
      <c r="R25" s="28">
        <f t="shared" si="6"/>
        <v>1211624.3232355465</v>
      </c>
      <c r="S25" s="91">
        <f t="shared" si="5"/>
        <v>0.99999999999999434</v>
      </c>
    </row>
    <row r="26" spans="2:19" s="8" customFormat="1" ht="15" hidden="1" customHeight="1" x14ac:dyDescent="0.2">
      <c r="B26" s="110">
        <v>2018</v>
      </c>
      <c r="C26" s="61" t="s">
        <v>17</v>
      </c>
      <c r="D26" s="31">
        <v>3094144</v>
      </c>
      <c r="E26" s="92">
        <v>0.23</v>
      </c>
      <c r="F26" s="31">
        <v>7590259</v>
      </c>
      <c r="G26" s="92">
        <v>0.56399999999999995</v>
      </c>
      <c r="H26" s="31">
        <v>219290</v>
      </c>
      <c r="I26" s="92">
        <v>1.6E-2</v>
      </c>
      <c r="J26" s="31">
        <v>2064868</v>
      </c>
      <c r="K26" s="92">
        <v>0.153</v>
      </c>
      <c r="L26" s="31">
        <v>148446</v>
      </c>
      <c r="M26" s="92">
        <v>1.0999999999999999E-2</v>
      </c>
      <c r="N26" s="31">
        <v>148446</v>
      </c>
      <c r="O26" s="92">
        <v>1.0999999999999999E-2</v>
      </c>
      <c r="P26" s="31">
        <v>349318</v>
      </c>
      <c r="Q26" s="92">
        <v>2.5999999999999999E-2</v>
      </c>
      <c r="R26" s="31">
        <v>13466326</v>
      </c>
      <c r="S26" s="92">
        <v>1</v>
      </c>
    </row>
    <row r="27" spans="2:19" s="8" customFormat="1" ht="15.75" customHeight="1" x14ac:dyDescent="0.2">
      <c r="B27" s="135">
        <v>2019</v>
      </c>
      <c r="C27" s="61" t="s">
        <v>17</v>
      </c>
      <c r="D27" s="31">
        <v>3098264.9068466057</v>
      </c>
      <c r="E27" s="92">
        <v>0.22771204383444613</v>
      </c>
      <c r="F27" s="31">
        <v>7984317.5580294132</v>
      </c>
      <c r="G27" s="92">
        <v>0.58682047030400897</v>
      </c>
      <c r="H27" s="31">
        <v>222213.65787924977</v>
      </c>
      <c r="I27" s="92">
        <v>1.6331956022157396E-2</v>
      </c>
      <c r="J27" s="31">
        <v>2003978.7485234484</v>
      </c>
      <c r="K27" s="92">
        <v>0.14728569387939131</v>
      </c>
      <c r="L27" s="31">
        <v>161762.98044396</v>
      </c>
      <c r="M27" s="92">
        <v>1.1889034669774732E-2</v>
      </c>
      <c r="N27" s="31" t="s">
        <v>28</v>
      </c>
      <c r="O27" s="92" t="s">
        <v>28</v>
      </c>
      <c r="P27" s="31">
        <v>135527.31143211</v>
      </c>
      <c r="Q27" s="92">
        <v>9.9608012902304074E-3</v>
      </c>
      <c r="R27" s="31">
        <v>13606065.163154665</v>
      </c>
      <c r="S27" s="92">
        <v>1</v>
      </c>
    </row>
    <row r="28" spans="2:19" s="8" customFormat="1" ht="15.75" customHeight="1" x14ac:dyDescent="0.2">
      <c r="B28" s="136"/>
      <c r="C28" s="39" t="s">
        <v>172</v>
      </c>
      <c r="D28" s="28">
        <v>413617.66570833023</v>
      </c>
      <c r="E28" s="91">
        <v>0.14634541697877546</v>
      </c>
      <c r="F28" s="28">
        <v>1854037.7653933668</v>
      </c>
      <c r="G28" s="91">
        <v>0.65599212114460892</v>
      </c>
      <c r="H28" s="28">
        <v>34329.848777719992</v>
      </c>
      <c r="I28" s="91">
        <v>1.2146521898647605E-2</v>
      </c>
      <c r="J28" s="28">
        <v>492761.47772779473</v>
      </c>
      <c r="K28" s="91">
        <v>0.17434793024532882</v>
      </c>
      <c r="L28" s="28">
        <v>27318.80800701</v>
      </c>
      <c r="M28" s="91">
        <v>9.6658887678367118E-3</v>
      </c>
      <c r="N28" s="28" t="s">
        <v>28</v>
      </c>
      <c r="O28" s="91" t="s">
        <v>28</v>
      </c>
      <c r="P28" s="28">
        <v>4245.4610462000001</v>
      </c>
      <c r="Q28" s="91">
        <v>1.5021209648028203E-3</v>
      </c>
      <c r="R28" s="28">
        <v>2826311.0266604205</v>
      </c>
      <c r="S28" s="91">
        <v>1</v>
      </c>
    </row>
    <row r="29" spans="2:19" s="8" customFormat="1" ht="15.75" customHeight="1" x14ac:dyDescent="0.2">
      <c r="B29" s="136"/>
      <c r="C29" s="39" t="s">
        <v>173</v>
      </c>
      <c r="D29" s="28">
        <v>547759.91004009463</v>
      </c>
      <c r="E29" s="91">
        <v>0.20058616857757142</v>
      </c>
      <c r="F29" s="28">
        <v>1793110.4411096328</v>
      </c>
      <c r="G29" s="91">
        <v>0.65662555186321159</v>
      </c>
      <c r="H29" s="28">
        <v>35725.732821369995</v>
      </c>
      <c r="I29" s="91">
        <v>1.3082534400409219E-2</v>
      </c>
      <c r="J29" s="28">
        <v>314846.01765987615</v>
      </c>
      <c r="K29" s="91">
        <v>0.11529459388453281</v>
      </c>
      <c r="L29" s="28">
        <v>27188.95333985001</v>
      </c>
      <c r="M29" s="91">
        <v>9.9564204647172479E-3</v>
      </c>
      <c r="N29" s="28" t="s">
        <v>28</v>
      </c>
      <c r="O29" s="91" t="s">
        <v>28</v>
      </c>
      <c r="P29" s="28">
        <v>12164.961147599999</v>
      </c>
      <c r="Q29" s="91">
        <v>4.4547308095502815E-3</v>
      </c>
      <c r="R29" s="28">
        <v>2730796.016118444</v>
      </c>
      <c r="S29" s="91">
        <v>1</v>
      </c>
    </row>
    <row r="30" spans="2:19" s="8" customFormat="1" ht="15.75" customHeight="1" x14ac:dyDescent="0.2">
      <c r="B30" s="136"/>
      <c r="C30" s="39" t="s">
        <v>174</v>
      </c>
      <c r="D30" s="28">
        <v>742671.06629914499</v>
      </c>
      <c r="E30" s="91">
        <v>0.27866135223165073</v>
      </c>
      <c r="F30" s="28">
        <v>1467471.4022550923</v>
      </c>
      <c r="G30" s="91">
        <v>0.55061733770164989</v>
      </c>
      <c r="H30" s="28">
        <v>50315.056640819981</v>
      </c>
      <c r="I30" s="91">
        <v>1.8878965880563127E-2</v>
      </c>
      <c r="J30" s="28">
        <v>355763.88072710496</v>
      </c>
      <c r="K30" s="91">
        <v>0.13348795796315904</v>
      </c>
      <c r="L30" s="28">
        <v>36097.3982541</v>
      </c>
      <c r="M30" s="91">
        <v>1.3544286651232256E-2</v>
      </c>
      <c r="N30" s="28" t="s">
        <v>28</v>
      </c>
      <c r="O30" s="91" t="s">
        <v>28</v>
      </c>
      <c r="P30" s="28">
        <v>12819.5810052</v>
      </c>
      <c r="Q30" s="91">
        <v>4.8100995717440522E-3</v>
      </c>
      <c r="R30" s="28">
        <v>2665138.3851814647</v>
      </c>
      <c r="S30" s="91">
        <v>1</v>
      </c>
    </row>
    <row r="31" spans="2:19" s="8" customFormat="1" ht="15.75" customHeight="1" x14ac:dyDescent="0.2">
      <c r="B31" s="136"/>
      <c r="C31" s="39" t="s">
        <v>175</v>
      </c>
      <c r="D31" s="28">
        <v>750827.74109290796</v>
      </c>
      <c r="E31" s="91">
        <v>0.27628121023343971</v>
      </c>
      <c r="F31" s="28">
        <v>1468420.5046359368</v>
      </c>
      <c r="G31" s="91">
        <v>0.54033298444977629</v>
      </c>
      <c r="H31" s="28">
        <v>59331.119999840033</v>
      </c>
      <c r="I31" s="91">
        <v>2.1832003189174755E-2</v>
      </c>
      <c r="J31" s="28">
        <v>383435.8831890595</v>
      </c>
      <c r="K31" s="91">
        <v>0.14109245577447646</v>
      </c>
      <c r="L31" s="28">
        <v>39689.552583799988</v>
      </c>
      <c r="M31" s="91">
        <v>1.4604518481848593E-2</v>
      </c>
      <c r="N31" s="28" t="s">
        <v>28</v>
      </c>
      <c r="O31" s="91" t="s">
        <v>28</v>
      </c>
      <c r="P31" s="28">
        <v>15916.641008099999</v>
      </c>
      <c r="Q31" s="91">
        <v>5.8568278712878797E-3</v>
      </c>
      <c r="R31" s="28">
        <v>2717621.4425096344</v>
      </c>
      <c r="S31" s="91">
        <v>1</v>
      </c>
    </row>
    <row r="32" spans="2:19" s="8" customFormat="1" ht="15.75" customHeight="1" x14ac:dyDescent="0.2">
      <c r="B32" s="138"/>
      <c r="C32" s="39" t="s">
        <v>176</v>
      </c>
      <c r="D32" s="28">
        <v>643388.52370610461</v>
      </c>
      <c r="E32" s="91">
        <v>0.24131308067795321</v>
      </c>
      <c r="F32" s="28">
        <v>1401277.4446355083</v>
      </c>
      <c r="G32" s="91">
        <v>0.52557135321858417</v>
      </c>
      <c r="H32" s="28">
        <v>42511.899639499985</v>
      </c>
      <c r="I32" s="91">
        <v>1.5944762906846318E-2</v>
      </c>
      <c r="J32" s="28">
        <v>457171.48921961978</v>
      </c>
      <c r="K32" s="91">
        <v>0.1714694253889244</v>
      </c>
      <c r="L32" s="28">
        <v>31468.268259200006</v>
      </c>
      <c r="M32" s="91">
        <v>1.1802673621664655E-2</v>
      </c>
      <c r="N32" s="28" t="s">
        <v>28</v>
      </c>
      <c r="O32" s="91" t="s">
        <v>28</v>
      </c>
      <c r="P32" s="28">
        <v>90380.667225010038</v>
      </c>
      <c r="Q32" s="91">
        <v>3.3898704186024246E-2</v>
      </c>
      <c r="R32" s="28">
        <v>2666198.2926849509</v>
      </c>
      <c r="S32" s="91">
        <v>1</v>
      </c>
    </row>
    <row r="33" spans="2:21" s="8" customFormat="1" ht="15.75" customHeight="1" x14ac:dyDescent="0.2">
      <c r="B33" s="135">
        <v>2022</v>
      </c>
      <c r="C33" s="61" t="s">
        <v>17</v>
      </c>
      <c r="D33" s="31">
        <v>2900967.5033430215</v>
      </c>
      <c r="E33" s="92">
        <v>0.20325155448253804</v>
      </c>
      <c r="F33" s="31">
        <v>7514121.2995333998</v>
      </c>
      <c r="G33" s="92">
        <v>0.52646464772202028</v>
      </c>
      <c r="H33" s="31">
        <v>301541.21672715159</v>
      </c>
      <c r="I33" s="92">
        <v>2.1126993311618096E-2</v>
      </c>
      <c r="J33" s="31">
        <v>3304831.6670855624</v>
      </c>
      <c r="K33" s="92">
        <v>0.23154763811183321</v>
      </c>
      <c r="L33" s="31">
        <v>116576.73836149888</v>
      </c>
      <c r="M33" s="92">
        <v>8.1677589497896053E-3</v>
      </c>
      <c r="N33" s="31">
        <v>124934.60981741354</v>
      </c>
      <c r="O33" s="92">
        <v>8.753339575433389E-3</v>
      </c>
      <c r="P33" s="31">
        <v>9820.6504181756445</v>
      </c>
      <c r="Q33" s="92">
        <v>6.8806784675235465E-4</v>
      </c>
      <c r="R33" s="31">
        <v>14272793.685286438</v>
      </c>
      <c r="S33" s="92">
        <v>1</v>
      </c>
      <c r="T33" s="89"/>
    </row>
    <row r="34" spans="2:21" s="8" customFormat="1" ht="15.75" customHeight="1" x14ac:dyDescent="0.2">
      <c r="B34" s="136"/>
      <c r="C34" s="39" t="s">
        <v>172</v>
      </c>
      <c r="D34" s="28">
        <v>358070.96337453678</v>
      </c>
      <c r="E34" s="91">
        <v>0.11718787069184647</v>
      </c>
      <c r="F34" s="28">
        <v>1587149.029316674</v>
      </c>
      <c r="G34" s="91">
        <v>0.51943506801947659</v>
      </c>
      <c r="H34" s="28">
        <v>44563.396257975764</v>
      </c>
      <c r="I34" s="91">
        <v>1.4584509922427704E-2</v>
      </c>
      <c r="J34" s="28">
        <v>1029807.2859968639</v>
      </c>
      <c r="K34" s="91">
        <v>0.33703074365929919</v>
      </c>
      <c r="L34" s="28">
        <v>26562.978003458331</v>
      </c>
      <c r="M34" s="91">
        <v>8.6934131774422437E-3</v>
      </c>
      <c r="N34" s="28">
        <v>8132.6429094318828</v>
      </c>
      <c r="O34" s="91">
        <v>2.6616151632954184E-3</v>
      </c>
      <c r="P34" s="28">
        <v>1242.9262404263498</v>
      </c>
      <c r="Q34" s="91">
        <v>4.0677936621806473E-4</v>
      </c>
      <c r="R34" s="28">
        <v>3055529.2220993494</v>
      </c>
      <c r="S34" s="91">
        <v>1</v>
      </c>
      <c r="T34" s="89"/>
    </row>
    <row r="35" spans="2:21" s="8" customFormat="1" ht="15.75" customHeight="1" x14ac:dyDescent="0.2">
      <c r="B35" s="136"/>
      <c r="C35" s="39" t="s">
        <v>173</v>
      </c>
      <c r="D35" s="28">
        <v>531352.10176345811</v>
      </c>
      <c r="E35" s="91">
        <v>0.187894052091021</v>
      </c>
      <c r="F35" s="28">
        <v>1679327.5602073353</v>
      </c>
      <c r="G35" s="91">
        <v>0.59383534765041956</v>
      </c>
      <c r="H35" s="28">
        <v>60062.473834594959</v>
      </c>
      <c r="I35" s="91">
        <v>2.1238989268959139E-2</v>
      </c>
      <c r="J35" s="28">
        <v>525270.53582419956</v>
      </c>
      <c r="K35" s="91">
        <v>0.18574351939604597</v>
      </c>
      <c r="L35" s="28">
        <v>14206.629597562818</v>
      </c>
      <c r="M35" s="91">
        <v>5.0236767536691119E-3</v>
      </c>
      <c r="N35" s="28">
        <v>13077.575058534476</v>
      </c>
      <c r="O35" s="91">
        <v>4.6244261782677288E-3</v>
      </c>
      <c r="P35" s="28">
        <v>4637.780773377297</v>
      </c>
      <c r="Q35" s="91">
        <v>1.6399886616193635E-3</v>
      </c>
      <c r="R35" s="28">
        <v>2827934.6570590572</v>
      </c>
      <c r="S35" s="91">
        <v>1</v>
      </c>
      <c r="T35" s="89"/>
    </row>
    <row r="36" spans="2:21" s="8" customFormat="1" ht="15.75" customHeight="1" x14ac:dyDescent="0.2">
      <c r="B36" s="136"/>
      <c r="C36" s="39" t="s">
        <v>174</v>
      </c>
      <c r="D36" s="28">
        <v>812737.10441378492</v>
      </c>
      <c r="E36" s="91">
        <v>0.26595780180369494</v>
      </c>
      <c r="F36" s="28">
        <v>1527408.6761825308</v>
      </c>
      <c r="G36" s="91">
        <v>0.49982491480612601</v>
      </c>
      <c r="H36" s="28">
        <v>77481.012170432514</v>
      </c>
      <c r="I36" s="91">
        <v>2.5354668276449437E-2</v>
      </c>
      <c r="J36" s="28">
        <v>603727.31903822511</v>
      </c>
      <c r="K36" s="91">
        <v>0.19756202810016676</v>
      </c>
      <c r="L36" s="28">
        <v>26666.988636294798</v>
      </c>
      <c r="M36" s="91">
        <v>8.7264302809807633E-3</v>
      </c>
      <c r="N36" s="28">
        <v>6697.4609665428043</v>
      </c>
      <c r="O36" s="91">
        <v>2.1916582701272847E-3</v>
      </c>
      <c r="P36" s="28">
        <v>1168.8722448125955</v>
      </c>
      <c r="Q36" s="91">
        <v>3.8249846245660778E-4</v>
      </c>
      <c r="R36" s="28">
        <v>3055887.433652618</v>
      </c>
      <c r="S36" s="91">
        <v>1</v>
      </c>
      <c r="T36" s="89"/>
    </row>
    <row r="37" spans="2:21" s="8" customFormat="1" ht="15.75" customHeight="1" x14ac:dyDescent="0.2">
      <c r="B37" s="136"/>
      <c r="C37" s="39" t="s">
        <v>175</v>
      </c>
      <c r="D37" s="28">
        <v>706575.84168905264</v>
      </c>
      <c r="E37" s="91">
        <v>0.25764573404771068</v>
      </c>
      <c r="F37" s="28">
        <v>1370489.2274336857</v>
      </c>
      <c r="G37" s="91">
        <v>0.49973503504245642</v>
      </c>
      <c r="H37" s="28">
        <v>62116.332530542706</v>
      </c>
      <c r="I37" s="91">
        <v>2.2650092384882799E-2</v>
      </c>
      <c r="J37" s="28">
        <v>543663.14813397883</v>
      </c>
      <c r="K37" s="91">
        <v>0.19824126811472681</v>
      </c>
      <c r="L37" s="28">
        <v>38280.814042040874</v>
      </c>
      <c r="M37" s="91">
        <v>1.3958711651149201E-2</v>
      </c>
      <c r="N37" s="28">
        <v>21200.659602377538</v>
      </c>
      <c r="O37" s="91">
        <v>7.7306060910500522E-3</v>
      </c>
      <c r="P37" s="28">
        <v>105.72806089885496</v>
      </c>
      <c r="Q37" s="91">
        <v>3.8552668025854183E-5</v>
      </c>
      <c r="R37" s="28">
        <v>2742431.751492572</v>
      </c>
      <c r="S37" s="91">
        <v>1</v>
      </c>
      <c r="T37" s="89"/>
    </row>
    <row r="38" spans="2:21" s="8" customFormat="1" ht="15.75" customHeight="1" x14ac:dyDescent="0.2">
      <c r="B38" s="138"/>
      <c r="C38" s="39" t="s">
        <v>176</v>
      </c>
      <c r="D38" s="28">
        <v>492231.49210216606</v>
      </c>
      <c r="E38" s="91">
        <v>0.18997664004768613</v>
      </c>
      <c r="F38" s="28">
        <v>1349746.8063933167</v>
      </c>
      <c r="G38" s="91">
        <v>0.52093449384680013</v>
      </c>
      <c r="H38" s="28">
        <v>57318.00193360632</v>
      </c>
      <c r="I38" s="91">
        <v>2.2121870697645655E-2</v>
      </c>
      <c r="J38" s="28">
        <v>602363.37809230736</v>
      </c>
      <c r="K38" s="91">
        <v>0.23248201810297575</v>
      </c>
      <c r="L38" s="28">
        <v>10859.328082141956</v>
      </c>
      <c r="M38" s="91">
        <v>4.1911553716530974E-3</v>
      </c>
      <c r="N38" s="28">
        <v>75826.271280526795</v>
      </c>
      <c r="O38" s="91">
        <v>2.9265133329236352E-2</v>
      </c>
      <c r="P38" s="28">
        <v>2665.3430986605481</v>
      </c>
      <c r="Q38" s="91">
        <v>1.0286886040048863E-3</v>
      </c>
      <c r="R38" s="28">
        <v>2591010.6209827205</v>
      </c>
      <c r="S38" s="91">
        <v>1</v>
      </c>
      <c r="T38" s="89"/>
    </row>
    <row r="39" spans="2:21" s="8" customFormat="1" ht="15" x14ac:dyDescent="0.2">
      <c r="B39" s="64" t="s">
        <v>188</v>
      </c>
      <c r="C39" s="44"/>
      <c r="D39" s="33"/>
      <c r="E39" s="95"/>
      <c r="F39" s="33"/>
      <c r="G39" s="95"/>
      <c r="H39" s="33"/>
      <c r="I39" s="95"/>
      <c r="J39" s="35"/>
      <c r="K39" s="98"/>
      <c r="L39" s="35"/>
      <c r="M39" s="98"/>
      <c r="N39" s="35"/>
      <c r="O39" s="98"/>
      <c r="P39" s="35"/>
      <c r="Q39" s="98"/>
      <c r="R39" s="35"/>
      <c r="S39" s="98"/>
      <c r="T39" s="89"/>
    </row>
    <row r="40" spans="2:21" s="25" customFormat="1" ht="28.5" customHeight="1" x14ac:dyDescent="0.2">
      <c r="B40" s="115" t="s">
        <v>211</v>
      </c>
      <c r="C40" s="115"/>
      <c r="D40" s="115"/>
      <c r="E40" s="115"/>
      <c r="F40" s="115"/>
      <c r="G40" s="115"/>
      <c r="H40" s="115"/>
      <c r="I40" s="115"/>
      <c r="J40" s="35"/>
      <c r="K40" s="98"/>
      <c r="L40" s="35"/>
      <c r="M40" s="98"/>
      <c r="N40" s="35"/>
      <c r="O40" s="98"/>
      <c r="P40" s="35"/>
      <c r="Q40" s="98"/>
      <c r="R40" s="35"/>
      <c r="S40" s="98"/>
      <c r="T40" s="35"/>
      <c r="U40" s="34"/>
    </row>
    <row r="41" spans="2:21" s="8" customFormat="1" x14ac:dyDescent="0.25">
      <c r="B41" s="128" t="s">
        <v>41</v>
      </c>
      <c r="C41" s="128"/>
      <c r="D41" s="128"/>
      <c r="E41" s="128"/>
      <c r="F41" s="128"/>
      <c r="G41" s="100"/>
      <c r="H41" s="9"/>
      <c r="I41" s="100"/>
      <c r="J41" s="9"/>
      <c r="K41" s="101"/>
      <c r="M41" s="102"/>
      <c r="O41" s="102"/>
      <c r="Q41" s="102"/>
      <c r="S41" s="102"/>
    </row>
  </sheetData>
  <mergeCells count="18">
    <mergeCell ref="B33:B38"/>
    <mergeCell ref="B40:I40"/>
    <mergeCell ref="B41:F41"/>
    <mergeCell ref="R3:S3"/>
    <mergeCell ref="B5:B11"/>
    <mergeCell ref="B12:B18"/>
    <mergeCell ref="B19:B25"/>
    <mergeCell ref="B27:B32"/>
    <mergeCell ref="B1:AA1"/>
    <mergeCell ref="B3:B4"/>
    <mergeCell ref="C3:C4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4</vt:i4>
      </vt:variant>
    </vt:vector>
  </HeadingPairs>
  <TitlesOfParts>
    <vt:vector size="44" baseType="lpstr">
      <vt:lpstr>Contenido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  <vt:lpstr>T37</vt:lpstr>
      <vt:lpstr>T38</vt:lpstr>
      <vt:lpstr>T39</vt:lpstr>
      <vt:lpstr>'T1'!Área_de_impresión</vt:lpstr>
      <vt:lpstr>'T2'!Área_de_impresión</vt:lpstr>
      <vt:lpstr>'T3'!Área_de_impresión</vt:lpstr>
      <vt:lpstr>'T4'!Área_de_impresión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INEC Carlos Pilataxi</cp:lastModifiedBy>
  <cp:lastPrinted>2022-12-19T22:56:26Z</cp:lastPrinted>
  <dcterms:created xsi:type="dcterms:W3CDTF">2021-01-22T14:33:21Z</dcterms:created>
  <dcterms:modified xsi:type="dcterms:W3CDTF">2022-12-22T17:37:27Z</dcterms:modified>
</cp:coreProperties>
</file>