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3.xml" ContentType="application/vnd.openxmlformats-officedocument.drawing+xml"/>
  <Override PartName="/xl/charts/chart2.xml" ContentType="application/vnd.openxmlformats-officedocument.drawingml.chart+xml"/>
  <Override PartName="/xl/charts/chart3.xml" ContentType="application/vnd.openxmlformats-officedocument.drawingml.chart+xml"/>
  <Override PartName="/xl/drawings/drawing4.xml" ContentType="application/vnd.openxmlformats-officedocument.drawing+xml"/>
  <Override PartName="/xl/charts/chart4.xml" ContentType="application/vnd.openxmlformats-officedocument.drawingml.chart+xml"/>
  <Override PartName="/xl/drawings/drawing5.xml" ContentType="application/vnd.openxmlformats-officedocument.drawing+xml"/>
  <Override PartName="/xl/charts/chart5.xml" ContentType="application/vnd.openxmlformats-officedocument.drawingml.chart+xml"/>
  <Override PartName="/xl/drawings/drawing6.xml" ContentType="application/vnd.openxmlformats-officedocument.drawing+xml"/>
  <Override PartName="/xl/charts/chart6.xml" ContentType="application/vnd.openxmlformats-officedocument.drawingml.chart+xml"/>
  <Override PartName="/xl/charts/chart7.xml" ContentType="application/vnd.openxmlformats-officedocument.drawingml.chart+xml"/>
  <Override PartName="/xl/drawings/drawing7.xml" ContentType="application/vnd.openxmlformats-officedocument.drawing+xml"/>
  <Override PartName="/xl/charts/chart8.xml" ContentType="application/vnd.openxmlformats-officedocument.drawingml.chart+xml"/>
  <Override PartName="/xl/charts/style2.xml" ContentType="application/vnd.ms-office.chartstyle+xml"/>
  <Override PartName="/xl/charts/colors2.xml" ContentType="application/vnd.ms-office.chartcolorstyle+xml"/>
  <Override PartName="/xl/drawings/drawing8.xml" ContentType="application/vnd.openxmlformats-officedocument.drawing+xml"/>
  <Override PartName="/xl/charts/chart9.xml" ContentType="application/vnd.openxmlformats-officedocument.drawingml.chart+xml"/>
  <Override PartName="/xl/drawings/drawing9.xml" ContentType="application/vnd.openxmlformats-officedocument.drawing+xml"/>
  <Override PartName="/xl/charts/chart10.xml" ContentType="application/vnd.openxmlformats-officedocument.drawingml.chart+xml"/>
  <Override PartName="/xl/drawings/drawing10.xml" ContentType="application/vnd.openxmlformats-officedocument.drawing+xml"/>
  <Override PartName="/xl/charts/chart11.xml" ContentType="application/vnd.openxmlformats-officedocument.drawingml.chart+xml"/>
  <Override PartName="/xl/drawings/drawing11.xml" ContentType="application/vnd.openxmlformats-officedocument.drawing+xml"/>
  <Override PartName="/xl/charts/chart12.xml" ContentType="application/vnd.openxmlformats-officedocument.drawingml.chart+xml"/>
  <Override PartName="/xl/drawings/drawing12.xml" ContentType="application/vnd.openxmlformats-officedocument.drawing+xml"/>
  <Override PartName="/xl/charts/chart13.xml" ContentType="application/vnd.openxmlformats-officedocument.drawingml.chart+xml"/>
  <Override PartName="/xl/drawings/drawing13.xml" ContentType="application/vnd.openxmlformats-officedocument.drawing+xml"/>
  <Override PartName="/xl/charts/chart14.xml" ContentType="application/vnd.openxmlformats-officedocument.drawingml.chart+xml"/>
  <Override PartName="/xl/drawings/drawing14.xml" ContentType="application/vnd.openxmlformats-officedocument.drawing+xml"/>
  <Override PartName="/xl/charts/chart15.xml" ContentType="application/vnd.openxmlformats-officedocument.drawingml.chart+xml"/>
  <Override PartName="/xl/drawings/drawing15.xml" ContentType="application/vnd.openxmlformats-officedocument.drawing+xml"/>
  <Override PartName="/xl/charts/chart16.xml" ContentType="application/vnd.openxmlformats-officedocument.drawingml.chart+xml"/>
  <Override PartName="/xl/drawings/drawing16.xml" ContentType="application/vnd.openxmlformats-officedocument.drawing+xml"/>
  <Override PartName="/xl/charts/chart17.xml" ContentType="application/vnd.openxmlformats-officedocument.drawingml.chart+xml"/>
  <Override PartName="/xl/drawings/drawing17.xml" ContentType="application/vnd.openxmlformats-officedocument.drawing+xml"/>
  <Override PartName="/xl/charts/chart18.xml" ContentType="application/vnd.openxmlformats-officedocument.drawingml.chart+xml"/>
  <Override PartName="/xl/drawings/drawing18.xml" ContentType="application/vnd.openxmlformats-officedocument.drawing+xml"/>
  <Override PartName="/xl/charts/chart19.xml" ContentType="application/vnd.openxmlformats-officedocument.drawingml.chart+xml"/>
  <Override PartName="/xl/drawings/drawing19.xml" ContentType="application/vnd.openxmlformats-officedocument.drawing+xml"/>
  <Override PartName="/xl/charts/chart20.xml" ContentType="application/vnd.openxmlformats-officedocument.drawingml.chart+xml"/>
  <Override PartName="/xl/drawings/drawing20.xml" ContentType="application/vnd.openxmlformats-officedocument.drawing+xml"/>
  <Override PartName="/xl/charts/chart21.xml" ContentType="application/vnd.openxmlformats-officedocument.drawingml.chart+xml"/>
  <Override PartName="/xl/drawings/drawing21.xml" ContentType="application/vnd.openxmlformats-officedocument.drawing+xml"/>
  <Override PartName="/xl/charts/chart22.xml" ContentType="application/vnd.openxmlformats-officedocument.drawingml.chart+xml"/>
  <Override PartName="/xl/drawings/drawing22.xml" ContentType="application/vnd.openxmlformats-officedocument.drawing+xml"/>
  <Override PartName="/xl/charts/chart23.xml" ContentType="application/vnd.openxmlformats-officedocument.drawingml.chart+xml"/>
  <Override PartName="/xl/charts/style3.xml" ContentType="application/vnd.ms-office.chartstyle+xml"/>
  <Override PartName="/xl/charts/colors3.xml" ContentType="application/vnd.ms-office.chartcolorstyle+xml"/>
  <Override PartName="/xl/charts/chart24.xml" ContentType="application/vnd.openxmlformats-officedocument.drawingml.chart+xml"/>
  <Override PartName="/xl/charts/style4.xml" ContentType="application/vnd.ms-office.chartstyle+xml"/>
  <Override PartName="/xl/charts/colors4.xml" ContentType="application/vnd.ms-office.chartcolorstyle+xml"/>
  <Override PartName="/xl/drawings/drawing23.xml" ContentType="application/vnd.openxmlformats-officedocument.drawing+xml"/>
  <Override PartName="/xl/charts/chart25.xml" ContentType="application/vnd.openxmlformats-officedocument.drawingml.chart+xml"/>
  <Override PartName="/xl/drawings/drawing24.xml" ContentType="application/vnd.openxmlformats-officedocument.drawing+xml"/>
  <Override PartName="/xl/charts/chart26.xml" ContentType="application/vnd.openxmlformats-officedocument.drawingml.chart+xml"/>
  <Override PartName="/xl/drawings/drawing25.xml" ContentType="application/vnd.openxmlformats-officedocument.drawing+xml"/>
  <Override PartName="/xl/charts/chart27.xml" ContentType="application/vnd.openxmlformats-officedocument.drawingml.chart+xml"/>
  <Override PartName="/xl/drawings/drawing26.xml" ContentType="application/vnd.openxmlformats-officedocument.drawing+xml"/>
  <Override PartName="/xl/charts/chart28.xml" ContentType="application/vnd.openxmlformats-officedocument.drawingml.chart+xml"/>
  <Override PartName="/xl/drawings/drawing27.xml" ContentType="application/vnd.openxmlformats-officedocument.drawing+xml"/>
  <Override PartName="/xl/charts/chart29.xml" ContentType="application/vnd.openxmlformats-officedocument.drawingml.chart+xml"/>
  <Override PartName="/xl/drawings/drawing28.xml" ContentType="application/vnd.openxmlformats-officedocument.drawing+xml"/>
  <Override PartName="/xl/charts/chart30.xml" ContentType="application/vnd.openxmlformats-officedocument.drawingml.chart+xml"/>
  <Override PartName="/xl/drawings/drawing29.xml" ContentType="application/vnd.openxmlformats-officedocument.drawing+xml"/>
  <Override PartName="/xl/charts/chart31.xml" ContentType="application/vnd.openxmlformats-officedocument.drawingml.chart+xml"/>
  <Override PartName="/xl/drawings/drawing30.xml" ContentType="application/vnd.openxmlformats-officedocument.drawing+xml"/>
  <Override PartName="/xl/charts/chart32.xml" ContentType="application/vnd.openxmlformats-officedocument.drawingml.chart+xml"/>
  <Override PartName="/xl/drawings/drawing31.xml" ContentType="application/vnd.openxmlformats-officedocument.drawing+xml"/>
  <Override PartName="/xl/charts/chart33.xml" ContentType="application/vnd.openxmlformats-officedocument.drawingml.chart+xml"/>
  <Override PartName="/xl/drawings/drawing32.xml" ContentType="application/vnd.openxmlformats-officedocument.drawing+xml"/>
  <Override PartName="/xl/charts/chart34.xml" ContentType="application/vnd.openxmlformats-officedocument.drawingml.chart+xml"/>
  <Override PartName="/xl/drawings/drawing33.xml" ContentType="application/vnd.openxmlformats-officedocument.drawing+xml"/>
  <Override PartName="/xl/charts/chart35.xml" ContentType="application/vnd.openxmlformats-officedocument.drawingml.chart+xml"/>
  <Override PartName="/xl/drawings/drawing34.xml" ContentType="application/vnd.openxmlformats-officedocument.drawing+xml"/>
  <Override PartName="/xl/charts/chart36.xml" ContentType="application/vnd.openxmlformats-officedocument.drawingml.chart+xml"/>
  <Override PartName="/xl/charts/style5.xml" ContentType="application/vnd.ms-office.chartstyle+xml"/>
  <Override PartName="/xl/charts/colors5.xml" ContentType="application/vnd.ms-office.chartcolorstyle+xml"/>
  <Override PartName="/xl/drawings/drawing35.xml" ContentType="application/vnd.openxmlformats-officedocument.drawing+xml"/>
  <Override PartName="/xl/charts/chart37.xml" ContentType="application/vnd.openxmlformats-officedocument.drawingml.chart+xml"/>
  <Override PartName="/xl/drawings/drawing36.xml" ContentType="application/vnd.openxmlformats-officedocument.drawing+xml"/>
  <Override PartName="/xl/charts/chart38.xml" ContentType="application/vnd.openxmlformats-officedocument.drawingml.chart+xml"/>
  <Override PartName="/xl/drawings/drawing37.xml" ContentType="application/vnd.openxmlformats-officedocument.drawing+xml"/>
  <Override PartName="/xl/charts/chart39.xml" ContentType="application/vnd.openxmlformats-officedocument.drawingml.chart+xml"/>
  <Override PartName="/xl/drawings/drawing38.xml" ContentType="application/vnd.openxmlformats-officedocument.drawing+xml"/>
  <Override PartName="/xl/charts/chart40.xml" ContentType="application/vnd.openxmlformats-officedocument.drawingml.chart+xml"/>
  <Override PartName="/xl/drawings/drawing39.xml" ContentType="application/vnd.openxmlformats-officedocument.drawing+xml"/>
  <Override PartName="/xl/charts/chart41.xml" ContentType="application/vnd.openxmlformats-officedocument.drawingml.chart+xml"/>
  <Override PartName="/xl/drawings/drawing40.xml" ContentType="application/vnd.openxmlformats-officedocument.drawing+xml"/>
  <Override PartName="/xl/charts/chart42.xml" ContentType="application/vnd.openxmlformats-officedocument.drawingml.chart+xml"/>
  <Override PartName="/xl/charts/chart43.xml" ContentType="application/vnd.openxmlformats-officedocument.drawingml.chart+xml"/>
  <Override PartName="/xl/charts/chart44.xml" ContentType="application/vnd.openxmlformats-officedocument.drawingml.chart+xml"/>
  <Override PartName="/xl/charts/style6.xml" ContentType="application/vnd.ms-office.chartstyle+xml"/>
  <Override PartName="/xl/charts/colors6.xml" ContentType="application/vnd.ms-office.chartcolorstyle+xml"/>
  <Override PartName="/xl/charts/chart45.xml" ContentType="application/vnd.openxmlformats-officedocument.drawingml.chart+xml"/>
  <Override PartName="/xl/charts/chart46.xml" ContentType="application/vnd.openxmlformats-officedocument.drawingml.chart+xml"/>
  <Override PartName="/xl/charts/chart47.xml" ContentType="application/vnd.openxmlformats-officedocument.drawingml.chart+xml"/>
  <Override PartName="/xl/charts/chart48.xml" ContentType="application/vnd.openxmlformats-officedocument.drawingml.chart+xml"/>
  <Override PartName="/xl/drawings/drawing41.xml" ContentType="application/vnd.openxmlformats-officedocument.drawing+xml"/>
  <Override PartName="/xl/charts/chart49.xml" ContentType="application/vnd.openxmlformats-officedocument.drawingml.chart+xml"/>
  <Override PartName="/xl/drawings/drawing42.xml" ContentType="application/vnd.openxmlformats-officedocument.drawing+xml"/>
  <Override PartName="/xl/charts/chart50.xml" ContentType="application/vnd.openxmlformats-officedocument.drawingml.chart+xml"/>
  <Override PartName="/xl/drawings/drawing43.xml" ContentType="application/vnd.openxmlformats-officedocument.drawing+xml"/>
  <Override PartName="/xl/drawings/drawing4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R:\CGTPE\DECON\AS\CS_MPE_2024\CSS_2021_23\6_Anali\6.5_Finaliz_prod\6.5.1_Rev_result\4_Tabulados\"/>
    </mc:Choice>
  </mc:AlternateContent>
  <bookViews>
    <workbookView showSheetTabs="0" xWindow="-120" yWindow="-120" windowWidth="20730" windowHeight="11040"/>
  </bookViews>
  <sheets>
    <sheet name="Indice" sheetId="2" r:id="rId1"/>
    <sheet name="1.1.1" sheetId="3" r:id="rId2"/>
    <sheet name="1.1.2" sheetId="84" r:id="rId3"/>
    <sheet name="1.1.3" sheetId="85" r:id="rId4"/>
    <sheet name="1.1.4" sheetId="79" r:id="rId5"/>
    <sheet name="1.1.5" sheetId="80" r:id="rId6"/>
    <sheet name="1.2.1" sheetId="81" r:id="rId7"/>
    <sheet name="1.2.2" sheetId="86" r:id="rId8"/>
    <sheet name="1.2.3" sheetId="87" r:id="rId9"/>
    <sheet name="1.2.4" sheetId="82" r:id="rId10"/>
    <sheet name="1.2.5" sheetId="83" r:id="rId11"/>
    <sheet name="1.3.1" sheetId="52" r:id="rId12"/>
    <sheet name="1.3.2" sheetId="35" r:id="rId13"/>
    <sheet name="1.3.3" sheetId="53" r:id="rId14"/>
    <sheet name="1.3.4" sheetId="37" r:id="rId15"/>
    <sheet name="1.3.5" sheetId="38" r:id="rId16"/>
    <sheet name="2.1.1" sheetId="23" r:id="rId17"/>
    <sheet name="2.1.2" sheetId="72" r:id="rId18"/>
    <sheet name="2.1.3" sheetId="39" r:id="rId19"/>
    <sheet name="2.1.4" sheetId="54" r:id="rId20"/>
    <sheet name="2.1.5" sheetId="42" r:id="rId21"/>
    <sheet name="2.1.6" sheetId="24" r:id="rId22"/>
    <sheet name="2.1.7" sheetId="27" r:id="rId23"/>
    <sheet name="2.1.8" sheetId="25" r:id="rId24"/>
    <sheet name="2.1.9" sheetId="55" r:id="rId25"/>
    <sheet name="2.1.10" sheetId="45" r:id="rId26"/>
    <sheet name="2.1.11" sheetId="10" r:id="rId27"/>
    <sheet name="2.1.12" sheetId="30" r:id="rId28"/>
    <sheet name="2.1.13" sheetId="71" r:id="rId29"/>
    <sheet name="2.1.14" sheetId="73" r:id="rId30"/>
    <sheet name="2.1.15" sheetId="74" r:id="rId31"/>
    <sheet name="2.1.16" sheetId="26" r:id="rId32"/>
    <sheet name="2.1.17" sheetId="75" r:id="rId33"/>
    <sheet name="2.1.18" sheetId="76" r:id="rId34"/>
    <sheet name="2.1.19" sheetId="33" r:id="rId35"/>
    <sheet name="2.1.20" sheetId="44" r:id="rId36"/>
    <sheet name="2.1.21" sheetId="34" r:id="rId37"/>
    <sheet name="2.1.22" sheetId="77" r:id="rId38"/>
    <sheet name="2.1.23" sheetId="62" r:id="rId39"/>
    <sheet name="3.1" sheetId="63" r:id="rId40"/>
    <sheet name="3.2" sheetId="70" r:id="rId41"/>
    <sheet name="3.3" sheetId="88" r:id="rId42"/>
    <sheet name="4.1" sheetId="90" r:id="rId43"/>
    <sheet name="4.2" sheetId="92" r:id="rId44"/>
  </sheets>
  <externalReferences>
    <externalReference r:id="rId45"/>
  </externalReferences>
  <definedNames>
    <definedName name="_28._Valor_Agregado_Bruto_del_Trabajo_No_Remunerado_de_la_Salud._Período_2011_2014." localSheetId="28">Indice!#REF!</definedName>
    <definedName name="_28._Valor_Agregado_Bruto_del_Trabajo_No_Remunerado_de_la_Salud._Período_2011_2014." localSheetId="29">[1]Indice!#REF!</definedName>
    <definedName name="_28._Valor_Agregado_Bruto_del_Trabajo_No_Remunerado_de_la_Salud._Período_2011_2014." localSheetId="30">Indice!#REF!</definedName>
    <definedName name="_28._Valor_Agregado_Bruto_del_Trabajo_No_Remunerado_de_la_Salud._Período_2011_2014." localSheetId="42">[1]Indice!#REF!</definedName>
    <definedName name="_28._Valor_Agregado_Bruto_del_Trabajo_No_Remunerado_de_la_Salud._Período_2011_2014." localSheetId="43">[1]Indice!#REF!</definedName>
    <definedName name="_28._Valor_Agregado_Bruto_del_Trabajo_No_Remunerado_de_la_Salud._Período_2011_2014.">Indice!#REF!</definedName>
    <definedName name="_xlnm._FilterDatabase" localSheetId="28" hidden="1">'2.1.13'!$C$47:$E$70</definedName>
    <definedName name="_xlnm._FilterDatabase" localSheetId="30" hidden="1">'2.1.15'!$C$58:$E$81</definedName>
    <definedName name="_xlnm._FilterDatabase" localSheetId="33" hidden="1">'2.1.18'!$C$37:$E$57</definedName>
    <definedName name="_xlnm._FilterDatabase" localSheetId="17" hidden="1">'2.1.2'!#REF!</definedName>
    <definedName name="_xlnm._FilterDatabase" localSheetId="35" hidden="1">'2.1.20'!$C$47:$E$67</definedName>
    <definedName name="_xlnm._FilterDatabase" localSheetId="18" hidden="1">'2.1.3'!$C$29:$G$47</definedName>
    <definedName name="_xlnm.Print_Area" localSheetId="1">'1.1.1'!$B$1:$B$43</definedName>
    <definedName name="_xlnm.Print_Area" localSheetId="2">'1.1.2'!$B$1:$B$31</definedName>
    <definedName name="_xlnm.Print_Area" localSheetId="4">'1.1.4'!$B$1:$B$51</definedName>
    <definedName name="_xlnm.Print_Area" localSheetId="5">'1.1.5'!$B$1:$B$66</definedName>
    <definedName name="_xlnm.Print_Area" localSheetId="6">'1.2.1'!$B$1:$B$29</definedName>
    <definedName name="_xlnm.Print_Area" localSheetId="7">'1.2.2'!$B$1:$B$29</definedName>
    <definedName name="_xlnm.Print_Area" localSheetId="9">'1.2.4'!$B$1:$B$51</definedName>
    <definedName name="_xlnm.Print_Area" localSheetId="10">'1.2.5'!$B$1:$B$35</definedName>
    <definedName name="_xlnm.Print_Area" localSheetId="12">'1.3.2'!$B$1:$B$29</definedName>
    <definedName name="_xlnm.Print_Area" localSheetId="14">'1.3.4'!$B$1:$B$52</definedName>
    <definedName name="_xlnm.Print_Area" localSheetId="15">'1.3.5'!$B$1:$B$36</definedName>
    <definedName name="_xlnm.Print_Area" localSheetId="16">'2.1.1'!$B$1:$B$36</definedName>
    <definedName name="_xlnm.Print_Area" localSheetId="25">'2.1.10'!$B$1:$B$30</definedName>
    <definedName name="_xlnm.Print_Area" localSheetId="26">'2.1.11'!#REF!</definedName>
    <definedName name="_xlnm.Print_Area" localSheetId="27">'2.1.12'!$H$7</definedName>
    <definedName name="_xlnm.Print_Area" localSheetId="28">'2.1.13'!$B$1:$J$22</definedName>
    <definedName name="_xlnm.Print_Area" localSheetId="29">'2.1.14'!$B$1:$J$30</definedName>
    <definedName name="_xlnm.Print_Area" localSheetId="30">'2.1.15'!$B$1:$J$30</definedName>
    <definedName name="_xlnm.Print_Area" localSheetId="31">'2.1.16'!$B$1:$B$34</definedName>
    <definedName name="_xlnm.Print_Area" localSheetId="32">'2.1.17'!$B$1:$J$15</definedName>
    <definedName name="_xlnm.Print_Area" localSheetId="33">'2.1.18'!$B$1:$J$35</definedName>
    <definedName name="_xlnm.Print_Area" localSheetId="34">'2.1.19'!$B$1:$J$20</definedName>
    <definedName name="_xlnm.Print_Area" localSheetId="17">'2.1.2'!$C$1:$F$36</definedName>
    <definedName name="_xlnm.Print_Area" localSheetId="35">'2.1.20'!$B$1:$J$44</definedName>
    <definedName name="_xlnm.Print_Area" localSheetId="36">'2.1.21'!$B$1:$I$9</definedName>
    <definedName name="_xlnm.Print_Area" localSheetId="18">'2.1.3'!$C$1:$F$47</definedName>
    <definedName name="_xlnm.Print_Area" localSheetId="19">'2.1.4'!$B$1:$B$33</definedName>
    <definedName name="_xlnm.Print_Area" localSheetId="21">'2.1.6'!$B$1:$B$53</definedName>
    <definedName name="_xlnm.Print_Area" localSheetId="22">'2.1.7'!$B$1:$B$32</definedName>
    <definedName name="_xlnm.Print_Area" localSheetId="23">'2.1.8'!$B$1:$B$29</definedName>
    <definedName name="_xlnm.Print_Area" localSheetId="39">'3.1'!$S$2</definedName>
  </definedNames>
  <calcPr calcId="191029"/>
</workbook>
</file>

<file path=xl/calcChain.xml><?xml version="1.0" encoding="utf-8"?>
<calcChain xmlns="http://schemas.openxmlformats.org/spreadsheetml/2006/main">
  <c r="D21" i="76" l="1"/>
  <c r="E21" i="76" s="1"/>
  <c r="B22" i="76"/>
  <c r="C22" i="76"/>
  <c r="D22" i="76"/>
  <c r="E22" i="76"/>
  <c r="C23" i="76"/>
  <c r="D23" i="76"/>
  <c r="E23" i="76"/>
  <c r="B24" i="76"/>
  <c r="C24" i="76"/>
  <c r="D24" i="76"/>
  <c r="E24" i="76"/>
  <c r="B25" i="76"/>
  <c r="C25" i="76"/>
  <c r="D25" i="76"/>
  <c r="E25" i="76"/>
  <c r="B26" i="76"/>
  <c r="C26" i="76"/>
  <c r="D26" i="76"/>
  <c r="E26" i="76"/>
  <c r="B27" i="76"/>
  <c r="C27" i="76"/>
  <c r="D27" i="76"/>
  <c r="E27" i="76"/>
  <c r="B28" i="76"/>
  <c r="C28" i="76"/>
  <c r="D28" i="76"/>
  <c r="E28" i="76"/>
  <c r="B29" i="76"/>
  <c r="B27" i="62"/>
  <c r="D26" i="62"/>
  <c r="C26" i="62"/>
  <c r="D25" i="62"/>
  <c r="C25" i="62"/>
  <c r="B25" i="62"/>
  <c r="D24" i="62"/>
  <c r="C24" i="62"/>
  <c r="B24" i="62"/>
  <c r="D23" i="62"/>
  <c r="C23" i="62"/>
  <c r="B23" i="62"/>
  <c r="D22" i="62"/>
  <c r="C22" i="62"/>
  <c r="B22" i="62"/>
  <c r="D21" i="62"/>
  <c r="C21" i="62"/>
  <c r="B21" i="62"/>
  <c r="D20" i="62"/>
  <c r="F20" i="62" s="1"/>
  <c r="C20" i="62"/>
  <c r="E20" i="62" s="1"/>
  <c r="D25" i="77"/>
  <c r="C25" i="77"/>
  <c r="D24" i="77"/>
  <c r="C24" i="77"/>
  <c r="B24" i="77"/>
  <c r="D23" i="77"/>
  <c r="C23" i="77"/>
  <c r="B23" i="77"/>
  <c r="D22" i="77"/>
  <c r="C22" i="77"/>
  <c r="B22" i="77"/>
  <c r="D21" i="77"/>
  <c r="C21" i="77"/>
  <c r="B21" i="77"/>
  <c r="D20" i="77"/>
  <c r="F20" i="77" s="1"/>
  <c r="C20" i="77"/>
  <c r="E20" i="77" s="1"/>
  <c r="E32" i="44"/>
  <c r="D32" i="44"/>
  <c r="E31" i="44"/>
  <c r="D31" i="44"/>
  <c r="C31" i="44"/>
  <c r="E30" i="44"/>
  <c r="D30" i="44"/>
  <c r="C30" i="44"/>
  <c r="E29" i="44"/>
  <c r="D29" i="44"/>
  <c r="C29" i="44"/>
  <c r="E28" i="44"/>
  <c r="D28" i="44"/>
  <c r="C28" i="44"/>
  <c r="E27" i="44"/>
  <c r="D27" i="44"/>
  <c r="C27" i="44"/>
  <c r="E26" i="44"/>
  <c r="D26" i="44"/>
  <c r="C26" i="44"/>
  <c r="E25" i="44"/>
  <c r="D25" i="44"/>
  <c r="C25" i="44"/>
  <c r="E24" i="44"/>
  <c r="D24" i="44"/>
  <c r="C24" i="44"/>
  <c r="E23" i="44"/>
  <c r="G23" i="44" s="1"/>
  <c r="D23" i="44"/>
  <c r="F23" i="44" s="1"/>
  <c r="C48" i="74"/>
  <c r="E47" i="74"/>
  <c r="D47" i="74"/>
  <c r="E46" i="74"/>
  <c r="D46" i="74"/>
  <c r="C46" i="74"/>
  <c r="E45" i="74"/>
  <c r="D45" i="74"/>
  <c r="C45" i="74"/>
  <c r="E44" i="74"/>
  <c r="D44" i="74"/>
  <c r="C44" i="74"/>
  <c r="E43" i="74"/>
  <c r="D43" i="74"/>
  <c r="C43" i="74"/>
  <c r="E42" i="74"/>
  <c r="D42" i="74"/>
  <c r="C42" i="74"/>
  <c r="E41" i="74"/>
  <c r="D41" i="74"/>
  <c r="C41" i="74"/>
  <c r="E40" i="74"/>
  <c r="D40" i="74"/>
  <c r="C40" i="74"/>
  <c r="E39" i="74"/>
  <c r="D39" i="74"/>
  <c r="C39" i="74"/>
  <c r="E38" i="74"/>
  <c r="D38" i="74"/>
  <c r="C38" i="74"/>
  <c r="E37" i="74"/>
  <c r="D37" i="74"/>
  <c r="C37" i="74"/>
  <c r="E36" i="74"/>
  <c r="D36" i="74"/>
  <c r="C36" i="74"/>
  <c r="E34" i="74"/>
  <c r="G34" i="74" s="1"/>
  <c r="D34" i="74"/>
  <c r="F34" i="74" s="1"/>
  <c r="E34" i="71"/>
  <c r="D34" i="71"/>
  <c r="E33" i="71"/>
  <c r="D33" i="71"/>
  <c r="C33" i="71"/>
  <c r="E32" i="71"/>
  <c r="D32" i="71"/>
  <c r="C32" i="71"/>
  <c r="E31" i="71"/>
  <c r="D31" i="71"/>
  <c r="C31" i="71"/>
  <c r="E30" i="71"/>
  <c r="D30" i="71"/>
  <c r="C30" i="71"/>
  <c r="E29" i="71"/>
  <c r="D29" i="71"/>
  <c r="C29" i="71"/>
  <c r="E28" i="71"/>
  <c r="D28" i="71"/>
  <c r="C28" i="71"/>
  <c r="E27" i="71"/>
  <c r="D27" i="71"/>
  <c r="C27" i="71"/>
  <c r="G26" i="71"/>
  <c r="F26" i="71"/>
  <c r="D18" i="45"/>
  <c r="D19" i="45" s="1"/>
  <c r="C18" i="45"/>
  <c r="C19" i="45" s="1"/>
  <c r="D17" i="45"/>
  <c r="C17" i="45"/>
  <c r="B17" i="45"/>
  <c r="D16" i="45"/>
  <c r="C16" i="45"/>
  <c r="B16" i="45"/>
  <c r="E15" i="45"/>
  <c r="D15" i="45"/>
  <c r="F15" i="45" s="1"/>
  <c r="C15" i="45"/>
  <c r="S33" i="24"/>
  <c r="R33" i="24"/>
  <c r="R31" i="24" s="1"/>
  <c r="Q33" i="24"/>
  <c r="Q31" i="24" s="1"/>
  <c r="P33" i="24"/>
  <c r="P31" i="24" s="1"/>
  <c r="O33" i="24"/>
  <c r="N33" i="24"/>
  <c r="N32" i="24" s="1"/>
  <c r="M33" i="24"/>
  <c r="M32" i="24" s="1"/>
  <c r="L33" i="24"/>
  <c r="L31" i="24" s="1"/>
  <c r="K33" i="24"/>
  <c r="K32" i="24" s="1"/>
  <c r="J33" i="24"/>
  <c r="J31" i="24" s="1"/>
  <c r="I33" i="24"/>
  <c r="I32" i="24" s="1"/>
  <c r="H33" i="24"/>
  <c r="H31" i="24" s="1"/>
  <c r="G33" i="24"/>
  <c r="F33" i="24"/>
  <c r="F31" i="24" s="1"/>
  <c r="E33" i="24"/>
  <c r="E32" i="24" s="1"/>
  <c r="D33" i="24"/>
  <c r="D31" i="24" s="1"/>
  <c r="C33" i="24"/>
  <c r="R32" i="24"/>
  <c r="Q32" i="24"/>
  <c r="P32" i="24"/>
  <c r="J32" i="24"/>
  <c r="F32" i="24"/>
  <c r="B32" i="24"/>
  <c r="N31" i="24"/>
  <c r="K31" i="24"/>
  <c r="B31" i="24"/>
  <c r="C19" i="54"/>
  <c r="B19" i="54"/>
  <c r="C18" i="54"/>
  <c r="B18" i="54"/>
  <c r="C17" i="54"/>
  <c r="B17" i="54"/>
  <c r="C16" i="54"/>
  <c r="B16" i="54"/>
  <c r="G45" i="39"/>
  <c r="F45" i="39"/>
  <c r="E45" i="39"/>
  <c r="D45" i="39"/>
  <c r="G44" i="39"/>
  <c r="F44" i="39"/>
  <c r="E44" i="39"/>
  <c r="D44" i="39"/>
  <c r="C44" i="39"/>
  <c r="G43" i="39"/>
  <c r="F43" i="39"/>
  <c r="E43" i="39"/>
  <c r="D43" i="39"/>
  <c r="C43" i="39"/>
  <c r="G42" i="39"/>
  <c r="F42" i="39"/>
  <c r="E42" i="39"/>
  <c r="D42" i="39"/>
  <c r="C42" i="39"/>
  <c r="G41" i="39"/>
  <c r="F41" i="39"/>
  <c r="E41" i="39"/>
  <c r="D41" i="39"/>
  <c r="C41" i="39"/>
  <c r="G40" i="39"/>
  <c r="F40" i="39"/>
  <c r="E40" i="39"/>
  <c r="D40" i="39"/>
  <c r="C40" i="39"/>
  <c r="G39" i="39"/>
  <c r="F39" i="39"/>
  <c r="E39" i="39"/>
  <c r="D39" i="39"/>
  <c r="C39" i="39"/>
  <c r="G38" i="39"/>
  <c r="F38" i="39"/>
  <c r="E38" i="39"/>
  <c r="D38" i="39"/>
  <c r="C38" i="39"/>
  <c r="G37" i="39"/>
  <c r="F37" i="39"/>
  <c r="E37" i="39"/>
  <c r="D37" i="39"/>
  <c r="C37" i="39"/>
  <c r="G36" i="39"/>
  <c r="F36" i="39"/>
  <c r="E36" i="39"/>
  <c r="D36" i="39"/>
  <c r="C36" i="39"/>
  <c r="G35" i="39"/>
  <c r="F35" i="39"/>
  <c r="E35" i="39"/>
  <c r="D35" i="39"/>
  <c r="C35" i="39"/>
  <c r="G34" i="39"/>
  <c r="F34" i="39"/>
  <c r="E34" i="39"/>
  <c r="D34" i="39"/>
  <c r="C34" i="39"/>
  <c r="G33" i="39"/>
  <c r="F33" i="39"/>
  <c r="E33" i="39"/>
  <c r="D33" i="39"/>
  <c r="C33" i="39"/>
  <c r="G32" i="39"/>
  <c r="E32" i="39"/>
  <c r="G36" i="72"/>
  <c r="F36" i="72"/>
  <c r="E36" i="72"/>
  <c r="D36" i="72"/>
  <c r="G35" i="72"/>
  <c r="F35" i="72"/>
  <c r="E35" i="72"/>
  <c r="D35" i="72"/>
  <c r="C35" i="72"/>
  <c r="G34" i="72"/>
  <c r="F34" i="72"/>
  <c r="E34" i="72"/>
  <c r="D34" i="72"/>
  <c r="C34" i="72"/>
  <c r="G33" i="72"/>
  <c r="F33" i="72"/>
  <c r="E33" i="72"/>
  <c r="D33" i="72"/>
  <c r="C33" i="72"/>
  <c r="G32" i="72"/>
  <c r="F32" i="72"/>
  <c r="E32" i="72"/>
  <c r="D32" i="72"/>
  <c r="C32" i="72"/>
  <c r="G31" i="72"/>
  <c r="F31" i="72"/>
  <c r="E31" i="72"/>
  <c r="D31" i="72"/>
  <c r="C31" i="72"/>
  <c r="G30" i="72"/>
  <c r="F30" i="72"/>
  <c r="E30" i="72"/>
  <c r="D30" i="72"/>
  <c r="C30" i="72"/>
  <c r="G29" i="72"/>
  <c r="F29" i="72"/>
  <c r="E29" i="72"/>
  <c r="D29" i="72"/>
  <c r="C29" i="72"/>
  <c r="G28" i="72"/>
  <c r="F28" i="72"/>
  <c r="E28" i="72"/>
  <c r="D28" i="72"/>
  <c r="C28" i="72"/>
  <c r="G27" i="72"/>
  <c r="F27" i="72"/>
  <c r="E27" i="72"/>
  <c r="D27" i="72"/>
  <c r="C27" i="72"/>
  <c r="G26" i="72"/>
  <c r="F26" i="72"/>
  <c r="E26" i="72"/>
  <c r="D26" i="72"/>
  <c r="C26" i="72"/>
  <c r="G25" i="72"/>
  <c r="F25" i="72"/>
  <c r="E25" i="72"/>
  <c r="D25" i="72"/>
  <c r="C25" i="72"/>
  <c r="G24" i="72"/>
  <c r="F24" i="72"/>
  <c r="E24" i="72"/>
  <c r="D24" i="72"/>
  <c r="C24" i="72"/>
  <c r="F23" i="72"/>
  <c r="D23" i="72"/>
  <c r="G37" i="37"/>
  <c r="F37" i="37"/>
  <c r="E37" i="37"/>
  <c r="D37" i="37"/>
  <c r="G35" i="37"/>
  <c r="F35" i="37"/>
  <c r="E35" i="37"/>
  <c r="D35" i="37"/>
  <c r="G34" i="37"/>
  <c r="F34" i="37"/>
  <c r="E34" i="37"/>
  <c r="D34" i="37"/>
  <c r="C34" i="37"/>
  <c r="G33" i="37"/>
  <c r="F33" i="37"/>
  <c r="E33" i="37"/>
  <c r="D33" i="37"/>
  <c r="C33" i="37"/>
  <c r="G32" i="37"/>
  <c r="F32" i="37"/>
  <c r="E32" i="37"/>
  <c r="D32" i="37"/>
  <c r="C32" i="37"/>
  <c r="G31" i="37"/>
  <c r="F31" i="37"/>
  <c r="E31" i="37"/>
  <c r="D31" i="37"/>
  <c r="C31" i="37"/>
  <c r="G30" i="37"/>
  <c r="F30" i="37"/>
  <c r="E30" i="37"/>
  <c r="D30" i="37"/>
  <c r="C30" i="37"/>
  <c r="G29" i="37"/>
  <c r="F29" i="37"/>
  <c r="E29" i="37"/>
  <c r="D29" i="37"/>
  <c r="C29" i="37"/>
  <c r="G28" i="37"/>
  <c r="F28" i="37"/>
  <c r="E28" i="37"/>
  <c r="D28" i="37"/>
  <c r="C28" i="37"/>
  <c r="G27" i="37"/>
  <c r="F27" i="37"/>
  <c r="E27" i="37"/>
  <c r="D27" i="37"/>
  <c r="C27" i="37"/>
  <c r="G26" i="37"/>
  <c r="F26" i="37"/>
  <c r="E26" i="37"/>
  <c r="D26" i="37"/>
  <c r="C26" i="37"/>
  <c r="G25" i="37"/>
  <c r="F25" i="37"/>
  <c r="E25" i="37"/>
  <c r="D25" i="37"/>
  <c r="C25" i="37"/>
  <c r="G24" i="37"/>
  <c r="F24" i="37"/>
  <c r="E24" i="37"/>
  <c r="D24" i="37"/>
  <c r="S17" i="53"/>
  <c r="R17" i="53"/>
  <c r="Q17" i="53"/>
  <c r="P17" i="53"/>
  <c r="O17" i="53"/>
  <c r="N17" i="53"/>
  <c r="M17" i="53"/>
  <c r="L17" i="53"/>
  <c r="K17" i="53"/>
  <c r="J17" i="53"/>
  <c r="I17" i="53"/>
  <c r="H17" i="53"/>
  <c r="G17" i="53"/>
  <c r="F17" i="53"/>
  <c r="E17" i="53"/>
  <c r="D17" i="53"/>
  <c r="C17" i="53"/>
  <c r="B17" i="53"/>
  <c r="S16" i="53"/>
  <c r="R16" i="53"/>
  <c r="Q16" i="53"/>
  <c r="P16" i="53"/>
  <c r="O16" i="53"/>
  <c r="N16" i="53"/>
  <c r="M16" i="53"/>
  <c r="L16" i="53"/>
  <c r="K16" i="53"/>
  <c r="J16" i="53"/>
  <c r="I16" i="53"/>
  <c r="H16" i="53"/>
  <c r="G16" i="53"/>
  <c r="F16" i="53"/>
  <c r="E16" i="53"/>
  <c r="D16" i="53"/>
  <c r="C16" i="53"/>
  <c r="B16" i="53"/>
  <c r="B18" i="35"/>
  <c r="S17" i="35"/>
  <c r="R17" i="35"/>
  <c r="Q17" i="35"/>
  <c r="P17" i="35"/>
  <c r="O17" i="35"/>
  <c r="N17" i="35"/>
  <c r="M17" i="35"/>
  <c r="L17" i="35"/>
  <c r="K17" i="35"/>
  <c r="J17" i="35"/>
  <c r="I17" i="35"/>
  <c r="H17" i="35"/>
  <c r="G17" i="35"/>
  <c r="F17" i="35"/>
  <c r="E17" i="35"/>
  <c r="D17" i="35"/>
  <c r="C17" i="35"/>
  <c r="B17" i="35"/>
  <c r="S16" i="35"/>
  <c r="S18" i="35" s="1"/>
  <c r="R16" i="35"/>
  <c r="R18" i="35" s="1"/>
  <c r="Q16" i="35"/>
  <c r="P16" i="35"/>
  <c r="O16" i="35"/>
  <c r="O18" i="35" s="1"/>
  <c r="N16" i="35"/>
  <c r="N18" i="35" s="1"/>
  <c r="M16" i="35"/>
  <c r="L16" i="35"/>
  <c r="K16" i="35"/>
  <c r="K18" i="35" s="1"/>
  <c r="J16" i="35"/>
  <c r="J18" i="35" s="1"/>
  <c r="I16" i="35"/>
  <c r="H16" i="35"/>
  <c r="G16" i="35"/>
  <c r="G18" i="35" s="1"/>
  <c r="F16" i="35"/>
  <c r="F18" i="35" s="1"/>
  <c r="E16" i="35"/>
  <c r="D16" i="35"/>
  <c r="C16" i="35"/>
  <c r="C18" i="35" s="1"/>
  <c r="B16" i="35"/>
  <c r="E35" i="82"/>
  <c r="D35" i="82"/>
  <c r="E34" i="82"/>
  <c r="D34" i="82"/>
  <c r="C34" i="82"/>
  <c r="E33" i="82"/>
  <c r="D33" i="82"/>
  <c r="C33" i="82"/>
  <c r="G32" i="82"/>
  <c r="F32" i="82"/>
  <c r="E32" i="82"/>
  <c r="D32" i="82"/>
  <c r="C32" i="82"/>
  <c r="G31" i="82"/>
  <c r="F31" i="82"/>
  <c r="E31" i="82"/>
  <c r="D31" i="82"/>
  <c r="C31" i="82"/>
  <c r="G30" i="82"/>
  <c r="F30" i="82"/>
  <c r="E30" i="82"/>
  <c r="D30" i="82"/>
  <c r="C30" i="82"/>
  <c r="G29" i="82"/>
  <c r="F29" i="82"/>
  <c r="E29" i="82"/>
  <c r="D29" i="82"/>
  <c r="C29" i="82"/>
  <c r="G28" i="82"/>
  <c r="F28" i="82"/>
  <c r="E28" i="82"/>
  <c r="D28" i="82"/>
  <c r="C28" i="82"/>
  <c r="G27" i="82"/>
  <c r="F27" i="82"/>
  <c r="E27" i="82"/>
  <c r="D27" i="82"/>
  <c r="C27" i="82"/>
  <c r="G26" i="82"/>
  <c r="F26" i="82"/>
  <c r="E26" i="82"/>
  <c r="D26" i="82"/>
  <c r="C26" i="82"/>
  <c r="G25" i="82"/>
  <c r="F25" i="82"/>
  <c r="E25" i="82"/>
  <c r="D25" i="82"/>
  <c r="C25" i="82"/>
  <c r="E24" i="82"/>
  <c r="D24" i="82"/>
  <c r="S17" i="87"/>
  <c r="R17" i="87"/>
  <c r="Q17" i="87"/>
  <c r="P17" i="87"/>
  <c r="O17" i="87"/>
  <c r="N17" i="87"/>
  <c r="M17" i="87"/>
  <c r="L17" i="87"/>
  <c r="K17" i="87"/>
  <c r="J17" i="87"/>
  <c r="I17" i="87"/>
  <c r="H17" i="87"/>
  <c r="G17" i="87"/>
  <c r="F17" i="87"/>
  <c r="E17" i="87"/>
  <c r="D17" i="87"/>
  <c r="C17" i="87"/>
  <c r="B17" i="87"/>
  <c r="S16" i="87"/>
  <c r="R16" i="87"/>
  <c r="Q16" i="87"/>
  <c r="P16" i="87"/>
  <c r="O16" i="87"/>
  <c r="N16" i="87"/>
  <c r="M16" i="87"/>
  <c r="M18" i="87" s="1"/>
  <c r="L16" i="87"/>
  <c r="K16" i="87"/>
  <c r="J16" i="87"/>
  <c r="I16" i="87"/>
  <c r="I18" i="87" s="1"/>
  <c r="H16" i="87"/>
  <c r="G16" i="87"/>
  <c r="F16" i="87"/>
  <c r="E16" i="87"/>
  <c r="E18" i="87" s="1"/>
  <c r="D16" i="87"/>
  <c r="C16" i="87"/>
  <c r="B16" i="87"/>
  <c r="B18" i="86"/>
  <c r="S17" i="86"/>
  <c r="R17" i="86"/>
  <c r="Q17" i="86"/>
  <c r="P17" i="86"/>
  <c r="O17" i="86"/>
  <c r="N17" i="86"/>
  <c r="M17" i="86"/>
  <c r="L17" i="86"/>
  <c r="K17" i="86"/>
  <c r="J17" i="86"/>
  <c r="I17" i="86"/>
  <c r="H17" i="86"/>
  <c r="G17" i="86"/>
  <c r="F17" i="86"/>
  <c r="E17" i="86"/>
  <c r="D17" i="86"/>
  <c r="C17" i="86"/>
  <c r="B17" i="86"/>
  <c r="S16" i="86"/>
  <c r="S18" i="86" s="1"/>
  <c r="R16" i="86"/>
  <c r="Q16" i="86"/>
  <c r="P16" i="86"/>
  <c r="O16" i="86"/>
  <c r="O18" i="86" s="1"/>
  <c r="N16" i="86"/>
  <c r="M16" i="86"/>
  <c r="L16" i="86"/>
  <c r="K16" i="86"/>
  <c r="K18" i="86" s="1"/>
  <c r="J16" i="86"/>
  <c r="I16" i="86"/>
  <c r="H16" i="86"/>
  <c r="G16" i="86"/>
  <c r="G18" i="86" s="1"/>
  <c r="F16" i="86"/>
  <c r="E16" i="86"/>
  <c r="D16" i="86"/>
  <c r="C16" i="86"/>
  <c r="C18" i="86" s="1"/>
  <c r="B16" i="86"/>
  <c r="G37" i="79"/>
  <c r="F37" i="79"/>
  <c r="E37" i="79"/>
  <c r="D37" i="79"/>
  <c r="G35" i="79"/>
  <c r="F35" i="79"/>
  <c r="E35" i="79"/>
  <c r="D35" i="79"/>
  <c r="G34" i="79"/>
  <c r="F34" i="79"/>
  <c r="E34" i="79"/>
  <c r="D34" i="79"/>
  <c r="C34" i="79"/>
  <c r="G33" i="79"/>
  <c r="F33" i="79"/>
  <c r="E33" i="79"/>
  <c r="D33" i="79"/>
  <c r="C33" i="79"/>
  <c r="G32" i="79"/>
  <c r="F32" i="79"/>
  <c r="E32" i="79"/>
  <c r="D32" i="79"/>
  <c r="C32" i="79"/>
  <c r="G31" i="79"/>
  <c r="F31" i="79"/>
  <c r="E31" i="79"/>
  <c r="D31" i="79"/>
  <c r="C31" i="79"/>
  <c r="G30" i="79"/>
  <c r="F30" i="79"/>
  <c r="E30" i="79"/>
  <c r="D30" i="79"/>
  <c r="C30" i="79"/>
  <c r="G29" i="79"/>
  <c r="F29" i="79"/>
  <c r="E29" i="79"/>
  <c r="D29" i="79"/>
  <c r="C29" i="79"/>
  <c r="G28" i="79"/>
  <c r="F28" i="79"/>
  <c r="E28" i="79"/>
  <c r="D28" i="79"/>
  <c r="C28" i="79"/>
  <c r="G27" i="79"/>
  <c r="F27" i="79"/>
  <c r="E27" i="79"/>
  <c r="D27" i="79"/>
  <c r="C27" i="79"/>
  <c r="G26" i="79"/>
  <c r="F26" i="79"/>
  <c r="E26" i="79"/>
  <c r="D26" i="79"/>
  <c r="C26" i="79"/>
  <c r="G25" i="79"/>
  <c r="F25" i="79"/>
  <c r="E25" i="79"/>
  <c r="D25" i="79"/>
  <c r="C25" i="79"/>
  <c r="G24" i="79"/>
  <c r="F24" i="79"/>
  <c r="S17" i="85"/>
  <c r="R17" i="85"/>
  <c r="Q17" i="85"/>
  <c r="P17" i="85"/>
  <c r="O17" i="85"/>
  <c r="N17" i="85"/>
  <c r="M17" i="85"/>
  <c r="L17" i="85"/>
  <c r="K17" i="85"/>
  <c r="J17" i="85"/>
  <c r="I17" i="85"/>
  <c r="H17" i="85"/>
  <c r="G17" i="85"/>
  <c r="F17" i="85"/>
  <c r="E17" i="85"/>
  <c r="D17" i="85"/>
  <c r="C17" i="85"/>
  <c r="B17" i="85"/>
  <c r="S16" i="85"/>
  <c r="R16" i="85"/>
  <c r="Q16" i="85"/>
  <c r="P16" i="85"/>
  <c r="O16" i="85"/>
  <c r="N16" i="85"/>
  <c r="M16" i="85"/>
  <c r="L16" i="85"/>
  <c r="K16" i="85"/>
  <c r="K18" i="85" s="1"/>
  <c r="J16" i="85"/>
  <c r="I16" i="85"/>
  <c r="H16" i="85"/>
  <c r="G16" i="85"/>
  <c r="F16" i="85"/>
  <c r="E16" i="85"/>
  <c r="D16" i="85"/>
  <c r="C16" i="85"/>
  <c r="B16" i="85"/>
  <c r="B18" i="84"/>
  <c r="S17" i="84"/>
  <c r="R17" i="84"/>
  <c r="Q17" i="84"/>
  <c r="P17" i="84"/>
  <c r="O17" i="84"/>
  <c r="N17" i="84"/>
  <c r="M17" i="84"/>
  <c r="L17" i="84"/>
  <c r="K17" i="84"/>
  <c r="J17" i="84"/>
  <c r="I17" i="84"/>
  <c r="H17" i="84"/>
  <c r="G17" i="84"/>
  <c r="F17" i="84"/>
  <c r="E17" i="84"/>
  <c r="D17" i="84"/>
  <c r="C17" i="84"/>
  <c r="B17" i="84"/>
  <c r="S16" i="84"/>
  <c r="R16" i="84"/>
  <c r="Q16" i="84"/>
  <c r="Q18" i="84" s="1"/>
  <c r="P16" i="84"/>
  <c r="O16" i="84"/>
  <c r="N16" i="84"/>
  <c r="N18" i="84" s="1"/>
  <c r="M16" i="84"/>
  <c r="M18" i="84" s="1"/>
  <c r="L16" i="84"/>
  <c r="K16" i="84"/>
  <c r="J16" i="84"/>
  <c r="J18" i="84" s="1"/>
  <c r="I16" i="84"/>
  <c r="I18" i="84" s="1"/>
  <c r="H16" i="84"/>
  <c r="G16" i="84"/>
  <c r="F16" i="84"/>
  <c r="F18" i="84" s="1"/>
  <c r="E16" i="84"/>
  <c r="E18" i="84" s="1"/>
  <c r="D16" i="84"/>
  <c r="C16" i="84"/>
  <c r="B16" i="84"/>
  <c r="C27" i="62" l="1"/>
  <c r="E23" i="62" s="1"/>
  <c r="D27" i="62"/>
  <c r="D28" i="62" s="1"/>
  <c r="E33" i="44"/>
  <c r="E34" i="44" s="1"/>
  <c r="D33" i="44"/>
  <c r="F29" i="44" s="1"/>
  <c r="G27" i="44"/>
  <c r="G31" i="44"/>
  <c r="G30" i="44"/>
  <c r="E29" i="76"/>
  <c r="D29" i="76"/>
  <c r="E16" i="45"/>
  <c r="E31" i="24"/>
  <c r="L32" i="24"/>
  <c r="M31" i="24"/>
  <c r="H32" i="24"/>
  <c r="I31" i="24"/>
  <c r="D32" i="24"/>
  <c r="G46" i="39"/>
  <c r="D46" i="39"/>
  <c r="D47" i="39" s="1"/>
  <c r="F46" i="39"/>
  <c r="F47" i="39" s="1"/>
  <c r="F36" i="37"/>
  <c r="F38" i="37" s="1"/>
  <c r="G36" i="37"/>
  <c r="G38" i="37" s="1"/>
  <c r="E36" i="37"/>
  <c r="E38" i="37" s="1"/>
  <c r="E18" i="53"/>
  <c r="I18" i="53"/>
  <c r="M18" i="53"/>
  <c r="N18" i="53"/>
  <c r="F18" i="53"/>
  <c r="J18" i="53"/>
  <c r="R18" i="53"/>
  <c r="C18" i="53"/>
  <c r="G18" i="53"/>
  <c r="K18" i="53"/>
  <c r="O18" i="53"/>
  <c r="S18" i="53"/>
  <c r="E18" i="35"/>
  <c r="I18" i="35"/>
  <c r="M18" i="35"/>
  <c r="Q18" i="35"/>
  <c r="D18" i="35"/>
  <c r="H18" i="35"/>
  <c r="L18" i="35"/>
  <c r="P18" i="35"/>
  <c r="D36" i="82"/>
  <c r="D38" i="82" s="1"/>
  <c r="E36" i="82"/>
  <c r="E38" i="82" s="1"/>
  <c r="C18" i="87"/>
  <c r="G18" i="87"/>
  <c r="K18" i="87"/>
  <c r="O18" i="87"/>
  <c r="S18" i="87"/>
  <c r="F18" i="87"/>
  <c r="J18" i="87"/>
  <c r="N18" i="87"/>
  <c r="R18" i="87"/>
  <c r="E18" i="86"/>
  <c r="I18" i="86"/>
  <c r="F18" i="86"/>
  <c r="M18" i="86"/>
  <c r="D18" i="86"/>
  <c r="H18" i="86"/>
  <c r="L18" i="86"/>
  <c r="P18" i="86"/>
  <c r="R18" i="86"/>
  <c r="F36" i="79"/>
  <c r="F38" i="79" s="1"/>
  <c r="D36" i="79"/>
  <c r="D38" i="79" s="1"/>
  <c r="G36" i="79"/>
  <c r="G38" i="79" s="1"/>
  <c r="E36" i="79"/>
  <c r="E38" i="79" s="1"/>
  <c r="C18" i="85"/>
  <c r="G18" i="85"/>
  <c r="O18" i="85"/>
  <c r="J18" i="85"/>
  <c r="D18" i="85"/>
  <c r="H18" i="85"/>
  <c r="L18" i="85"/>
  <c r="P18" i="85"/>
  <c r="F18" i="85"/>
  <c r="N18" i="85"/>
  <c r="R18" i="85"/>
  <c r="S18" i="85"/>
  <c r="E18" i="85"/>
  <c r="I18" i="85"/>
  <c r="M18" i="85"/>
  <c r="S18" i="84"/>
  <c r="C18" i="84"/>
  <c r="G18" i="84"/>
  <c r="K18" i="84"/>
  <c r="O18" i="84"/>
  <c r="D18" i="84"/>
  <c r="H18" i="84"/>
  <c r="L18" i="84"/>
  <c r="P18" i="84"/>
  <c r="D48" i="74"/>
  <c r="F38" i="74" s="1"/>
  <c r="D18" i="87"/>
  <c r="H18" i="87"/>
  <c r="L18" i="87"/>
  <c r="P18" i="87"/>
  <c r="D36" i="37"/>
  <c r="D38" i="37" s="1"/>
  <c r="C32" i="24"/>
  <c r="C31" i="24"/>
  <c r="G32" i="24"/>
  <c r="G31" i="24"/>
  <c r="O32" i="24"/>
  <c r="O31" i="24"/>
  <c r="S32" i="24"/>
  <c r="S31" i="24"/>
  <c r="E35" i="71"/>
  <c r="G34" i="71" s="1"/>
  <c r="D26" i="77"/>
  <c r="F21" i="77" s="1"/>
  <c r="J18" i="86"/>
  <c r="N18" i="86"/>
  <c r="D18" i="53"/>
  <c r="H18" i="53"/>
  <c r="L18" i="53"/>
  <c r="P18" i="53"/>
  <c r="E46" i="39"/>
  <c r="F26" i="44"/>
  <c r="G28" i="44"/>
  <c r="G29" i="44"/>
  <c r="F32" i="44"/>
  <c r="E17" i="45"/>
  <c r="E18" i="45" s="1"/>
  <c r="D35" i="71"/>
  <c r="F31" i="71" s="1"/>
  <c r="E48" i="74"/>
  <c r="G37" i="74" s="1"/>
  <c r="F27" i="44"/>
  <c r="D34" i="44"/>
  <c r="F25" i="44"/>
  <c r="F28" i="44"/>
  <c r="F31" i="44"/>
  <c r="E26" i="62"/>
  <c r="C28" i="62"/>
  <c r="E22" i="62"/>
  <c r="F21" i="62"/>
  <c r="F16" i="45"/>
  <c r="F17" i="45"/>
  <c r="G25" i="44"/>
  <c r="F30" i="44"/>
  <c r="G32" i="44"/>
  <c r="C26" i="77"/>
  <c r="E25" i="77" s="1"/>
  <c r="E24" i="62"/>
  <c r="G24" i="44"/>
  <c r="F22" i="62"/>
  <c r="E21" i="62" l="1"/>
  <c r="F25" i="62"/>
  <c r="F24" i="62"/>
  <c r="F23" i="62"/>
  <c r="F27" i="62" s="1"/>
  <c r="F26" i="62"/>
  <c r="E25" i="62"/>
  <c r="F23" i="77"/>
  <c r="F22" i="77"/>
  <c r="F24" i="44"/>
  <c r="G26" i="44"/>
  <c r="G33" i="44" s="1"/>
  <c r="F33" i="44"/>
  <c r="F42" i="74"/>
  <c r="F46" i="74"/>
  <c r="F47" i="74"/>
  <c r="F43" i="74"/>
  <c r="F40" i="74"/>
  <c r="G45" i="74"/>
  <c r="G46" i="74"/>
  <c r="F39" i="74"/>
  <c r="F30" i="71"/>
  <c r="F27" i="71"/>
  <c r="E23" i="77"/>
  <c r="G43" i="74"/>
  <c r="E49" i="74"/>
  <c r="G44" i="74"/>
  <c r="G36" i="74"/>
  <c r="G40" i="74"/>
  <c r="G39" i="74"/>
  <c r="G42" i="74"/>
  <c r="F44" i="74"/>
  <c r="F36" i="74"/>
  <c r="D49" i="74"/>
  <c r="F45" i="74"/>
  <c r="F37" i="74"/>
  <c r="F41" i="74"/>
  <c r="G35" i="71"/>
  <c r="G32" i="71"/>
  <c r="G28" i="71"/>
  <c r="G27" i="71"/>
  <c r="G31" i="71"/>
  <c r="C27" i="77"/>
  <c r="E21" i="77"/>
  <c r="E22" i="77"/>
  <c r="F18" i="45"/>
  <c r="E27" i="62"/>
  <c r="G38" i="74"/>
  <c r="F35" i="71"/>
  <c r="F33" i="71"/>
  <c r="F29" i="71"/>
  <c r="F34" i="71"/>
  <c r="F28" i="71"/>
  <c r="F32" i="71"/>
  <c r="E24" i="77"/>
  <c r="G41" i="74"/>
  <c r="D27" i="77"/>
  <c r="F24" i="77"/>
  <c r="F25" i="77"/>
  <c r="G29" i="71"/>
  <c r="G47" i="74"/>
  <c r="G30" i="71"/>
  <c r="G33" i="71"/>
  <c r="F26" i="77" l="1"/>
  <c r="F48" i="74"/>
  <c r="G48" i="74"/>
  <c r="E26" i="77"/>
</calcChain>
</file>

<file path=xl/sharedStrings.xml><?xml version="1.0" encoding="utf-8"?>
<sst xmlns="http://schemas.openxmlformats.org/spreadsheetml/2006/main" count="1373" uniqueCount="543">
  <si>
    <t>Miles de dólares</t>
  </si>
  <si>
    <t>Miles de dólares de 2007</t>
  </si>
  <si>
    <t>Índice</t>
  </si>
  <si>
    <t>Descripción</t>
  </si>
  <si>
    <t xml:space="preserve">Miles de dólares </t>
  </si>
  <si>
    <t>TOTAL</t>
  </si>
  <si>
    <t>Producto</t>
  </si>
  <si>
    <t>Productos</t>
  </si>
  <si>
    <t>Otros*</t>
  </si>
  <si>
    <t>Código</t>
  </si>
  <si>
    <t>Industria</t>
  </si>
  <si>
    <t>Cuadro N°</t>
  </si>
  <si>
    <t>Contenido</t>
  </si>
  <si>
    <r>
      <rPr>
        <b/>
        <sz val="9"/>
        <color theme="1" tint="0.34998626667073579"/>
        <rFont val="Century Gothic"/>
        <family val="2"/>
      </rPr>
      <t>Elaboración</t>
    </r>
    <r>
      <rPr>
        <sz val="9"/>
        <color theme="1" tint="0.34998626667073579"/>
        <rFont val="Century Gothic"/>
        <family val="2"/>
      </rPr>
      <t>: INEC</t>
    </r>
  </si>
  <si>
    <r>
      <rPr>
        <b/>
        <sz val="9"/>
        <color theme="1" tint="0.34998626667073579"/>
        <rFont val="Century Gothic"/>
        <family val="2"/>
      </rPr>
      <t xml:space="preserve">Elaboración: </t>
    </r>
    <r>
      <rPr>
        <sz val="9"/>
        <color theme="1" tint="0.34998626667073579"/>
        <rFont val="Century Gothic"/>
        <family val="2"/>
      </rPr>
      <t>INEC</t>
    </r>
  </si>
  <si>
    <t>Notas:</t>
  </si>
  <si>
    <t>La suma de valores en los gráficos puede no coincidir con el total, debido a redondeos.</t>
  </si>
  <si>
    <r>
      <rPr>
        <b/>
        <sz val="9"/>
        <color theme="1" tint="0.34998626667073579"/>
        <rFont val="Century Gothic"/>
        <family val="2"/>
      </rPr>
      <t>Nota:</t>
    </r>
    <r>
      <rPr>
        <sz val="9"/>
        <color theme="1" tint="0.34998626667073579"/>
        <rFont val="Century Gothic"/>
        <family val="2"/>
      </rPr>
      <t xml:space="preserve"> *ISFLSH : Instituciones sin fines de lucro que sirven a los hogares</t>
    </r>
  </si>
  <si>
    <r>
      <rPr>
        <b/>
        <sz val="9"/>
        <color theme="1" tint="0.34998626667073579"/>
        <rFont val="Century Gothic"/>
        <family val="2"/>
      </rPr>
      <t>Nota:</t>
    </r>
    <r>
      <rPr>
        <sz val="9"/>
        <color theme="1" tint="0.34998626667073579"/>
        <rFont val="Century Gothic"/>
        <family val="2"/>
      </rPr>
      <t xml:space="preserve"> Otros* incluye:   Servicios odontológicos en centros de atención ambulatoria y Servicios odontológicos en hospitales y clínicas</t>
    </r>
  </si>
  <si>
    <t>Actividades de hospitales privados</t>
  </si>
  <si>
    <t>Regulación de las actividades de organismos que prestan servicios de salud</t>
  </si>
  <si>
    <t>Otras actividades relacionadas con la salud humana privados</t>
  </si>
  <si>
    <t>Actividades de planes de seguridad social de afiliación obligatoria</t>
  </si>
  <si>
    <t>Otras actividades relacionadas con la salud humana públicos</t>
  </si>
  <si>
    <t>Fabricación de productos químicos, farmacéuticos y medicamentos</t>
  </si>
  <si>
    <t>Construcción de infraestructura hospitalaria</t>
  </si>
  <si>
    <t>Actividades de servicios de medicina prepagada privados</t>
  </si>
  <si>
    <t>Fabricación de equipo médico y quirúrgico y de aparatos ortopédicos</t>
  </si>
  <si>
    <t>Actividades de seguros de enfermedad y accidentes privados</t>
  </si>
  <si>
    <t>Comercio de productos de la salud</t>
  </si>
  <si>
    <t>Fabricación de instrumentos de óptica y equipo fotográfico</t>
  </si>
  <si>
    <t>Servicios ambulatorios</t>
  </si>
  <si>
    <t>Servicios con internación</t>
  </si>
  <si>
    <t>Otros servicios de salud humana</t>
  </si>
  <si>
    <t>Servicios odontológicos</t>
  </si>
  <si>
    <t xml:space="preserve">Servicios de rectoría y administración de servicios de la salud </t>
  </si>
  <si>
    <t>Servicios de administración de planes de seguridad social de afiliación obligatoria</t>
  </si>
  <si>
    <t>Servicios de salud pública</t>
  </si>
  <si>
    <t>02.02.02</t>
  </si>
  <si>
    <t>02.01.02</t>
  </si>
  <si>
    <t>02.02.01</t>
  </si>
  <si>
    <t>03.01.02</t>
  </si>
  <si>
    <t>02.01.01</t>
  </si>
  <si>
    <t>02.04.03</t>
  </si>
  <si>
    <t>02.05.01</t>
  </si>
  <si>
    <t>01.01.01</t>
  </si>
  <si>
    <t>02.03.02</t>
  </si>
  <si>
    <t>02.05.02</t>
  </si>
  <si>
    <t>03.01.03</t>
  </si>
  <si>
    <t>03.01.04</t>
  </si>
  <si>
    <t>01.02.01</t>
  </si>
  <si>
    <t>02.04.02</t>
  </si>
  <si>
    <t>02.03.01</t>
  </si>
  <si>
    <t>03.01.01</t>
  </si>
  <si>
    <t>01.03.01</t>
  </si>
  <si>
    <t>02.04.01</t>
  </si>
  <si>
    <t>03.01.05</t>
  </si>
  <si>
    <t>03.01.06</t>
  </si>
  <si>
    <t>Servicios ambulatorios generales y especializados en centros ambulatorios</t>
  </si>
  <si>
    <t>Servicios con internación en hospitales y clínicas especializados y de especialidades</t>
  </si>
  <si>
    <t>Servicios ambulatorios generales y especializados en hospitales y clínicas</t>
  </si>
  <si>
    <t>Productos farmacéuticos</t>
  </si>
  <si>
    <t>Servicios con internación en hospitales y clínicas básicas y generales</t>
  </si>
  <si>
    <t>Otros servicios de salud humana n.c.p</t>
  </si>
  <si>
    <t>Servicios de medicina prepagada</t>
  </si>
  <si>
    <t xml:space="preserve">Servicios de rectoría y administración de la salud </t>
  </si>
  <si>
    <t>Servicios odontológicos en centros de atención ambulatoria</t>
  </si>
  <si>
    <t>Servicios de seguros de enfermedad y accidentes</t>
  </si>
  <si>
    <t>Aparatos médicos, quirúrgicos y aparatos ortopédicos</t>
  </si>
  <si>
    <t>Artículos ópticos</t>
  </si>
  <si>
    <t>Servicios de administración de la seguridad social obligatoria</t>
  </si>
  <si>
    <t>Servicios de instituciones residenciales de salud distintos de los servicios hospitalarios</t>
  </si>
  <si>
    <t>Servicios odontológicos en hospitales y clínicas</t>
  </si>
  <si>
    <t>Productos químicos inorgánicos</t>
  </si>
  <si>
    <t>Infraestructura de la salud</t>
  </si>
  <si>
    <t>Servicios de comercio</t>
  </si>
  <si>
    <t>Total de VAB de las actividades sector publico y privado</t>
  </si>
  <si>
    <r>
      <rPr>
        <b/>
        <sz val="9"/>
        <color theme="1" tint="0.34998626667073579"/>
        <rFont val="Century Gothic"/>
        <family val="2"/>
      </rPr>
      <t>Nota:</t>
    </r>
    <r>
      <rPr>
        <sz val="9"/>
        <color theme="1" tint="0.34998626667073579"/>
        <rFont val="Century Gothic"/>
        <family val="2"/>
      </rPr>
      <t xml:space="preserve"> Otros* incluye: Servicios de rectoría y administración de servicios de la salud , Servicios de administración de planes de seguridad social de afiliación obligatoria y Servicios de salud pública</t>
    </r>
  </si>
  <si>
    <t>Correspondencia de industrias y productos de la salud que conforman las Cuentas Satélite de Salud</t>
  </si>
  <si>
    <r>
      <t xml:space="preserve">Nota:  </t>
    </r>
    <r>
      <rPr>
        <sz val="9"/>
        <color theme="1" tint="0.34998626667073579"/>
        <rFont val="Century Gothic"/>
        <family val="2"/>
      </rPr>
      <t>Otros* incluye: Servicios de rectoría y administración de la salud, Servicios de administración de la seguridad social obligatoria, Servicios de salud pública, Infraestructura de la salud y Servicios de comercio</t>
    </r>
  </si>
  <si>
    <r>
      <t xml:space="preserve">Nota:  </t>
    </r>
    <r>
      <rPr>
        <sz val="9"/>
        <color theme="1" tint="0.34998626667073579"/>
        <rFont val="Century Gothic"/>
        <family val="2"/>
      </rPr>
      <t>Otros* incluye: Servicios de rectoría y administración de la salud, Servicios de administración de la seguridad social obligatoria, Servicios de salud pública, Servicios odontológicos en hospitales y clínicas, Servicios proporcionados por comadronas, enfermeros, fisioterapéutas y paramédicos, Servicios de instituciones residenciales de salud distintos de los servicios hospitalarios, Productos químicos inorgánicos, Infraestructura de la salud, Servicios de comercio</t>
    </r>
  </si>
  <si>
    <r>
      <rPr>
        <b/>
        <sz val="9"/>
        <color theme="1" tint="0.34998626667073579"/>
        <rFont val="Century Gothic"/>
        <family val="2"/>
      </rPr>
      <t>Nota:</t>
    </r>
    <r>
      <rPr>
        <sz val="9"/>
        <color theme="1" tint="0.34998626667073579"/>
        <rFont val="Century Gothic"/>
        <family val="2"/>
      </rPr>
      <t xml:space="preserve"> Otros* incluye: Servicios de salud pública, Servicios odontológicos en hospitales y clínicas,  Servicios de instituciones residenciales de salud distintos de los servicios hospitalarios y  Servicios proporcionados por comadronas, enfermeros, fisioterapéutas y paramédicos</t>
    </r>
  </si>
  <si>
    <r>
      <rPr>
        <b/>
        <sz val="9"/>
        <color rgb="FF595959"/>
        <rFont val="Century Gothic"/>
        <family val="2"/>
      </rPr>
      <t>Nota:</t>
    </r>
    <r>
      <rPr>
        <sz val="9"/>
        <color rgb="FF595959"/>
        <rFont val="Century Gothic"/>
        <family val="2"/>
      </rPr>
      <t xml:space="preserve"> Otros* incluye:  Servicios de salud pública, Servicios de administración de la seguridad social obligatoria, Servicios de instituciones residenciales de salud distintos de los servicios hospitalarios, Servicios odontológicos en hospitales y clínicas, Productos químicos inorgánicos,  Servicios proporcionados por comadronas, enfermeros, fisioterapéutas y paramédicos,  Infraestructura de la salud y Servicios de comercio.</t>
    </r>
  </si>
  <si>
    <r>
      <rPr>
        <b/>
        <sz val="9"/>
        <color rgb="FF595959"/>
        <rFont val="Century Gothic"/>
        <family val="2"/>
      </rPr>
      <t>Nota:</t>
    </r>
    <r>
      <rPr>
        <sz val="9"/>
        <color rgb="FF595959"/>
        <rFont val="Century Gothic"/>
        <family val="2"/>
      </rPr>
      <t xml:space="preserve"> Otros* incluye: Actividades de planes de seguridad social de afiliación obligatoria , Actividades de centros ambulatorios del sector público (otros sector público) y Otras actividades relacionadas con la salud humana públicos</t>
    </r>
  </si>
  <si>
    <t>INDICADORES DE OFERTA</t>
  </si>
  <si>
    <t>Producción según industrias de la salud</t>
  </si>
  <si>
    <t>1.1.1</t>
  </si>
  <si>
    <t>1.1.2</t>
  </si>
  <si>
    <t>1.1.3</t>
  </si>
  <si>
    <t>1.1.4</t>
  </si>
  <si>
    <t>1.1.5</t>
  </si>
  <si>
    <t>Cuadro N° 1.1.1</t>
  </si>
  <si>
    <t>Cuadro N° 1.1.2</t>
  </si>
  <si>
    <t>Cuadro N° 1.1.3</t>
  </si>
  <si>
    <t>Cuadro N° 1.1.4</t>
  </si>
  <si>
    <t>Cuadro N° 1.1.5</t>
  </si>
  <si>
    <t>Consumo intermedio según industrias de la salud</t>
  </si>
  <si>
    <t>1.2.1</t>
  </si>
  <si>
    <t>1.2.2</t>
  </si>
  <si>
    <t>1.2.3</t>
  </si>
  <si>
    <t>1.2.4</t>
  </si>
  <si>
    <t>1.2.5</t>
  </si>
  <si>
    <t>Cuadro N° 1.2.1</t>
  </si>
  <si>
    <t>Cuadro N° 1.2.2</t>
  </si>
  <si>
    <t>Cuadro N° 1.2.3</t>
  </si>
  <si>
    <t>Cuadro N° 1.2.4</t>
  </si>
  <si>
    <t>Cuadro N° 1.2.5</t>
  </si>
  <si>
    <t>Valor agregado bruto según industrias de la salud</t>
  </si>
  <si>
    <t>1.3.1</t>
  </si>
  <si>
    <t>1.3.2</t>
  </si>
  <si>
    <t>1.3.3</t>
  </si>
  <si>
    <t>1.3.4</t>
  </si>
  <si>
    <t>1.3.5</t>
  </si>
  <si>
    <t>Cuadro N° 1.3.1</t>
  </si>
  <si>
    <t>Cuadro N° 1.3.2</t>
  </si>
  <si>
    <t>Cuadro N° 1.3.3</t>
  </si>
  <si>
    <t>Cuadro N° 1.3.4</t>
  </si>
  <si>
    <t>Cuadro N° 1.3.5</t>
  </si>
  <si>
    <t>INDICADORES DE DEMANDA</t>
  </si>
  <si>
    <t>Gasto de consumo final de la salud</t>
  </si>
  <si>
    <t>2.1.1</t>
  </si>
  <si>
    <t>2.1.2</t>
  </si>
  <si>
    <t>2.1.3</t>
  </si>
  <si>
    <t>2.1.4</t>
  </si>
  <si>
    <t>2.1.5</t>
  </si>
  <si>
    <t>2.1.6</t>
  </si>
  <si>
    <t>2.1.7</t>
  </si>
  <si>
    <t>2.1.8</t>
  </si>
  <si>
    <t>2.1.9</t>
  </si>
  <si>
    <t>2.1.10</t>
  </si>
  <si>
    <t>2.1.11</t>
  </si>
  <si>
    <t>2.1.12</t>
  </si>
  <si>
    <t>2.1.13</t>
  </si>
  <si>
    <t>2.1.14</t>
  </si>
  <si>
    <t>2.1.15</t>
  </si>
  <si>
    <t>2.1.16</t>
  </si>
  <si>
    <t>2.1.17</t>
  </si>
  <si>
    <t>2.1.18</t>
  </si>
  <si>
    <t>2.1.19</t>
  </si>
  <si>
    <t>2.1.20</t>
  </si>
  <si>
    <t>2.1.21</t>
  </si>
  <si>
    <t>2.1.22</t>
  </si>
  <si>
    <t>2.1.23</t>
  </si>
  <si>
    <t>Cuadro N° 2.1.1</t>
  </si>
  <si>
    <t>Cuadro N° 2.1.2</t>
  </si>
  <si>
    <t>Cuadro N° 2.1.3</t>
  </si>
  <si>
    <t>Cuadro N° 2.1.4</t>
  </si>
  <si>
    <t>Cuadro N° 2.1.5</t>
  </si>
  <si>
    <t>Cuadro N° 2.1.6</t>
  </si>
  <si>
    <t>Cuadro N° 2.1.7</t>
  </si>
  <si>
    <t>Cuadro N° 2.1.8</t>
  </si>
  <si>
    <t>Cuadro N° 2.1.9</t>
  </si>
  <si>
    <t>Cuadro N° 2.1.10</t>
  </si>
  <si>
    <t>Cuadro N° 2.1.11</t>
  </si>
  <si>
    <t>Cuadro N° 2.1.12</t>
  </si>
  <si>
    <t>Cuadro N° 2.1.13</t>
  </si>
  <si>
    <t>Cuadro N° 2.1.14</t>
  </si>
  <si>
    <t>Cuadro N° 2.1.15</t>
  </si>
  <si>
    <t>Cuadro N° 2.1.16</t>
  </si>
  <si>
    <t>Cuadro N° 2.1.17</t>
  </si>
  <si>
    <t>Cuadro N° 2.1.19</t>
  </si>
  <si>
    <t>Cuadro N° 2.1.20</t>
  </si>
  <si>
    <t>Cuadro N° 2.1.21</t>
  </si>
  <si>
    <t>Cuadro N° 2.1.22</t>
  </si>
  <si>
    <t>Cuadro N° 2.1.23</t>
  </si>
  <si>
    <t>OTROS INDICADORES</t>
  </si>
  <si>
    <t>ANEXOS</t>
  </si>
  <si>
    <t>Cuadro N° 2.1.18</t>
  </si>
  <si>
    <t>Cuadro N° 4.1</t>
  </si>
  <si>
    <r>
      <rPr>
        <b/>
        <sz val="9"/>
        <color theme="1" tint="0.34998626667073579"/>
        <rFont val="Century Gothic"/>
        <family val="2"/>
      </rPr>
      <t>Nota</t>
    </r>
    <r>
      <rPr>
        <sz val="9"/>
        <color theme="1" tint="0.34998626667073579"/>
        <rFont val="Century Gothic"/>
        <family val="2"/>
      </rPr>
      <t>: Otros del sector público comprende hospitales de las Fuerzas Armadas, Policía Nacional y Gobierno Local</t>
    </r>
  </si>
  <si>
    <r>
      <rPr>
        <b/>
        <sz val="9"/>
        <color rgb="FF595959"/>
        <rFont val="Century Gothic"/>
        <family val="2"/>
      </rPr>
      <t>Nota:</t>
    </r>
    <r>
      <rPr>
        <sz val="9"/>
        <color rgb="FF595959"/>
        <rFont val="Century Gothic"/>
        <family val="2"/>
      </rPr>
      <t xml:space="preserve"> Otros* incluye:  Servicios de salud pública, Servicios de administración de planes de seguridad social de afiliación obligatoria, Infraestructura de la salud y Servicios de comercio</t>
    </r>
  </si>
  <si>
    <t>Indice</t>
  </si>
  <si>
    <t>Gasto de consumo final de los hogares</t>
  </si>
  <si>
    <t>Anterior</t>
  </si>
  <si>
    <t>Siguiente</t>
  </si>
  <si>
    <t>Dólares</t>
  </si>
  <si>
    <t>Gasto de consumo final total</t>
  </si>
  <si>
    <t>Gasto de consumo final del gobierno</t>
  </si>
  <si>
    <t>Cuadro N° 3.1</t>
  </si>
  <si>
    <t>Cuadro N° 3.2</t>
  </si>
  <si>
    <t>Cuadro N° 3.3</t>
  </si>
  <si>
    <t xml:space="preserve"> '</t>
  </si>
  <si>
    <t>Actividades de seguros de enfermedad y accidentes públicos</t>
  </si>
  <si>
    <t>Productos farmacéuticos y químicos</t>
  </si>
  <si>
    <t>Servicios de medicina prepagada y seguros de enfermedad y accidentes</t>
  </si>
  <si>
    <t>Aparatos médicos, ortopédicos y ópticos</t>
  </si>
  <si>
    <t>Servicios proporcionados por comadronas, enfermeros, fisioterapéutas y paramédicos</t>
  </si>
  <si>
    <t>Industria (nivel 1)</t>
  </si>
  <si>
    <t>Producto (nivel 1)</t>
  </si>
  <si>
    <t>Producto (nivel 2)</t>
  </si>
  <si>
    <t>Actividades de servicios médicos y odontológicos ambulatorios privadosprivado</t>
  </si>
  <si>
    <t>Actividades de servicios médicos y odontológicos ambulatorios públicos</t>
  </si>
  <si>
    <r>
      <rPr>
        <b/>
        <sz val="9"/>
        <color rgb="FF5A5A72"/>
        <rFont val="Century Gothic"/>
        <family val="2"/>
      </rPr>
      <t>Elaboración:</t>
    </r>
    <r>
      <rPr>
        <sz val="9"/>
        <color rgb="FF5A5A72"/>
        <rFont val="Century Gothic"/>
        <family val="2"/>
      </rPr>
      <t xml:space="preserve"> INEC.</t>
    </r>
  </si>
  <si>
    <t>Relación de las industrias de CSS con los niveles y subniveles de atención del SNS</t>
  </si>
  <si>
    <t>Industrias de la CSS</t>
  </si>
  <si>
    <t>Niveles del SNS</t>
  </si>
  <si>
    <t>Subniveles del SNS</t>
  </si>
  <si>
    <t>Regulación de las actividades de salud*</t>
  </si>
  <si>
    <t>Instituciones de rectoría, administración y programas de salud</t>
  </si>
  <si>
    <t>Instituciones de rectoria y administración de la salud</t>
  </si>
  <si>
    <t>Instituciones de investigación, control y promoción de la salud</t>
  </si>
  <si>
    <t>Programas de vacunación COVID-19</t>
  </si>
  <si>
    <t>Planes de seguridad social obligatoria</t>
  </si>
  <si>
    <t>Actividades de servicios médicos y odontológicos ambulatorios</t>
  </si>
  <si>
    <t>Primer nivel de atención</t>
  </si>
  <si>
    <t>Puestos de salud</t>
  </si>
  <si>
    <t>Consultorios generales</t>
  </si>
  <si>
    <t>Centros de salud A, B y C</t>
  </si>
  <si>
    <t>Centros de salud en centros de privación de libertad</t>
  </si>
  <si>
    <t xml:space="preserve">Centros de salud en el trabajo </t>
  </si>
  <si>
    <t>Segundo nivel de atención</t>
  </si>
  <si>
    <t>Consultorios de especialidades</t>
  </si>
  <si>
    <t>Centros de especialidades</t>
  </si>
  <si>
    <t>Hospitales del día</t>
  </si>
  <si>
    <t>Centros de atención ambulatoria en salud mental</t>
  </si>
  <si>
    <t>Tercer nivel de atención</t>
  </si>
  <si>
    <t>Centros especializados</t>
  </si>
  <si>
    <t>Actividades de hospitales</t>
  </si>
  <si>
    <t>Hospitales básicos</t>
  </si>
  <si>
    <t>Hospitales generales</t>
  </si>
  <si>
    <t>Hospitales especializados</t>
  </si>
  <si>
    <t>Hospitales de especialidades</t>
  </si>
  <si>
    <t>Otros servicios de apoyo a la salud</t>
  </si>
  <si>
    <t>Establecimientos de laboratorios, radiología e imagen</t>
  </si>
  <si>
    <t>Estableciminetos de bancos de sangre, tejidos y células</t>
  </si>
  <si>
    <t>Otros establecimientos de apoyo a la salud</t>
  </si>
  <si>
    <t>Establecimientos de atención residencial</t>
  </si>
  <si>
    <t>Establecimientos de asistencia social residenciales a la salud</t>
  </si>
  <si>
    <r>
      <rPr>
        <b/>
        <sz val="11"/>
        <color rgb="FF5A5A72"/>
        <rFont val="Century Gothic"/>
        <family val="2"/>
      </rPr>
      <t>*Nota:</t>
    </r>
    <r>
      <rPr>
        <sz val="11"/>
        <color rgb="FF5A5A72"/>
        <rFont val="Century Gothic"/>
        <family val="2"/>
      </rPr>
      <t xml:space="preserve"> La industria de regulación de las actividades de salud pública abarca las instituciones de rectoría, administración y programas de salud y regulación de planes de seguridad social</t>
    </r>
  </si>
  <si>
    <t>CUADRO N° 4.2</t>
  </si>
  <si>
    <t>2022 (%)</t>
  </si>
  <si>
    <t>Producción 2022</t>
  </si>
  <si>
    <t>Números de egresos hospitalarios 2022</t>
  </si>
  <si>
    <t>Valor promedio de producción por egreso hospitalario 2022</t>
  </si>
  <si>
    <t xml:space="preserve">                                                                                      </t>
  </si>
  <si>
    <t>1.1</t>
  </si>
  <si>
    <t>1.2</t>
  </si>
  <si>
    <t>1.3</t>
  </si>
  <si>
    <t>2.1</t>
  </si>
  <si>
    <t>3.2</t>
  </si>
  <si>
    <t>3.1</t>
  </si>
  <si>
    <t>3.3</t>
  </si>
  <si>
    <t>4.1</t>
  </si>
  <si>
    <t>4.2</t>
  </si>
  <si>
    <t>Consumo intermedio según industrias conexas de la salud 2022 y 2023</t>
  </si>
  <si>
    <t>Valor agregado bruto (VAB) de las industrias características de la salud respecto al Producto Interno Bruto 2007-2023</t>
  </si>
  <si>
    <t>Valor agregado bruto (VAB) según industrias características y conexas de la salud 2007-2023</t>
  </si>
  <si>
    <t>Valor agregado bruto (VAB) de las industrias características de la salud según sector público y privado 2007-2023</t>
  </si>
  <si>
    <t>Valor agregado bruto (VAB) según industrias características de la salud 2022 y 2023</t>
  </si>
  <si>
    <t>Valor agregado bruto (VAB) según industrias conexas de la salud 2022 y 2023</t>
  </si>
  <si>
    <t>Gasto de consumo final total en salud respecto al Producto Interno Bruto 2007-2023</t>
  </si>
  <si>
    <t>Gasto de consumo final total en salud según productos (nivel 1) característicos y conexos 2023</t>
  </si>
  <si>
    <t>Gasto de consumo final total en salud según productos (nivel 2) característicos y conexos 2023</t>
  </si>
  <si>
    <t>Gasto de consumo final total en salud según sectores institucionales 2023</t>
  </si>
  <si>
    <t>Estructura comparativa del gasto de consumo final total en salud según sectores institucionales 2022 y 2023</t>
  </si>
  <si>
    <t>Gasto de consumo final del gobierno general respecto al Producto Interno Bruto 2007-2023</t>
  </si>
  <si>
    <t>Gasto consumo final de los hogares en salud respecto al Producto Interno Bruto 2007-2023</t>
  </si>
  <si>
    <t>Gasto de bolsillo de los hogares respecto al gasto de consumo final total en salud 2007-2023</t>
  </si>
  <si>
    <t>Gasto de consumo final de los hogares en salud respecto al gasto de consumo final efectivo de los hogares en salud 2007-2023</t>
  </si>
  <si>
    <t>Gasto de consumo final efectivo en salud 2007-2023</t>
  </si>
  <si>
    <t>Gasto de consumo final de los hogares en salud respecto al gasto de consumo final total de los hogares 2007-2023</t>
  </si>
  <si>
    <t>Gasto de consumo final de los hogares en salud según productos (nivel 1) característicos y conexos 2007-2023</t>
  </si>
  <si>
    <t>Distribución del gasto de consumo final de los hogares en salud según productos (nivel 1) característicos y conexos 2007-2023</t>
  </si>
  <si>
    <t>Gasto de consumo final de los hogares en salud según productos (nivel 2) característicos y conexos 2007-2023</t>
  </si>
  <si>
    <t>Distribución del gasto de consumo final de los hogares en salud según productos (nivel 2)  característicos y conexos 2007-2023</t>
  </si>
  <si>
    <t>Gasto consumo final del gobierno general en salud respecto al Producto Interno Bruto 2007-2023</t>
  </si>
  <si>
    <t>Gasto de consumo final del gobierno general según productos (nivel 1) de la salud 2007-2023</t>
  </si>
  <si>
    <t>Gasto de consumo final del gobierno general según productos (nivel 1) de la salud 2021 y 2023</t>
  </si>
  <si>
    <t>Gasto de consumo final del gobierno general según productos (nivel 2) de la salud 2007-2023</t>
  </si>
  <si>
    <t>Gasto de consumo final del gobierno general según productos (nivel 2) de la salud 2022 y 2023</t>
  </si>
  <si>
    <t>Gasto de consumo final de las ISFLSH en salud 2007-2023</t>
  </si>
  <si>
    <t>Gasto de consumo final de las  ISFLSH según productos (nivel 1) de la salud 2022 y 2023</t>
  </si>
  <si>
    <t>Gasto de consumo final de las  ISFLSH según productos (nivel 2) de la salud 2022 y 2023</t>
  </si>
  <si>
    <t>Valor promedio de producción por egreso hospitalario 2007 - 2023</t>
  </si>
  <si>
    <t>Valor promedio de producción por egreso hospitalario sector público y privado 2022 y 2023</t>
  </si>
  <si>
    <t>Valor promedio de producción por egreso hospitalario del sector público 2022 y 2023</t>
  </si>
  <si>
    <t xml:space="preserve">Los resultados de las CSS 2022 son semidefinitivos y 2023 provisionales. </t>
  </si>
  <si>
    <t>Producción de las industrias características de la salud respecto al Producto Interno Bruto 2007-2023</t>
  </si>
  <si>
    <t>Producción según industrias características y conexas de la salud 2007-2023</t>
  </si>
  <si>
    <t>Producción de las industrias características de la salud según sector público y privado 2007-2023</t>
  </si>
  <si>
    <t>Consumo intermedio de las industrias características de la salud respecto al Producto Interno Bruto 2007-2023</t>
  </si>
  <si>
    <t>Consumo intermedio según industrias características y conexas de la salud 2007-2023</t>
  </si>
  <si>
    <t>Consumo intermedio de las industrias características de la salud según sector público y privado 2007-2023</t>
  </si>
  <si>
    <t>Producción según industrias características de la salud 2022 y 2023</t>
  </si>
  <si>
    <t>Producción según industrias conexas de la salud 2022 y 2023</t>
  </si>
  <si>
    <t>Consumo intermedio según industrias características de la salud 2022 y 2023</t>
  </si>
  <si>
    <t>Producción de las industrias características de la salud respecto al Producto Interno Bruto
Periodo 2007-2023</t>
  </si>
  <si>
    <t>Participación de la producción de las industrias características de la salud respecto al PIB. Periodo 2007-2023 (miles de dólares).</t>
  </si>
  <si>
    <r>
      <rPr>
        <b/>
        <sz val="9"/>
        <color rgb="FF5A5A72"/>
        <rFont val="Century Gothic"/>
        <family val="2"/>
      </rPr>
      <t xml:space="preserve">Nota: </t>
    </r>
    <r>
      <rPr>
        <sz val="9"/>
        <color rgb="FF5A5A72"/>
        <rFont val="Century Gothic"/>
        <family val="2"/>
      </rPr>
      <t>Datos PIB (BCE) año 2016 cifra semidefinitiva y datos 2017 -2023 cifra provisional</t>
    </r>
  </si>
  <si>
    <t>Participación de la producción según industrias características y conexas de la salud. Periodo 2007-2023 (miles de dólares).</t>
  </si>
  <si>
    <t>Producción según industrias características y conexas de la salud
Periodo 2007-2023</t>
  </si>
  <si>
    <t>Producción de las industrias características de la salud según sector público y privado
Periodo 2007-2023</t>
  </si>
  <si>
    <t>Participación de la producción de las industrias características de la salud según sector público y privado. Periodo 2007-2023 (miles de dólares).</t>
  </si>
  <si>
    <r>
      <rPr>
        <b/>
        <sz val="9"/>
        <color theme="1" tint="0.34998626667073579"/>
        <rFont val="Century Gothic"/>
        <family val="2"/>
      </rPr>
      <t>Fuente:</t>
    </r>
    <r>
      <rPr>
        <sz val="9"/>
        <color theme="1" tint="0.34998626667073579"/>
        <rFont val="Century Gothic"/>
        <family val="2"/>
      </rPr>
      <t xml:space="preserve"> INEC, CSS 2007-2023</t>
    </r>
  </si>
  <si>
    <t>2023 (%)</t>
  </si>
  <si>
    <t>Producción según industrias características de la salud
Años 2022 y 2023</t>
  </si>
  <si>
    <t>Producción según industrias características de la salud. Años 2022 y 2023 (miles de dólares).</t>
  </si>
  <si>
    <t>Producción según industrias conexas de la salud
Años 2022 y 2023</t>
  </si>
  <si>
    <t>Estructura de la producción según industrias conexas de la salud. Años 2022 y 2023 (miles de dólares).</t>
  </si>
  <si>
    <t>Estructura de la producción según industrias conexas de la salud. Años 2022 y 2023 (miles de dólares de 2007).</t>
  </si>
  <si>
    <t>Consumo intermedio de las industrias características de la salud respecto al Producto Interno Bruto
Periodo 2007-2023</t>
  </si>
  <si>
    <t>Consumo intermedio según industrias características y conexas de la salud
Periodo 2007-2023</t>
  </si>
  <si>
    <t>Participación del consumo intermedio según industrias características y conexas de la salud. Periodo 2007-2023 (miles de dólares)</t>
  </si>
  <si>
    <t>Consumo intermedio de las industrias características de la salud según sector público y privado
Periodo 2007-2023</t>
  </si>
  <si>
    <t>Participación del consumo intermedio de las industrias características de la salud según sector público y privado. Periodo 2007-2023 (miles de dólares).</t>
  </si>
  <si>
    <t>Consumo intermedio según industrias características de la salud
Años 2022 y 2023</t>
  </si>
  <si>
    <t>Estructura del consumo intermedio según industrias características de la salud. Años 2022 y 2023 (miles de dólares)</t>
  </si>
  <si>
    <t>Estructura del consumo intermedio según industrias conexas de la salud. Años 2022 y 2023 (miles de dólares).</t>
  </si>
  <si>
    <t>Consumo intermedio según industrias conexas de la salud
Años 2022 y 2023</t>
  </si>
  <si>
    <t>Valor agregado bruto (VAB) de las industrias características de la salud respecto al Producto Interno Bruto
Periodo 2007-2023</t>
  </si>
  <si>
    <t>Participación del VAB de las industrias características de la salud respecto al PIB. Periodo 2007-2023 (miles de dólares).</t>
  </si>
  <si>
    <r>
      <rPr>
        <b/>
        <sz val="9"/>
        <color rgb="FF5A5A72"/>
        <rFont val="Century Gothic"/>
        <family val="2"/>
      </rPr>
      <t xml:space="preserve">Nota: </t>
    </r>
    <r>
      <rPr>
        <sz val="9"/>
        <color rgb="FF5A5A72"/>
        <rFont val="Century Gothic"/>
        <family val="2"/>
      </rPr>
      <t>Datos PIB (BCE) año 2016 cifra semidefinitiva y datos 2017 -2023 cifra provisional.</t>
    </r>
  </si>
  <si>
    <t>Participación del VAB según industrias características y conexas de la salud. Periodo 2007-2023 (miles de dólares).</t>
  </si>
  <si>
    <t>Valor agregado bruto (VAB) según industrias características y conexas de la salud
Periodo 2007-2023</t>
  </si>
  <si>
    <t>Valor agregado bruto (VAB) de las industrias características de la salud según sector público y privado
Periodo 2007-2023</t>
  </si>
  <si>
    <t>Participación del VAB de las industrias características de la salud según sector público y privado. Periodo 2007-2023 (miles de dólares).</t>
  </si>
  <si>
    <t>Valor agregado bruto (VAB) según industrias características de la salud
Año 2022 y 2023</t>
  </si>
  <si>
    <t>Valor agregado bruto (VAB) según industrias conexas de la salud
Año 2022 y 2023</t>
  </si>
  <si>
    <t>Estructura del VAB según industrias conexas de la salud. Años 2022 y 2023 (miles de dólares).</t>
  </si>
  <si>
    <t>Gasto de consumo final total en salud respecto al Producto Interno Bruto
Periodo 2007-2023</t>
  </si>
  <si>
    <t>Participación del gasto de consumo final total en salud respecto al PIB. Periodo 2007-2023 (miles de dólares).</t>
  </si>
  <si>
    <r>
      <rPr>
        <b/>
        <sz val="9"/>
        <color rgb="FF5A5A72"/>
        <rFont val="Century Gothic"/>
        <family val="2"/>
      </rPr>
      <t>Fuente:</t>
    </r>
    <r>
      <rPr>
        <sz val="9"/>
        <color rgb="FF5A5A72"/>
        <rFont val="Century Gothic"/>
        <family val="2"/>
      </rPr>
      <t xml:space="preserve"> INEC, CSS 2007-2023; Banco Central del Ecuador (BCE), Cuentas Nacionales 2007-2023.</t>
    </r>
  </si>
  <si>
    <t>Gasto de consumo final total en salud según productos (nivel 1) característicos y conexos 
Años 2022 y 2023</t>
  </si>
  <si>
    <t>Estructura del gasto de consumo final total en salud según productos (nivel 1) de la salud. Año 2023 (miles de dólares).</t>
  </si>
  <si>
    <r>
      <rPr>
        <b/>
        <sz val="9"/>
        <color rgb="FF595959"/>
        <rFont val="Century Gothic"/>
        <family val="2"/>
      </rPr>
      <t>Fuente:</t>
    </r>
    <r>
      <rPr>
        <sz val="9"/>
        <color rgb="FF595959"/>
        <rFont val="Century Gothic"/>
        <family val="2"/>
      </rPr>
      <t xml:space="preserve"> INEC, CSS 2007-2023</t>
    </r>
  </si>
  <si>
    <t>Gasto de consumo final total en salud según productos (nivel 2) característicos y conexos
Años 2022 y 2023</t>
  </si>
  <si>
    <t>Estructura del gasto de consumo final total según productos (nivel 2) de la salud. Año 2023 (miles de dólares).</t>
  </si>
  <si>
    <t>Gasto de consumo final total en salud según sectores institucionales
Año 2022 y 2023</t>
  </si>
  <si>
    <t>Participación del gasto de consumo final total en salud según sectores institucionales. Año 2023 (miles de dólares)</t>
  </si>
  <si>
    <t>Estructura comparativa del gasto de consumo final total en salud según sectores institucionales 
Años 2022 y 2023</t>
  </si>
  <si>
    <t>Estructura comparativa del gasto de consumo final total en salud según sectores institucionales. Años 2022 y 2023 (miles de dólares).</t>
  </si>
  <si>
    <t>Gasto de consumo final del gobierno general respecto al Producto Interno Bruto
Periodo 2007-2023</t>
  </si>
  <si>
    <t>Gasto nacional en servicios de salud del gobierno general respecto al Producto Interno Bruto. Periodo 2007-2023 (miles de dólares).</t>
  </si>
  <si>
    <t>Estructura del gasto de consumo final total en salud (miles de dólares) según sectores público y privado. Período 2007-2023</t>
  </si>
  <si>
    <t>Gasto consumo final de los hogares en salud respecto al Producto Interno Bruto
Periodo 2007-2023</t>
  </si>
  <si>
    <t>Participación del gasto consumo final de los hogares en salud respecto al PIB. Periodo 2007-2023 (miles de dólares).</t>
  </si>
  <si>
    <t>Participación del gasto de bolsillo de los hogares respecto al gasto de consumo final total en salud. Periodo 2007-2023 (miles de dólares).</t>
  </si>
  <si>
    <t>Evolución del gasto de consumo final de los hogares en salud respecto al gasto de consumo final efectivo de los hogares en salud. Periodo 2007-2023 (miles de dólares).</t>
  </si>
  <si>
    <t>Gasto de consumo final de los hogares en salud respecto al gasto de consumo final efectivo de los hogares en salud
Periodo 2007-2023</t>
  </si>
  <si>
    <t>Gasto de bolsillo de los hogares respecto al gasto de consumo final total en salud  
Periodo 2007-2023</t>
  </si>
  <si>
    <t>Gasto de consumo final efectivo en salud 
Periodo 2007-2023</t>
  </si>
  <si>
    <t>Participación del gasto de consumo final efectivo en salud. Años 2022 y 2023 (miles de dólares).</t>
  </si>
  <si>
    <t>Gasto de consumo final de los hogares en salud respecto al gasto de consumo final total de los hogares
Periodo 2007-2023</t>
  </si>
  <si>
    <t>Participación del gasto de consumo final de los hogares en salud respecto al gasto de consumo final total de los hogares. Periodo 2007-2023 (miles de dólares).</t>
  </si>
  <si>
    <r>
      <rPr>
        <b/>
        <sz val="9"/>
        <color rgb="FF595959"/>
        <rFont val="Century Gothic"/>
        <family val="2"/>
      </rPr>
      <t>Nota:</t>
    </r>
    <r>
      <rPr>
        <sz val="9"/>
        <color rgb="FF595959"/>
        <rFont val="Century Gothic"/>
        <family val="2"/>
      </rPr>
      <t xml:space="preserve"> Datos GCFTH año 2016 cifra semidefinitiva; datos 2017 -2023 cifra provisional.</t>
    </r>
  </si>
  <si>
    <t>Gasto de consumo final de los hogares en salud según productos (nivel 1) característicos y conexos
Periodo 2007-2023</t>
  </si>
  <si>
    <t>Evolución del gasto de consumo final de los hogares en salud según productos (nivel 1) característicos y conexos. Periodo 2007-2023 (miles de dólares).</t>
  </si>
  <si>
    <t>Distribución del gasto de consumo final de los hogares en salud según productos (nivel 1) característicos y conexos
Periodo 2007 - 2023</t>
  </si>
  <si>
    <t>Estructura del gasto de consumo final de los hogares en salud según productos (nivel 1 ) característicos y conexos. Años 2022 y 2023 (miles de dólares).</t>
  </si>
  <si>
    <t>Gasto de consumo final de los hogares en salud según productos (nivel 2) característicos y conexos
Periodo 2007-2023</t>
  </si>
  <si>
    <t>Evolución del gasto de consumo final de los hogares en salud según productos (nivel 2) característicos y conexos. Periodo 2007-2023 (miles de dólares)</t>
  </si>
  <si>
    <t>Distribución del gasto de consumo final de los hogares en salud según productos (nivel 2)  característicos y conexos
Periodo 2007 - 2023</t>
  </si>
  <si>
    <t>Estructura del gasto de consumo final de los hogares en salud según productos (nivel 2) característicos y conexos. Años 2022 y 2023 (miles de dólares).</t>
  </si>
  <si>
    <t>Gasto consumo final del gobierno general en salud respecto al Producto Interno Bruto
Periodo 2007-2023</t>
  </si>
  <si>
    <t>Participación del gasto consumo final del gobierno general en salud respecto al Producto Interno Bruto. Periodo 2007-2023 (miles de dólares).</t>
  </si>
  <si>
    <t>Gasto de consumo final del gobierno general según productos (nivel 1) de la salud
Periodo 2007-2023</t>
  </si>
  <si>
    <t>Gasto de consumo final del gobierno general según productos (nivel 1) de la salud
Años 2022 y 2023</t>
  </si>
  <si>
    <t>Gasto del consumo final del gobierno (GCFG) y de los hogares (GCFH) según productos característicos de la salud (miles de dólares). Año 2023.</t>
  </si>
  <si>
    <t>Gasto de consumo final del gobierno general según productos (nivel 2) de la salud
Periodo 2007-2023</t>
  </si>
  <si>
    <t>Gasto de consumo final del gobierno general según productos (nivel 2) de la salud
Años 2021 y 2023</t>
  </si>
  <si>
    <t>Gasto de consumo final de las ISFLSH* en salud
Periodo 2007-2023</t>
  </si>
  <si>
    <t>Evolución del gasto de consumo final de las ISFLSH en salud. Periodo 2007-2023 (miles de dólares)</t>
  </si>
  <si>
    <t>Gasto de consumo final de las  ISFLSH según productos (nivel 1) de la salud
Años 2022 y 2023</t>
  </si>
  <si>
    <t>Gasto de consumo final de las  ISFLSH según productos (nivel 2) de la salud
Años 2022 y 2023</t>
  </si>
  <si>
    <t>Valor promedio de producción por egreso hospitalario
Periodo 2007 - 2023</t>
  </si>
  <si>
    <t>Evolución del valor promedio de producción por egreso hospitalario. Periodo 2007 - 2023 (miles de dólares)</t>
  </si>
  <si>
    <r>
      <rPr>
        <b/>
        <sz val="9"/>
        <color theme="1" tint="0.34998626667073579"/>
        <rFont val="Century Gothic"/>
        <family val="2"/>
      </rPr>
      <t>Fuente:</t>
    </r>
    <r>
      <rPr>
        <sz val="9"/>
        <color theme="1" tint="0.34998626667073579"/>
        <rFont val="Century Gothic"/>
        <family val="2"/>
      </rPr>
      <t xml:space="preserve"> INEC, CSS 2007-2023; Registro Estadístico de Camas y Egresos Hospitalarios 2007-2023</t>
    </r>
  </si>
  <si>
    <t>Valor promedio de producción por egreso hospitalario sector público y privado
Años 2022 y 2023</t>
  </si>
  <si>
    <t>Producción 2023</t>
  </si>
  <si>
    <t>Números de egresos hospitalarios 2023</t>
  </si>
  <si>
    <t>Valor promedio de producción por egreso hospitalario 2023</t>
  </si>
  <si>
    <t>Comparativo del valor promedio de producción por egreso hospitalario público y privado. Años 2022 y 2023 (miles de dólares)</t>
  </si>
  <si>
    <t>Valor promedio de producción por egreso hospitalario del sector público 
Años 2022 y 2023</t>
  </si>
  <si>
    <t>Comparativo del valor promedio de producción por egreso hospitalario del sector público. Años 2022 y 2023 (miles de dólares)</t>
  </si>
  <si>
    <t>Participación del consumo intermedio de las industrias características de la salud respecto al PIB. Periodo 2007-2023 (miles de dólares).</t>
  </si>
  <si>
    <t>Estructura del VAB según industrias características de la salud. Años 2022 y 2023 (miles de dólares).</t>
  </si>
  <si>
    <r>
      <rPr>
        <b/>
        <sz val="9"/>
        <color rgb="FF5A5A72"/>
        <rFont val="Century Gothic"/>
        <family val="2"/>
      </rPr>
      <t xml:space="preserve">Nota: </t>
    </r>
    <r>
      <rPr>
        <sz val="9"/>
        <color rgb="FF5A5A72"/>
        <rFont val="Century Gothic"/>
        <family val="2"/>
      </rPr>
      <t>Datos PIB (BCE) año 2016 cifra semidefinitiva y datos 2017 -2023 cifra provisional. Gasto de consumo final publico comprende el gasto de consumo individual y colectivo del gobierno general. Gasto de consumo final privado comprende el gasto de consumo  de hogares e ISFLSH.</t>
    </r>
  </si>
  <si>
    <t>Se excluyen de esta publicación los indicadores y tablas que utilizan para su cálculo el PIB y sus componentes a precios constantes. Esto se debe al cambio de año base implementado por el BCE. Los valores constantes se incluirán una vez que se realice el cambio de año base de las Cuentas Satélite de Salud.</t>
  </si>
  <si>
    <t>Producción de las industrias características de la salud</t>
  </si>
  <si>
    <t>Producto Interno Bruto (PIB)</t>
  </si>
  <si>
    <t>Producción de la salud respecto al PIB</t>
  </si>
  <si>
    <t>Producción de las industrias conexas de la salud</t>
  </si>
  <si>
    <t>Producción de las industrias características  y conexas de la salud</t>
  </si>
  <si>
    <t>Producción sector público</t>
  </si>
  <si>
    <t>Producción sector privado</t>
  </si>
  <si>
    <t>03.02.01</t>
  </si>
  <si>
    <t>Actividades de hospitales públicos (MSP)</t>
  </si>
  <si>
    <t>03.01.01</t>
  </si>
  <si>
    <t>Actividades de hospitales privados</t>
  </si>
  <si>
    <t>04.01.01</t>
  </si>
  <si>
    <t>Actividades de centros ambulatorios del sector privado</t>
  </si>
  <si>
    <t>03.02.02</t>
  </si>
  <si>
    <t>Actividades de hospitales públicos (IESS)</t>
  </si>
  <si>
    <t>04.02.01</t>
  </si>
  <si>
    <t>Actividades de centros ambulatorios del sector público (MSP)</t>
  </si>
  <si>
    <t>05.01.01</t>
  </si>
  <si>
    <t>Otras actividades relacionadas con la salud humana privados</t>
  </si>
  <si>
    <t>04.02.02</t>
  </si>
  <si>
    <t>Actividades de centros ambulatorios del sector público (IESS)</t>
  </si>
  <si>
    <t>01.02.01</t>
  </si>
  <si>
    <t>Regulación de las actividades de organismos que prestan servicios de salud</t>
  </si>
  <si>
    <t>04.02.03</t>
  </si>
  <si>
    <t>Actividades de centros ambulatorios del sector público (otros sector público)</t>
  </si>
  <si>
    <t>03.02.03</t>
  </si>
  <si>
    <t>Actividades de hospitales públicos (otros sector público)</t>
  </si>
  <si>
    <t>Actividades de salud pública, vacunación COVID</t>
  </si>
  <si>
    <t>02.03.01</t>
  </si>
  <si>
    <t>Actividades de planes de seguridad social de afiliación obligatoria</t>
  </si>
  <si>
    <t>05.02.01</t>
  </si>
  <si>
    <t>Otras actividades relacionadas con la salud humana públicos</t>
  </si>
  <si>
    <t>Total</t>
  </si>
  <si>
    <t>07.01.01</t>
  </si>
  <si>
    <t>Fabricación de productos químicos, farmacéuticos y medicamentos</t>
  </si>
  <si>
    <t>11.01.01</t>
  </si>
  <si>
    <t>Comercio de productos de la salud</t>
  </si>
  <si>
    <t>06.01.01</t>
  </si>
  <si>
    <t>Actividades de servicios de medicina prepagada privados</t>
  </si>
  <si>
    <t>10.01.01</t>
  </si>
  <si>
    <t>Construcción de infraestructura hospitalaria</t>
  </si>
  <si>
    <t>06.02.01</t>
  </si>
  <si>
    <t>Actividades de seguros de enfermedad y accidentes privados</t>
  </si>
  <si>
    <t>08.01.01</t>
  </si>
  <si>
    <t>Fabricación de equipo médico y quirúrgico y de aparatos ortopédicos</t>
  </si>
  <si>
    <t>09.01.01</t>
  </si>
  <si>
    <t>Fabricación de instrumentos de óptica y equipo fotográfico</t>
  </si>
  <si>
    <t>Consumo intermedio de las industrias características de la salud</t>
  </si>
  <si>
    <t>Consumo intermedio de la salud respecto al PIB</t>
  </si>
  <si>
    <t>Consumo intermedio de las industrias conexas de la salud</t>
  </si>
  <si>
    <t>Consumo intermedio de las industrias características  y conexas de la salud</t>
  </si>
  <si>
    <t>Consumo intermedio sector público</t>
  </si>
  <si>
    <t>Consumo intermedio  sector privado</t>
  </si>
  <si>
    <t>Consumo intermedio  de las industrias características de la salud</t>
  </si>
  <si>
    <t>Actividades de salud Pública, vacunación COVID</t>
  </si>
  <si>
    <t>VAB de las industrias características de la salud</t>
  </si>
  <si>
    <t>VAB de la salud respecto al PIB</t>
  </si>
  <si>
    <t>VAB de las industrias conexas de la salud</t>
  </si>
  <si>
    <t>VAB de las industrias características  y conexas de la salud</t>
  </si>
  <si>
    <t>VAB sector público</t>
  </si>
  <si>
    <t>VAB sector privado</t>
  </si>
  <si>
    <t>Gasto de consumo final de los hogares</t>
  </si>
  <si>
    <t>Gasto de consumo final individual del gobierno</t>
  </si>
  <si>
    <t>Gasto de consumo final colectivo del gobierno</t>
  </si>
  <si>
    <t>Gasto de consumo final de las ISFLSH</t>
  </si>
  <si>
    <t>Gasto de consumo final total</t>
  </si>
  <si>
    <t>Gasto de consumo final total respecto al PIB</t>
  </si>
  <si>
    <t>02.02</t>
  </si>
  <si>
    <t>Servicios ambulatorios</t>
  </si>
  <si>
    <t>02.01</t>
  </si>
  <si>
    <t>Servicios con internación</t>
  </si>
  <si>
    <t>03.01</t>
  </si>
  <si>
    <t>Productos farmacéuticos y químicos</t>
  </si>
  <si>
    <t>02.04</t>
  </si>
  <si>
    <t>Otros servicios de salud humana</t>
  </si>
  <si>
    <t>02.05</t>
  </si>
  <si>
    <t>Servicios de medicina prepagada y seguros de enfermedad y accidentes</t>
  </si>
  <si>
    <t>01.01</t>
  </si>
  <si>
    <t>02.03</t>
  </si>
  <si>
    <t>Servicios odontológicos</t>
  </si>
  <si>
    <t>03.02</t>
  </si>
  <si>
    <t>Aparatos médicos, ortopédicos y ópticos</t>
  </si>
  <si>
    <t>01.03</t>
  </si>
  <si>
    <t>Servicios de salud pública</t>
  </si>
  <si>
    <t>01.02</t>
  </si>
  <si>
    <t>Servicios de administración de planes de seguridad social de afiliación obligatoria</t>
  </si>
  <si>
    <t>03.03</t>
  </si>
  <si>
    <t>Infraestructura de la salud</t>
  </si>
  <si>
    <t>03.04</t>
  </si>
  <si>
    <t>Servicios de comercio</t>
  </si>
  <si>
    <t>02.02.02</t>
  </si>
  <si>
    <t>Servicios ambulatorios generales y especializados en centros ambulatorios</t>
  </si>
  <si>
    <t>02.02.01</t>
  </si>
  <si>
    <t>Servicios ambulatorios generales y especializados en hospitales y clínicas</t>
  </si>
  <si>
    <t>03.01.02</t>
  </si>
  <si>
    <t>Productos farmacéuticos</t>
  </si>
  <si>
    <t>02.01.01</t>
  </si>
  <si>
    <t>Servicios con internación en hospitales y clínicas básicas y generales</t>
  </si>
  <si>
    <t>02.01.02</t>
  </si>
  <si>
    <t>Servicios con internación en hospitales y clínicas especializados y de especialidades</t>
  </si>
  <si>
    <t>02.04.03</t>
  </si>
  <si>
    <t>Otros servicios de salud humana n.c.p</t>
  </si>
  <si>
    <t>02.05.01</t>
  </si>
  <si>
    <t>Servicios de medicina prepagada</t>
  </si>
  <si>
    <t>01.01.01</t>
  </si>
  <si>
    <t>02.03.02</t>
  </si>
  <si>
    <t>Servicios odontológicos en centros de atención ambulatoria</t>
  </si>
  <si>
    <t>02.05.02</t>
  </si>
  <si>
    <t>Servicios de seguros de enfermedad y accidentes</t>
  </si>
  <si>
    <t>01.03.01</t>
  </si>
  <si>
    <t>03.01.03</t>
  </si>
  <si>
    <t>Aparatos médicos, quirúrgicos y aparatos ortopédicos</t>
  </si>
  <si>
    <t>03.01.04</t>
  </si>
  <si>
    <t>Artículos ópticos</t>
  </si>
  <si>
    <t>Servicios de administración de la seguridad social obligatoria</t>
  </si>
  <si>
    <t>Productos químicos inorgánicos</t>
  </si>
  <si>
    <t>Servicios odontológicos en hospitales y clínicas</t>
  </si>
  <si>
    <t>02.04.02</t>
  </si>
  <si>
    <t>Servicios de instituciones residenciales de salud distintos de los servicios hospitalarios</t>
  </si>
  <si>
    <t>02.04.01</t>
  </si>
  <si>
    <t>Servicios proporcionados por comadronas, enfermeros, fisioterapéutas y paramédicos</t>
  </si>
  <si>
    <t>03.01.05</t>
  </si>
  <si>
    <t>03.01.06</t>
  </si>
  <si>
    <t>Gasto de consumo final público en salud</t>
  </si>
  <si>
    <t>Gasto de consumo final público en salud respecto al PIB</t>
  </si>
  <si>
    <t>Gasto de consumo final privado en salud</t>
  </si>
  <si>
    <t>Gasto de consumo final privado en salud respecto al PIB</t>
  </si>
  <si>
    <t>Gasto de consumo final de los hogares en servicios Característicos de la salud</t>
  </si>
  <si>
    <t>Gasto de consumo final de los hogares en bienes y servicios conexos de la salud</t>
  </si>
  <si>
    <t>Gasto de consumo final de los hogares en servicios Característicos de la salud respecto al PIB</t>
  </si>
  <si>
    <t>Gasto de consumo final de los hogares en bienes y servicios conexos de la salud respecto al PIB</t>
  </si>
  <si>
    <t>Gasto de consumo final de los hogares en salud respecto al PIB</t>
  </si>
  <si>
    <t>Gasto de Bolsillo de los Hogares</t>
  </si>
  <si>
    <t>Gasto de Consumo Final Total en salud (GCFT)</t>
  </si>
  <si>
    <t>Gasto de bolsillo de los hogares respecto al gasto de consumo final total en salud</t>
  </si>
  <si>
    <t>Gasto de consumo final de los hogares (GCFH)</t>
  </si>
  <si>
    <t>Consumo final efectivo de los hogares (CFEH)</t>
  </si>
  <si>
    <t>Gasto de consumo final de los hogares respecto al gasto de consumo final efectivo de los hogares</t>
  </si>
  <si>
    <t xml:space="preserve">Consumo final efectivo de los hogares en salud </t>
  </si>
  <si>
    <t xml:space="preserve">Consumo final efectivo del gobierno en salud </t>
  </si>
  <si>
    <t>Consumo final efectivo en salud</t>
  </si>
  <si>
    <t>Gasto de consumo final de los hogares en salud (GCFHS)</t>
  </si>
  <si>
    <t>Gasto de consumo final total de los hogares (GCFTH)</t>
  </si>
  <si>
    <t>Gasto de consumo final de los hogares en salud respecto al gasto de consumo final total de los hogares</t>
  </si>
  <si>
    <t>Productos Característicos</t>
  </si>
  <si>
    <t>Productos conexos</t>
  </si>
  <si>
    <t>Gasto de consumo final del gobierno central y local en salud</t>
  </si>
  <si>
    <t>Gasto de consumo final de los fondos de seguridad social en salud</t>
  </si>
  <si>
    <t>Gasto de consumo final del gobierno central y local en salud respecto al PIB</t>
  </si>
  <si>
    <t>Gasto de consumo final de los fondos de seguridad social en salud respecto al PIB</t>
  </si>
  <si>
    <t>Gasto de consumo final del gobierno general en salud respecto al PIB</t>
  </si>
  <si>
    <t>Servicios con internación en hospitales y clínicas del sector público</t>
  </si>
  <si>
    <t>Servicios con internación en hospitales y clínicas del sector privado</t>
  </si>
  <si>
    <t>Producción total en servicios con internación en hospitales y clínicas</t>
  </si>
  <si>
    <t>Número de egresos hospitalarios</t>
  </si>
  <si>
    <t>Valor promedio de producción por egreso hospitalario</t>
  </si>
  <si>
    <t>Servicios con internación en hospitales del Ministerio de Salud Pública (MSP)</t>
  </si>
  <si>
    <t>Servicios con internación en hospitales del Instituto Ecuatoriano de Seguridad Social (IESS)</t>
  </si>
  <si>
    <t>Servicios con internación en otros hospitales del sector público</t>
  </si>
  <si>
    <t>Servicios con internación en hospitales del Ministerio de Salúd Pública (MSP)</t>
  </si>
  <si>
    <t>Valor promedio de producción por egreso hospitalario sector público</t>
  </si>
  <si>
    <t>Evolución del gasto de consumo final del gobierno general en salud. Periodo 2007-2023 (miles de dólares).</t>
  </si>
  <si>
    <t>Estructura de gasto de consumo final del gobierno general según productos (nivel 2) de la salud. Años 2022 y 2023 (miles de dólares)</t>
  </si>
  <si>
    <t>Participación del gasto de consumo final de las  ISFLSH según productos (nivel 1) de la salud. Años 2022 y 2023 (miles de dólares)</t>
  </si>
  <si>
    <t>Participación del gasto de consumo final de las  ISFLSH según productos (nivel 2) de la salud. Años 2022 y 2023 (miles de dólares).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</si>
</sst>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64" formatCode="#,###,"/>
    <numFmt numFmtId="165" formatCode="_(* #,##0_);_(* \(#,##0\);_(* &quot;-&quot;??_);_(@_)"/>
    <numFmt numFmtId="166" formatCode="0.0%"/>
    <numFmt numFmtId="167" formatCode="_ * #,##0_ ;_ * \-#,##0_ ;_ * &quot;-&quot;??_ ;_ @_ "/>
    <numFmt numFmtId="168" formatCode="_ * #,##0.0_ ;_ * \-#,##0.0_ ;_ * &quot;-&quot;??_ ;_ @_ "/>
    <numFmt numFmtId="169" formatCode="#,##0.0"/>
    <numFmt numFmtId="170" formatCode="0.0"/>
    <numFmt numFmtId="171" formatCode="_-* #,##0.00\ _€_-;\-* #,##0.00\ _€_-;_-* &quot;-&quot;??\ _€_-;_-@_-"/>
  </numFmts>
  <fonts count="86" x14ac:knownFonts="1">
    <font>
      <sz val="11"/>
      <color theme="1"/>
      <name val="Calibri"/>
      <family val="2"/>
      <scheme val="minor"/>
    </font>
    <font>
      <sz val="9"/>
      <color theme="1" tint="0.34998626667073579"/>
      <name val="Calibri"/>
      <family val="2"/>
    </font>
    <font>
      <b/>
      <sz val="11"/>
      <color rgb="FF5A5A72"/>
      <name val="Century Gothic"/>
      <family val="2"/>
    </font>
    <font>
      <b/>
      <sz val="12"/>
      <color rgb="FF646482"/>
      <name val="Century Gothic"/>
      <family val="2"/>
    </font>
    <font>
      <sz val="11"/>
      <color theme="10"/>
      <name val="Century Gothic"/>
      <family val="2"/>
    </font>
    <font>
      <sz val="11"/>
      <color rgb="FF6E6E82"/>
      <name val="Century Gothic"/>
      <family val="2"/>
    </font>
    <font>
      <b/>
      <sz val="9"/>
      <color theme="1" tint="0.34998626667073579"/>
      <name val="Century Gothic"/>
      <family val="2"/>
    </font>
    <font>
      <sz val="9"/>
      <color theme="1" tint="0.34998626667073579"/>
      <name val="Century Gothic"/>
      <family val="2"/>
    </font>
    <font>
      <u/>
      <sz val="11"/>
      <color theme="10"/>
      <name val="Century Gothic"/>
      <family val="2"/>
    </font>
    <font>
      <sz val="11"/>
      <color theme="1"/>
      <name val="Calibri"/>
      <family val="2"/>
    </font>
    <font>
      <b/>
      <sz val="14"/>
      <color theme="1" tint="0.34998626667073579"/>
      <name val="Century Gothic"/>
      <family val="2"/>
    </font>
    <font>
      <b/>
      <sz val="11"/>
      <color theme="1"/>
      <name val="Century Gothic"/>
      <family val="2"/>
    </font>
    <font>
      <b/>
      <sz val="12"/>
      <color rgb="FF5A5A72"/>
      <name val="Century Gothic"/>
      <family val="2"/>
    </font>
    <font>
      <b/>
      <sz val="12"/>
      <color theme="1" tint="0.34998626667073579"/>
      <name val="Century Gothic"/>
      <family val="2"/>
    </font>
    <font>
      <sz val="11"/>
      <color rgb="FF646482"/>
      <name val="Calibri"/>
      <family val="2"/>
      <scheme val="minor"/>
    </font>
    <font>
      <sz val="12"/>
      <color rgb="FF646482"/>
      <name val="Century Gothic"/>
      <family val="2"/>
    </font>
    <font>
      <b/>
      <sz val="14"/>
      <color rgb="FF646482"/>
      <name val="Century Gothic"/>
      <family val="2"/>
    </font>
    <font>
      <sz val="11"/>
      <color rgb="FF64647C"/>
      <name val="Century Gothic"/>
      <family val="2"/>
    </font>
    <font>
      <b/>
      <sz val="11"/>
      <color rgb="FF64647C"/>
      <name val="Century Gothic"/>
      <family val="2"/>
    </font>
    <font>
      <sz val="12"/>
      <color theme="1" tint="0.34998626667073579"/>
      <name val="Century Gothic"/>
      <family val="2"/>
    </font>
    <font>
      <b/>
      <u/>
      <sz val="18"/>
      <color rgb="FF595959"/>
      <name val="Calibri"/>
      <family val="2"/>
      <scheme val="minor"/>
    </font>
    <font>
      <b/>
      <sz val="18"/>
      <color theme="1"/>
      <name val="Calibri"/>
      <family val="2"/>
      <scheme val="minor"/>
    </font>
    <font>
      <b/>
      <u/>
      <sz val="18"/>
      <color rgb="FF64647C"/>
      <name val="Calibri"/>
      <family val="2"/>
      <scheme val="minor"/>
    </font>
    <font>
      <sz val="9"/>
      <color rgb="FF5A5A72"/>
      <name val="Century Gothic"/>
      <family val="2"/>
    </font>
    <font>
      <b/>
      <sz val="12"/>
      <color theme="1"/>
      <name val="Century Gothic"/>
      <family val="2"/>
    </font>
    <font>
      <sz val="11"/>
      <color theme="1"/>
      <name val="Calibri"/>
      <family val="2"/>
      <scheme val="minor"/>
    </font>
    <font>
      <sz val="11"/>
      <color theme="0"/>
      <name val="Calibri"/>
      <family val="2"/>
      <scheme val="minor"/>
    </font>
    <font>
      <b/>
      <sz val="11"/>
      <color theme="0"/>
      <name val="Century Gothic"/>
      <family val="2"/>
    </font>
    <font>
      <b/>
      <sz val="12"/>
      <color rgb="FFFF0000"/>
      <name val="Century Gothic"/>
      <family val="2"/>
    </font>
    <font>
      <sz val="11"/>
      <color rgb="FFFF0000"/>
      <name val="Calibri"/>
      <family val="2"/>
    </font>
    <font>
      <sz val="12"/>
      <color theme="0"/>
      <name val="Century Gothic"/>
      <family val="2"/>
    </font>
    <font>
      <b/>
      <sz val="8"/>
      <color theme="0"/>
      <name val="Century Gothic"/>
      <family val="2"/>
    </font>
    <font>
      <sz val="8"/>
      <color theme="0"/>
      <name val="Century Gothic"/>
      <family val="2"/>
    </font>
    <font>
      <b/>
      <sz val="12"/>
      <color theme="0"/>
      <name val="Century Gothic"/>
      <family val="2"/>
    </font>
    <font>
      <b/>
      <sz val="18"/>
      <color theme="1" tint="0.34998626667073579"/>
      <name val="Calibri"/>
      <family val="2"/>
      <scheme val="minor"/>
    </font>
    <font>
      <sz val="12"/>
      <color theme="1"/>
      <name val="Century Gothic"/>
      <family val="2"/>
    </font>
    <font>
      <i/>
      <sz val="12"/>
      <color theme="1" tint="0.34998626667073579"/>
      <name val="Century Gothic"/>
      <family val="2"/>
    </font>
    <font>
      <sz val="9"/>
      <color theme="1"/>
      <name val="Century Gothic"/>
      <family val="2"/>
    </font>
    <font>
      <b/>
      <sz val="9"/>
      <color theme="1"/>
      <name val="Century Gothic"/>
      <family val="2"/>
    </font>
    <font>
      <sz val="8"/>
      <color theme="0"/>
      <name val="Arial Narrow"/>
      <family val="2"/>
    </font>
    <font>
      <sz val="9"/>
      <color theme="0"/>
      <name val="Century Gothic"/>
      <family val="2"/>
    </font>
    <font>
      <b/>
      <sz val="12"/>
      <color rgb="FF64647C"/>
      <name val="Century Gothic"/>
      <family val="2"/>
    </font>
    <font>
      <i/>
      <sz val="9"/>
      <color theme="1" tint="0.34998626667073579"/>
      <name val="Century Gothic"/>
      <family val="2"/>
    </font>
    <font>
      <u/>
      <sz val="12"/>
      <color theme="1" tint="0.34998626667073579"/>
      <name val="Century Gothic"/>
      <family val="2"/>
    </font>
    <font>
      <sz val="11"/>
      <color theme="1" tint="0.34998626667073579"/>
      <name val="Century Gothic"/>
      <family val="2"/>
    </font>
    <font>
      <sz val="9"/>
      <color rgb="FF595959"/>
      <name val="Century Gothic"/>
      <family val="2"/>
    </font>
    <font>
      <b/>
      <sz val="14"/>
      <color rgb="FF64647C"/>
      <name val="Century Gothic"/>
      <family val="2"/>
    </font>
    <font>
      <sz val="10"/>
      <color rgb="FF64647C"/>
      <name val="Century Gothic"/>
      <family val="2"/>
    </font>
    <font>
      <sz val="12"/>
      <color rgb="FF64647C"/>
      <name val="Century Gothic"/>
      <family val="2"/>
    </font>
    <font>
      <sz val="18"/>
      <color theme="1"/>
      <name val="Calibri"/>
      <family val="2"/>
      <scheme val="minor"/>
    </font>
    <font>
      <sz val="18"/>
      <color theme="1" tint="0.34998626667073579"/>
      <name val="Calibri"/>
      <family val="2"/>
      <scheme val="minor"/>
    </font>
    <font>
      <b/>
      <sz val="8"/>
      <color theme="0"/>
      <name val="Arial Narrow"/>
      <family val="2"/>
    </font>
    <font>
      <sz val="11"/>
      <color theme="1"/>
      <name val="Century Gothic"/>
      <family val="2"/>
    </font>
    <font>
      <sz val="11"/>
      <color rgb="FF646482"/>
      <name val="Century Gothic"/>
      <family val="2"/>
    </font>
    <font>
      <b/>
      <sz val="11"/>
      <color rgb="FF646482"/>
      <name val="Century Gothic"/>
      <family val="2"/>
    </font>
    <font>
      <sz val="12"/>
      <color theme="0"/>
      <name val="Arial Narrow"/>
      <family val="2"/>
    </font>
    <font>
      <sz val="11"/>
      <color theme="0"/>
      <name val="Century Gothic"/>
      <family val="2"/>
    </font>
    <font>
      <u/>
      <sz val="11"/>
      <color theme="1" tint="0.34998626667073579"/>
      <name val="Century Gothic"/>
      <family val="2"/>
    </font>
    <font>
      <sz val="11"/>
      <color rgb="FFC00000"/>
      <name val="Century Gothic"/>
      <family val="2"/>
    </font>
    <font>
      <b/>
      <sz val="14"/>
      <color theme="0"/>
      <name val="Century Gothic"/>
      <family val="2"/>
    </font>
    <font>
      <b/>
      <sz val="8"/>
      <color theme="1"/>
      <name val="Century Gothic"/>
      <family val="2"/>
    </font>
    <font>
      <b/>
      <sz val="16"/>
      <color theme="0"/>
      <name val="Century Gothic"/>
      <family val="2"/>
    </font>
    <font>
      <sz val="11"/>
      <color rgb="FF002060"/>
      <name val="Century Gothic"/>
      <family val="2"/>
    </font>
    <font>
      <sz val="11"/>
      <color theme="0"/>
      <name val="Calibri"/>
      <family val="2"/>
    </font>
    <font>
      <b/>
      <sz val="11"/>
      <color theme="1" tint="0.34998626667073579"/>
      <name val="Century Gothic"/>
      <family val="2"/>
    </font>
    <font>
      <sz val="10"/>
      <color theme="1" tint="0.34998626667073579"/>
      <name val="Century Gothic"/>
      <family val="2"/>
    </font>
    <font>
      <sz val="11"/>
      <color rgb="FFFF0000"/>
      <name val="Calibri"/>
      <family val="2"/>
      <scheme val="minor"/>
    </font>
    <font>
      <b/>
      <sz val="16"/>
      <color theme="1" tint="0.34998626667073579"/>
      <name val="Century Gothic"/>
      <family val="2"/>
    </font>
    <font>
      <sz val="8"/>
      <color theme="1"/>
      <name val="Century Gothic"/>
      <family val="2"/>
    </font>
    <font>
      <b/>
      <sz val="20"/>
      <color theme="1" tint="0.34998626667073579"/>
      <name val="Century Gothic"/>
      <family val="2"/>
    </font>
    <font>
      <sz val="11"/>
      <color rgb="FFFF0000"/>
      <name val="Century Gothic"/>
      <family val="2"/>
    </font>
    <font>
      <b/>
      <sz val="11"/>
      <color rgb="FFFF0000"/>
      <name val="Century Gothic"/>
      <family val="2"/>
    </font>
    <font>
      <b/>
      <sz val="16"/>
      <color theme="1"/>
      <name val="Century Gothic"/>
      <family val="2"/>
    </font>
    <font>
      <b/>
      <sz val="14"/>
      <color theme="1"/>
      <name val="Century Gothic"/>
      <family val="2"/>
    </font>
    <font>
      <sz val="14"/>
      <color rgb="FF646482"/>
      <name val="Century Gothic"/>
      <family val="2"/>
    </font>
    <font>
      <b/>
      <sz val="9"/>
      <color theme="0"/>
      <name val="Century Gothic"/>
      <family val="2"/>
    </font>
    <font>
      <b/>
      <sz val="14"/>
      <color rgb="FF5A5A72"/>
      <name val="Century Gothic"/>
      <family val="2"/>
    </font>
    <font>
      <b/>
      <sz val="11"/>
      <color theme="0"/>
      <name val="Calibri"/>
      <family val="2"/>
      <scheme val="minor"/>
    </font>
    <font>
      <sz val="9"/>
      <color theme="0"/>
      <name val="Calibri"/>
      <family val="2"/>
      <scheme val="minor"/>
    </font>
    <font>
      <b/>
      <sz val="11"/>
      <color theme="1"/>
      <name val="Calibri"/>
      <family val="2"/>
      <scheme val="minor"/>
    </font>
    <font>
      <b/>
      <u/>
      <sz val="18"/>
      <color theme="1" tint="0.34998626667073579"/>
      <name val="Calibri"/>
      <family val="2"/>
      <scheme val="minor"/>
    </font>
    <font>
      <b/>
      <sz val="10"/>
      <color rgb="FF646482"/>
      <name val="Century Gothic"/>
      <family val="2"/>
    </font>
    <font>
      <b/>
      <u/>
      <sz val="18"/>
      <color rgb="FF5A5A72"/>
      <name val="Calibri"/>
      <family val="2"/>
      <scheme val="minor"/>
    </font>
    <font>
      <sz val="11"/>
      <color rgb="FF5A5A72"/>
      <name val="Century Gothic"/>
      <family val="2"/>
    </font>
    <font>
      <b/>
      <sz val="9"/>
      <color rgb="FF595959"/>
      <name val="Century Gothic"/>
      <family val="2"/>
    </font>
    <font>
      <b/>
      <sz val="9"/>
      <color rgb="FF5A5A72"/>
      <name val="Century Gothic"/>
      <family val="2"/>
    </font>
  </fonts>
  <fills count="4">
    <fill>
      <patternFill patternType="none"/>
    </fill>
    <fill>
      <patternFill patternType="gray125"/>
    </fill>
    <fill>
      <patternFill patternType="solid">
        <fgColor theme="0"/>
        <bgColor indexed="64"/>
      </patternFill>
    </fill>
    <fill>
      <patternFill patternType="solid">
        <fgColor rgb="FFDAEEF3"/>
        <bgColor indexed="64"/>
      </patternFill>
    </fill>
  </fills>
  <borders count="12">
    <border>
      <left/>
      <right/>
      <top/>
      <bottom/>
      <diagonal/>
    </border>
    <border>
      <left style="thin">
        <color rgb="FF33CCFF"/>
      </left>
      <right style="thin">
        <color rgb="FF33CCFF"/>
      </right>
      <top style="thin">
        <color rgb="FF33CCFF"/>
      </top>
      <bottom style="thin">
        <color rgb="FF33CCFF"/>
      </bottom>
      <diagonal/>
    </border>
    <border>
      <left style="thin">
        <color rgb="FF47CFFF"/>
      </left>
      <right style="thin">
        <color rgb="FF47CFFF"/>
      </right>
      <top style="thin">
        <color rgb="FF47CFFF"/>
      </top>
      <bottom/>
      <diagonal/>
    </border>
    <border>
      <left/>
      <right style="thin">
        <color rgb="FF33CCFF"/>
      </right>
      <top style="thin">
        <color rgb="FF33CCFF"/>
      </top>
      <bottom style="thin">
        <color rgb="FF33CCFF"/>
      </bottom>
      <diagonal/>
    </border>
    <border>
      <left style="thin">
        <color rgb="FF43CEEF"/>
      </left>
      <right style="thin">
        <color rgb="FF43CEEF"/>
      </right>
      <top style="thin">
        <color rgb="FF43CEEF"/>
      </top>
      <bottom style="thin">
        <color rgb="FF43CEEF"/>
      </bottom>
      <diagonal/>
    </border>
    <border>
      <left style="thin">
        <color rgb="FF33CCFF"/>
      </left>
      <right style="thin">
        <color rgb="FF33CCFF"/>
      </right>
      <top style="thin">
        <color rgb="FF33CCFF"/>
      </top>
      <bottom/>
      <diagonal/>
    </border>
    <border>
      <left style="thin">
        <color rgb="FF43CEEF"/>
      </left>
      <right/>
      <top style="thin">
        <color rgb="FF43CEEF"/>
      </top>
      <bottom style="thin">
        <color rgb="FF43CEEF"/>
      </bottom>
      <diagonal/>
    </border>
    <border>
      <left/>
      <right style="thin">
        <color rgb="FF43CEEF"/>
      </right>
      <top style="thin">
        <color rgb="FF43CEEF"/>
      </top>
      <bottom style="thin">
        <color rgb="FF43CEEF"/>
      </bottom>
      <diagonal/>
    </border>
    <border>
      <left style="thin">
        <color rgb="FF33CCFF"/>
      </left>
      <right/>
      <top style="thin">
        <color rgb="FF33CCFF"/>
      </top>
      <bottom style="thin">
        <color rgb="FF33CCFF"/>
      </bottom>
      <diagonal/>
    </border>
    <border>
      <left style="thin">
        <color rgb="FF07D1F9"/>
      </left>
      <right style="thin">
        <color rgb="FF07D1F9"/>
      </right>
      <top style="thin">
        <color rgb="FF07D1F9"/>
      </top>
      <bottom style="thin">
        <color rgb="FF07D1F9"/>
      </bottom>
      <diagonal/>
    </border>
    <border>
      <left style="thin">
        <color rgb="FF07D1F9"/>
      </left>
      <right style="thin">
        <color rgb="FF07D1F9"/>
      </right>
      <top style="thin">
        <color rgb="FF07D1F9"/>
      </top>
      <bottom/>
      <diagonal/>
    </border>
    <border>
      <left style="thin">
        <color rgb="FF6ACDF0"/>
      </left>
      <right style="thin">
        <color rgb="FF6ACDF0"/>
      </right>
      <top style="thin">
        <color rgb="FF6ACDF0"/>
      </top>
      <bottom style="thin">
        <color rgb="FF6ACDF0"/>
      </bottom>
      <diagonal/>
    </border>
  </borders>
  <cellStyleXfs count="1">
    <xf numFmtId="0" fontId="0" fillId="0" borderId="0"/>
  </cellStyleXfs>
  <cellXfs count="439">
    <xf numFmtId="0" fontId="0" fillId="0" borderId="0" xfId="0"/>
    <xf numFmtId="0" fontId="1" fillId="0" borderId="0" xfId="0" applyFont="1"/>
    <xf numFmtId="0" fontId="2" fillId="2" borderId="1" xfId="0" applyFont="1" applyFill="1" applyBorder="1" applyAlignment="1">
      <alignment horizontal="center" vertical="center"/>
    </xf>
    <xf numFmtId="0" fontId="3" fillId="3" borderId="2" xfId="0" applyFont="1" applyFill="1" applyBorder="1" applyAlignment="1">
      <alignment horizontal="center" vertical="center"/>
    </xf>
    <xf numFmtId="0" fontId="4" fillId="2" borderId="0" xfId="0" applyFont="1" applyFill="1" applyAlignment="1">
      <alignment vertical="center"/>
    </xf>
    <xf numFmtId="0" fontId="5" fillId="2" borderId="1" xfId="0" applyFont="1" applyFill="1" applyBorder="1" applyAlignment="1">
      <alignment horizontal="center" vertical="center"/>
    </xf>
    <xf numFmtId="0" fontId="6" fillId="0" borderId="0" xfId="0" applyFont="1" applyAlignment="1">
      <alignment vertical="center"/>
    </xf>
    <xf numFmtId="0" fontId="7" fillId="0" borderId="0" xfId="0" applyFont="1" applyAlignment="1">
      <alignment horizontal="justify" vertical="center"/>
    </xf>
    <xf numFmtId="0" fontId="8" fillId="2" borderId="0" xfId="0" applyFont="1" applyFill="1" applyAlignment="1">
      <alignment vertical="center"/>
    </xf>
    <xf numFmtId="0" fontId="5" fillId="0" borderId="1" xfId="0" applyFont="1" applyBorder="1" applyAlignment="1">
      <alignment vertical="center"/>
    </xf>
    <xf numFmtId="0" fontId="9" fillId="0" borderId="0" xfId="0" applyFont="1"/>
    <xf numFmtId="0" fontId="11" fillId="0" borderId="0" xfId="0" applyFont="1"/>
    <xf numFmtId="0" fontId="2" fillId="0" borderId="1" xfId="0" applyFont="1" applyBorder="1" applyAlignment="1">
      <alignment horizontal="center" vertical="center"/>
    </xf>
    <xf numFmtId="0" fontId="12" fillId="0" borderId="1" xfId="0" applyFont="1" applyBorder="1" applyAlignment="1">
      <alignment horizontal="left" vertical="center"/>
    </xf>
    <xf numFmtId="0" fontId="12" fillId="2" borderId="1" xfId="0" applyFont="1" applyFill="1" applyBorder="1" applyAlignment="1">
      <alignment horizontal="left" vertical="center"/>
    </xf>
    <xf numFmtId="3" fontId="2" fillId="0" borderId="1" xfId="0" applyNumberFormat="1" applyFont="1" applyBorder="1" applyAlignment="1">
      <alignment horizontal="center" vertical="center"/>
    </xf>
    <xf numFmtId="164" fontId="13" fillId="2" borderId="0" xfId="0" applyNumberFormat="1" applyFont="1" applyFill="1" applyAlignment="1">
      <alignment vertical="center"/>
    </xf>
    <xf numFmtId="10" fontId="13" fillId="2" borderId="0" xfId="0" applyNumberFormat="1" applyFont="1" applyFill="1" applyAlignment="1">
      <alignment vertical="center"/>
    </xf>
    <xf numFmtId="0" fontId="7" fillId="2" borderId="0" xfId="0" applyFont="1" applyFill="1" applyAlignment="1">
      <alignment vertical="center"/>
    </xf>
    <xf numFmtId="0" fontId="10" fillId="0" borderId="0" xfId="0" applyFont="1" applyAlignment="1">
      <alignment horizontal="center" wrapText="1"/>
    </xf>
    <xf numFmtId="0" fontId="3" fillId="2" borderId="0" xfId="0" applyFont="1" applyFill="1" applyAlignment="1">
      <alignment horizontal="left" vertical="center"/>
    </xf>
    <xf numFmtId="0" fontId="14" fillId="0" borderId="0" xfId="0" applyFont="1"/>
    <xf numFmtId="4" fontId="15" fillId="2" borderId="0" xfId="0" applyNumberFormat="1" applyFont="1" applyFill="1" applyAlignment="1">
      <alignment horizontal="center" vertical="center"/>
    </xf>
    <xf numFmtId="0" fontId="16" fillId="2" borderId="0" xfId="0" applyFont="1" applyFill="1" applyAlignment="1">
      <alignment vertical="center"/>
    </xf>
    <xf numFmtId="164" fontId="17" fillId="2" borderId="1" xfId="0" applyNumberFormat="1" applyFont="1" applyFill="1" applyBorder="1" applyAlignment="1">
      <alignment horizontal="justify" vertical="center" wrapText="1"/>
    </xf>
    <xf numFmtId="165" fontId="17" fillId="2" borderId="1" xfId="0" applyNumberFormat="1" applyFont="1" applyFill="1" applyBorder="1" applyAlignment="1">
      <alignment vertical="center"/>
    </xf>
    <xf numFmtId="164" fontId="18" fillId="2" borderId="1" xfId="0" applyNumberFormat="1" applyFont="1" applyFill="1" applyBorder="1" applyAlignment="1">
      <alignment horizontal="justify" vertical="center" wrapText="1"/>
    </xf>
    <xf numFmtId="166" fontId="18" fillId="2" borderId="1" xfId="0" applyNumberFormat="1" applyFont="1" applyFill="1" applyBorder="1" applyAlignment="1">
      <alignment vertical="center"/>
    </xf>
    <xf numFmtId="164" fontId="17" fillId="2" borderId="1" xfId="0" applyNumberFormat="1" applyFont="1" applyFill="1" applyBorder="1" applyAlignment="1">
      <alignment horizontal="justify" vertical="center"/>
    </xf>
    <xf numFmtId="164" fontId="18" fillId="2" borderId="1" xfId="0" applyNumberFormat="1" applyFont="1" applyFill="1" applyBorder="1" applyAlignment="1">
      <alignment horizontal="justify" vertical="center"/>
    </xf>
    <xf numFmtId="0" fontId="3" fillId="3" borderId="1" xfId="0" applyFont="1" applyFill="1" applyBorder="1" applyAlignment="1">
      <alignment horizontal="center" vertical="center"/>
    </xf>
    <xf numFmtId="4" fontId="19" fillId="2" borderId="0" xfId="0" applyNumberFormat="1" applyFont="1" applyFill="1" applyAlignment="1">
      <alignment horizontal="center" vertical="center"/>
    </xf>
    <xf numFmtId="164" fontId="18" fillId="2" borderId="0" xfId="0" applyNumberFormat="1" applyFont="1" applyFill="1" applyAlignment="1">
      <alignment horizontal="justify" vertical="center"/>
    </xf>
    <xf numFmtId="166" fontId="18" fillId="2" borderId="0" xfId="0" applyNumberFormat="1" applyFont="1" applyFill="1" applyAlignment="1">
      <alignment vertical="center"/>
    </xf>
    <xf numFmtId="0" fontId="20" fillId="2" borderId="0" xfId="0" applyFont="1" applyFill="1" applyAlignment="1">
      <alignment horizontal="left"/>
    </xf>
    <xf numFmtId="0" fontId="21" fillId="0" borderId="0" xfId="0" applyFont="1" applyAlignment="1">
      <alignment horizontal="center"/>
    </xf>
    <xf numFmtId="0" fontId="22" fillId="2" borderId="0" xfId="0" applyFont="1" applyFill="1" applyAlignment="1">
      <alignment horizontal="center"/>
    </xf>
    <xf numFmtId="0" fontId="22" fillId="2" borderId="0" xfId="0" applyFont="1" applyFill="1" applyAlignment="1">
      <alignment horizontal="left"/>
    </xf>
    <xf numFmtId="0" fontId="23" fillId="0" borderId="0" xfId="0" applyFont="1"/>
    <xf numFmtId="164" fontId="18" fillId="2" borderId="0" xfId="0" applyNumberFormat="1" applyFont="1" applyFill="1" applyAlignment="1">
      <alignment horizontal="justify" vertical="center" wrapText="1"/>
    </xf>
    <xf numFmtId="165" fontId="18" fillId="2" borderId="0" xfId="0" applyNumberFormat="1" applyFont="1" applyFill="1" applyAlignment="1">
      <alignment vertical="center"/>
    </xf>
    <xf numFmtId="164" fontId="11" fillId="2" borderId="0" xfId="0" applyNumberFormat="1" applyFont="1" applyFill="1" applyAlignment="1">
      <alignment horizontal="justify" vertical="center" wrapText="1"/>
    </xf>
    <xf numFmtId="165" fontId="11" fillId="2" borderId="0" xfId="0" applyNumberFormat="1" applyFont="1" applyFill="1" applyAlignment="1">
      <alignment vertical="center"/>
    </xf>
    <xf numFmtId="164" fontId="24" fillId="2" borderId="0" xfId="0" applyNumberFormat="1" applyFont="1" applyFill="1" applyAlignment="1">
      <alignment vertical="center"/>
    </xf>
    <xf numFmtId="10" fontId="24" fillId="2" borderId="0" xfId="0" applyNumberFormat="1" applyFont="1" applyFill="1" applyAlignment="1">
      <alignment vertical="center"/>
    </xf>
    <xf numFmtId="0" fontId="25" fillId="0" borderId="0" xfId="0" applyFont="1"/>
    <xf numFmtId="0" fontId="26" fillId="0" borderId="0" xfId="0" applyFont="1"/>
    <xf numFmtId="164" fontId="27" fillId="2" borderId="0" xfId="0" applyNumberFormat="1" applyFont="1" applyFill="1" applyAlignment="1">
      <alignment horizontal="justify" vertical="center" wrapText="1"/>
    </xf>
    <xf numFmtId="165" fontId="27" fillId="2" borderId="0" xfId="0" applyNumberFormat="1" applyFont="1" applyFill="1" applyAlignment="1">
      <alignment vertical="center"/>
    </xf>
    <xf numFmtId="0" fontId="29" fillId="0" borderId="0" xfId="0" applyFont="1"/>
    <xf numFmtId="165" fontId="18" fillId="2" borderId="1" xfId="0" applyNumberFormat="1" applyFont="1" applyFill="1" applyBorder="1" applyAlignment="1">
      <alignment vertical="center"/>
    </xf>
    <xf numFmtId="0" fontId="30" fillId="0" borderId="0" xfId="0" applyFont="1" applyAlignment="1">
      <alignment vertical="center"/>
    </xf>
    <xf numFmtId="0" fontId="31" fillId="0" borderId="0" xfId="0" applyFont="1" applyAlignment="1">
      <alignment horizontal="center" vertical="center"/>
    </xf>
    <xf numFmtId="0" fontId="30" fillId="2" borderId="0" xfId="0" applyFont="1" applyFill="1" applyAlignment="1">
      <alignment vertical="center"/>
    </xf>
    <xf numFmtId="164" fontId="32" fillId="0" borderId="0" xfId="0" applyNumberFormat="1" applyFont="1" applyAlignment="1">
      <alignment vertical="center"/>
    </xf>
    <xf numFmtId="166" fontId="32" fillId="0" borderId="0" xfId="0" applyNumberFormat="1" applyFont="1" applyAlignment="1">
      <alignment vertical="center"/>
    </xf>
    <xf numFmtId="10" fontId="33" fillId="0" borderId="0" xfId="0" applyNumberFormat="1" applyFont="1" applyAlignment="1">
      <alignment vertical="center"/>
    </xf>
    <xf numFmtId="164" fontId="27" fillId="0" borderId="0" xfId="0" applyNumberFormat="1" applyFont="1" applyAlignment="1">
      <alignment horizontal="justify" vertical="center" wrapText="1"/>
    </xf>
    <xf numFmtId="165" fontId="27" fillId="0" borderId="0" xfId="0" applyNumberFormat="1" applyFont="1" applyAlignment="1">
      <alignment vertical="center"/>
    </xf>
    <xf numFmtId="164" fontId="33" fillId="0" borderId="0" xfId="0" applyNumberFormat="1" applyFont="1" applyAlignment="1">
      <alignment vertical="center"/>
    </xf>
    <xf numFmtId="1" fontId="15" fillId="2" borderId="0" xfId="0" applyNumberFormat="1" applyFont="1" applyFill="1" applyAlignment="1">
      <alignment horizontal="right" vertical="center"/>
    </xf>
    <xf numFmtId="10" fontId="33" fillId="2" borderId="0" xfId="0" applyNumberFormat="1" applyFont="1" applyFill="1" applyAlignment="1">
      <alignment vertical="center"/>
    </xf>
    <xf numFmtId="164" fontId="33" fillId="2" borderId="0" xfId="0" applyNumberFormat="1" applyFont="1" applyFill="1" applyAlignment="1">
      <alignment vertical="center"/>
    </xf>
    <xf numFmtId="0" fontId="24" fillId="2" borderId="0" xfId="0" applyFont="1" applyFill="1" applyAlignment="1">
      <alignment vertical="center" wrapText="1"/>
    </xf>
    <xf numFmtId="0" fontId="24" fillId="2" borderId="0" xfId="0" applyFont="1" applyFill="1" applyAlignment="1">
      <alignment horizontal="left" vertical="center" wrapText="1"/>
    </xf>
    <xf numFmtId="0" fontId="34" fillId="2" borderId="0" xfId="0" applyFont="1" applyFill="1" applyAlignment="1">
      <alignment horizontal="left"/>
    </xf>
    <xf numFmtId="0" fontId="35" fillId="2" borderId="0" xfId="0" applyFont="1" applyFill="1" applyAlignment="1">
      <alignment vertical="center"/>
    </xf>
    <xf numFmtId="164" fontId="35" fillId="2" borderId="0" xfId="0" applyNumberFormat="1" applyFont="1" applyFill="1" applyAlignment="1">
      <alignment vertical="center"/>
    </xf>
    <xf numFmtId="166" fontId="35" fillId="2" borderId="0" xfId="0" applyNumberFormat="1" applyFont="1" applyFill="1" applyAlignment="1">
      <alignment vertical="center"/>
    </xf>
    <xf numFmtId="0" fontId="15" fillId="2" borderId="0" xfId="0" applyFont="1" applyFill="1" applyAlignment="1">
      <alignment vertical="center"/>
    </xf>
    <xf numFmtId="0" fontId="3" fillId="2" borderId="0" xfId="0" applyFont="1" applyFill="1" applyAlignment="1">
      <alignment vertical="center"/>
    </xf>
    <xf numFmtId="10" fontId="3" fillId="2" borderId="0" xfId="0" applyNumberFormat="1" applyFont="1" applyFill="1" applyAlignment="1">
      <alignment vertical="center"/>
    </xf>
    <xf numFmtId="0" fontId="31" fillId="2" borderId="0" xfId="0" applyFont="1" applyFill="1" applyAlignment="1">
      <alignment horizontal="center" vertical="center"/>
    </xf>
    <xf numFmtId="164" fontId="32" fillId="2" borderId="0" xfId="0" applyNumberFormat="1" applyFont="1" applyFill="1" applyAlignment="1">
      <alignment vertical="center"/>
    </xf>
    <xf numFmtId="166" fontId="32" fillId="2" borderId="0" xfId="0" applyNumberFormat="1" applyFont="1" applyFill="1" applyAlignment="1">
      <alignment vertical="center"/>
    </xf>
    <xf numFmtId="0" fontId="19" fillId="2" borderId="0" xfId="0" applyFont="1" applyFill="1" applyAlignment="1">
      <alignment vertical="center"/>
    </xf>
    <xf numFmtId="0" fontId="13" fillId="2" borderId="0" xfId="0" applyFont="1" applyFill="1" applyAlignment="1">
      <alignment vertical="center" wrapText="1"/>
    </xf>
    <xf numFmtId="0" fontId="36" fillId="2" borderId="0" xfId="0" applyFont="1" applyFill="1" applyAlignment="1">
      <alignment vertical="center"/>
    </xf>
    <xf numFmtId="164" fontId="30" fillId="2" borderId="0" xfId="0" applyNumberFormat="1" applyFont="1" applyFill="1" applyAlignment="1">
      <alignment vertical="center"/>
    </xf>
    <xf numFmtId="166" fontId="30" fillId="2" borderId="0" xfId="0" applyNumberFormat="1" applyFont="1" applyFill="1" applyAlignment="1">
      <alignment vertical="center"/>
    </xf>
    <xf numFmtId="165" fontId="37" fillId="2" borderId="0" xfId="0" applyNumberFormat="1" applyFont="1" applyFill="1" applyAlignment="1">
      <alignment vertical="center"/>
    </xf>
    <xf numFmtId="165" fontId="38" fillId="2" borderId="0" xfId="0" applyNumberFormat="1" applyFont="1" applyFill="1" applyAlignment="1">
      <alignment vertical="center"/>
    </xf>
    <xf numFmtId="0" fontId="30" fillId="0" borderId="0" xfId="0" applyFont="1" applyAlignment="1">
      <alignment horizontal="center" vertical="center" wrapText="1"/>
    </xf>
    <xf numFmtId="10" fontId="30" fillId="0" borderId="0" xfId="0" applyNumberFormat="1" applyFont="1" applyAlignment="1">
      <alignment vertical="center"/>
    </xf>
    <xf numFmtId="1" fontId="30" fillId="0" borderId="0" xfId="0" applyNumberFormat="1" applyFont="1" applyAlignment="1">
      <alignment vertical="center"/>
    </xf>
    <xf numFmtId="0" fontId="39" fillId="0" borderId="0" xfId="0" applyFont="1" applyAlignment="1">
      <alignment vertical="center"/>
    </xf>
    <xf numFmtId="165" fontId="30" fillId="0" borderId="0" xfId="0" applyNumberFormat="1" applyFont="1" applyAlignment="1">
      <alignment vertical="center"/>
    </xf>
    <xf numFmtId="166" fontId="30" fillId="0" borderId="0" xfId="0" applyNumberFormat="1" applyFont="1" applyAlignment="1">
      <alignment vertical="center"/>
    </xf>
    <xf numFmtId="164" fontId="30" fillId="0" borderId="0" xfId="0" applyNumberFormat="1" applyFont="1" applyAlignment="1">
      <alignment vertical="center"/>
    </xf>
    <xf numFmtId="165" fontId="40" fillId="0" borderId="0" xfId="0" applyNumberFormat="1" applyFont="1" applyAlignment="1">
      <alignment vertical="center"/>
    </xf>
    <xf numFmtId="9" fontId="40" fillId="0" borderId="0" xfId="0" applyNumberFormat="1" applyFont="1" applyAlignment="1">
      <alignment vertical="center"/>
    </xf>
    <xf numFmtId="165" fontId="18" fillId="0" borderId="3" xfId="0" applyNumberFormat="1" applyFont="1" applyBorder="1" applyAlignment="1">
      <alignment vertical="center"/>
    </xf>
    <xf numFmtId="166" fontId="17" fillId="0" borderId="1" xfId="0" applyNumberFormat="1" applyFont="1" applyBorder="1" applyAlignment="1">
      <alignment vertical="center"/>
    </xf>
    <xf numFmtId="1" fontId="15" fillId="2" borderId="0" xfId="0" applyNumberFormat="1" applyFont="1" applyFill="1" applyAlignment="1">
      <alignment horizontal="center" vertical="center"/>
    </xf>
    <xf numFmtId="0" fontId="16" fillId="2" borderId="0" xfId="0" applyFont="1" applyFill="1" applyAlignment="1">
      <alignment vertical="center" wrapText="1"/>
    </xf>
    <xf numFmtId="10" fontId="24" fillId="0" borderId="0" xfId="0" applyNumberFormat="1" applyFont="1" applyAlignment="1">
      <alignment vertical="center"/>
    </xf>
    <xf numFmtId="0" fontId="41" fillId="0" borderId="0" xfId="0" applyFont="1" applyAlignment="1">
      <alignment horizontal="center" vertical="center" wrapText="1"/>
    </xf>
    <xf numFmtId="3" fontId="18" fillId="0" borderId="0" xfId="0" applyNumberFormat="1" applyFont="1" applyAlignment="1">
      <alignment vertical="center"/>
    </xf>
    <xf numFmtId="166" fontId="18" fillId="0" borderId="0" xfId="0" applyNumberFormat="1" applyFont="1" applyAlignment="1">
      <alignment vertical="center"/>
    </xf>
    <xf numFmtId="0" fontId="24" fillId="2" borderId="0" xfId="0" applyFont="1" applyFill="1" applyAlignment="1">
      <alignment vertical="center"/>
    </xf>
    <xf numFmtId="165" fontId="30" fillId="2" borderId="0" xfId="0" applyNumberFormat="1" applyFont="1" applyFill="1" applyAlignment="1">
      <alignment vertical="center"/>
    </xf>
    <xf numFmtId="0" fontId="24" fillId="0" borderId="0" xfId="0" applyFont="1" applyAlignment="1">
      <alignment horizontal="center" vertical="center" wrapText="1"/>
    </xf>
    <xf numFmtId="0" fontId="7" fillId="2" borderId="0" xfId="0" applyFont="1" applyFill="1"/>
    <xf numFmtId="0" fontId="42" fillId="0" borderId="0" xfId="0" applyFont="1"/>
    <xf numFmtId="165" fontId="33" fillId="2" borderId="0" xfId="0" applyNumberFormat="1" applyFont="1" applyFill="1" applyAlignment="1">
      <alignment vertical="center"/>
    </xf>
    <xf numFmtId="0" fontId="43" fillId="2" borderId="0" xfId="0" applyFont="1" applyFill="1" applyAlignment="1">
      <alignment vertical="center"/>
    </xf>
    <xf numFmtId="0" fontId="10" fillId="2" borderId="0" xfId="0" applyFont="1" applyFill="1" applyAlignment="1">
      <alignment vertical="center" wrapText="1"/>
    </xf>
    <xf numFmtId="0" fontId="44" fillId="0" borderId="0" xfId="0" applyFont="1"/>
    <xf numFmtId="166" fontId="44" fillId="0" borderId="0" xfId="0" applyNumberFormat="1" applyFont="1"/>
    <xf numFmtId="166" fontId="18" fillId="0" borderId="1" xfId="0" applyNumberFormat="1" applyFont="1" applyBorder="1" applyAlignment="1">
      <alignment vertical="center"/>
    </xf>
    <xf numFmtId="0" fontId="17" fillId="0" borderId="5" xfId="0" applyFont="1" applyBorder="1" applyAlignment="1">
      <alignment horizontal="center" vertical="center"/>
    </xf>
    <xf numFmtId="0" fontId="17" fillId="0" borderId="5" xfId="0" applyFont="1" applyBorder="1" applyAlignment="1">
      <alignment vertical="center" wrapText="1"/>
    </xf>
    <xf numFmtId="166" fontId="17" fillId="0" borderId="5" xfId="0" applyNumberFormat="1" applyFont="1" applyBorder="1" applyAlignment="1">
      <alignment vertical="center"/>
    </xf>
    <xf numFmtId="0" fontId="17" fillId="0" borderId="1" xfId="0" applyFont="1" applyBorder="1" applyAlignment="1">
      <alignment horizontal="center" vertical="center"/>
    </xf>
    <xf numFmtId="0" fontId="17" fillId="0" borderId="1" xfId="0" applyFont="1" applyBorder="1" applyAlignment="1">
      <alignment vertical="center" wrapText="1"/>
    </xf>
    <xf numFmtId="0" fontId="35" fillId="0" borderId="0" xfId="0" applyFont="1" applyAlignment="1">
      <alignment vertical="center"/>
    </xf>
    <xf numFmtId="165" fontId="17" fillId="0" borderId="1" xfId="0" applyNumberFormat="1" applyFont="1" applyBorder="1" applyAlignment="1">
      <alignment vertical="center"/>
    </xf>
    <xf numFmtId="165" fontId="18" fillId="0" borderId="1" xfId="0" applyNumberFormat="1" applyFont="1" applyBorder="1" applyAlignment="1">
      <alignment vertical="center"/>
    </xf>
    <xf numFmtId="165" fontId="17" fillId="0" borderId="5" xfId="0" applyNumberFormat="1" applyFont="1" applyBorder="1" applyAlignment="1">
      <alignment vertical="center"/>
    </xf>
    <xf numFmtId="3" fontId="18" fillId="0" borderId="3" xfId="0" applyNumberFormat="1" applyFont="1" applyBorder="1" applyAlignment="1">
      <alignment vertical="center"/>
    </xf>
    <xf numFmtId="3" fontId="18" fillId="0" borderId="1" xfId="0" applyNumberFormat="1" applyFont="1" applyBorder="1" applyAlignment="1">
      <alignment vertical="center"/>
    </xf>
    <xf numFmtId="3" fontId="17" fillId="0" borderId="1" xfId="0" applyNumberFormat="1" applyFont="1" applyBorder="1" applyAlignment="1">
      <alignment vertical="center"/>
    </xf>
    <xf numFmtId="0" fontId="10" fillId="2" borderId="0" xfId="0" applyFont="1" applyFill="1" applyAlignment="1">
      <alignment vertical="center"/>
    </xf>
    <xf numFmtId="0" fontId="17" fillId="0" borderId="1" xfId="0" applyFont="1" applyBorder="1" applyAlignment="1">
      <alignment vertical="center"/>
    </xf>
    <xf numFmtId="3" fontId="15" fillId="2" borderId="0" xfId="0" applyNumberFormat="1" applyFont="1" applyFill="1"/>
    <xf numFmtId="0" fontId="17" fillId="0" borderId="5" xfId="0" applyFont="1" applyBorder="1" applyAlignment="1">
      <alignment vertical="center"/>
    </xf>
    <xf numFmtId="0" fontId="41" fillId="0" borderId="0" xfId="0" applyFont="1" applyAlignment="1">
      <alignment horizontal="center" vertical="center"/>
    </xf>
    <xf numFmtId="0" fontId="24" fillId="0" borderId="0" xfId="0" applyFont="1" applyAlignment="1">
      <alignment horizontal="center" vertical="center"/>
    </xf>
    <xf numFmtId="3" fontId="11" fillId="0" borderId="0" xfId="0" applyNumberFormat="1" applyFont="1" applyAlignment="1">
      <alignment vertical="center"/>
    </xf>
    <xf numFmtId="166" fontId="11" fillId="0" borderId="0" xfId="0" applyNumberFormat="1" applyFont="1" applyAlignment="1">
      <alignment vertical="center"/>
    </xf>
    <xf numFmtId="0" fontId="22" fillId="2" borderId="0" xfId="0" applyFont="1" applyFill="1"/>
    <xf numFmtId="0" fontId="16" fillId="2" borderId="0" xfId="0" applyFont="1" applyFill="1" applyAlignment="1">
      <alignment horizontal="left" vertical="center"/>
    </xf>
    <xf numFmtId="0" fontId="46" fillId="0" borderId="0" xfId="0" applyFont="1" applyAlignment="1">
      <alignment horizontal="center" wrapText="1"/>
    </xf>
    <xf numFmtId="0" fontId="41" fillId="2" borderId="0" xfId="0" applyFont="1" applyFill="1" applyAlignment="1">
      <alignment horizontal="left" vertical="center"/>
    </xf>
    <xf numFmtId="0" fontId="41" fillId="3" borderId="1" xfId="0" applyFont="1" applyFill="1" applyBorder="1" applyAlignment="1">
      <alignment horizontal="center" vertical="center"/>
    </xf>
    <xf numFmtId="1" fontId="47" fillId="2" borderId="0" xfId="0" applyNumberFormat="1" applyFont="1" applyFill="1" applyAlignment="1">
      <alignment horizontal="left" vertical="top"/>
    </xf>
    <xf numFmtId="4" fontId="48" fillId="2" borderId="0" xfId="0" applyNumberFormat="1" applyFont="1" applyFill="1" applyAlignment="1">
      <alignment horizontal="center" vertical="center"/>
    </xf>
    <xf numFmtId="164" fontId="41" fillId="2" borderId="0" xfId="0" applyNumberFormat="1" applyFont="1" applyFill="1" applyAlignment="1">
      <alignment vertical="center"/>
    </xf>
    <xf numFmtId="10" fontId="41" fillId="2" borderId="0" xfId="0" applyNumberFormat="1" applyFont="1" applyFill="1" applyAlignment="1">
      <alignment vertical="center"/>
    </xf>
    <xf numFmtId="0" fontId="46" fillId="2" borderId="0" xfId="0" applyFont="1" applyFill="1" applyAlignment="1">
      <alignment vertical="center"/>
    </xf>
    <xf numFmtId="164" fontId="11" fillId="2" borderId="0" xfId="0" applyNumberFormat="1" applyFont="1" applyFill="1" applyAlignment="1">
      <alignment horizontal="justify" vertical="center"/>
    </xf>
    <xf numFmtId="166" fontId="11" fillId="2" borderId="0" xfId="0" applyNumberFormat="1" applyFont="1" applyFill="1" applyAlignment="1">
      <alignment vertical="center"/>
    </xf>
    <xf numFmtId="166" fontId="13" fillId="2" borderId="0" xfId="0" applyNumberFormat="1" applyFont="1" applyFill="1" applyAlignment="1">
      <alignment vertical="center"/>
    </xf>
    <xf numFmtId="0" fontId="22" fillId="2" borderId="0" xfId="0" applyFont="1" applyFill="1" applyAlignment="1">
      <alignment horizontal="right"/>
    </xf>
    <xf numFmtId="0" fontId="33" fillId="2" borderId="0" xfId="0" applyFont="1" applyFill="1" applyAlignment="1">
      <alignment horizontal="left" vertical="center"/>
    </xf>
    <xf numFmtId="0" fontId="13" fillId="2" borderId="0" xfId="0" applyFont="1" applyFill="1" applyAlignment="1">
      <alignment vertical="center"/>
    </xf>
    <xf numFmtId="0" fontId="49" fillId="0" borderId="0" xfId="0" applyFont="1" applyAlignment="1">
      <alignment horizontal="left"/>
    </xf>
    <xf numFmtId="0" fontId="50" fillId="2" borderId="0" xfId="0" applyFont="1" applyFill="1" applyAlignment="1">
      <alignment vertical="center"/>
    </xf>
    <xf numFmtId="0" fontId="33" fillId="2" borderId="0" xfId="0" applyFont="1" applyFill="1" applyAlignment="1">
      <alignment vertical="center" wrapText="1"/>
    </xf>
    <xf numFmtId="0" fontId="51" fillId="0" borderId="0" xfId="0" applyFont="1" applyAlignment="1">
      <alignment vertical="center"/>
    </xf>
    <xf numFmtId="165" fontId="33" fillId="0" borderId="0" xfId="0" applyNumberFormat="1" applyFont="1" applyAlignment="1">
      <alignment vertical="center"/>
    </xf>
    <xf numFmtId="165" fontId="38" fillId="0" borderId="0" xfId="0" applyNumberFormat="1" applyFont="1" applyAlignment="1">
      <alignment vertical="center"/>
    </xf>
    <xf numFmtId="3" fontId="51" fillId="0" borderId="0" xfId="0" applyNumberFormat="1" applyFont="1" applyAlignment="1">
      <alignment vertical="center"/>
    </xf>
    <xf numFmtId="166" fontId="51" fillId="0" borderId="0" xfId="0" applyNumberFormat="1" applyFont="1" applyAlignment="1">
      <alignment vertical="center"/>
    </xf>
    <xf numFmtId="0" fontId="33" fillId="0" borderId="0" xfId="0" applyFont="1" applyAlignment="1">
      <alignment vertical="center"/>
    </xf>
    <xf numFmtId="0" fontId="52" fillId="0" borderId="0" xfId="0" applyFont="1"/>
    <xf numFmtId="166" fontId="52" fillId="0" borderId="0" xfId="0" applyNumberFormat="1" applyFont="1"/>
    <xf numFmtId="0" fontId="24" fillId="0" borderId="0" xfId="0" applyFont="1" applyAlignment="1">
      <alignment vertical="center"/>
    </xf>
    <xf numFmtId="0" fontId="53" fillId="0" borderId="1" xfId="0" applyFont="1" applyBorder="1" applyAlignment="1">
      <alignment vertical="center" wrapText="1"/>
    </xf>
    <xf numFmtId="3" fontId="53" fillId="0" borderId="1" xfId="0" applyNumberFormat="1" applyFont="1" applyBorder="1" applyAlignment="1">
      <alignment vertical="center"/>
    </xf>
    <xf numFmtId="166" fontId="53" fillId="0" borderId="1" xfId="0" applyNumberFormat="1" applyFont="1" applyBorder="1" applyAlignment="1">
      <alignment vertical="center"/>
    </xf>
    <xf numFmtId="0" fontId="53" fillId="0" borderId="1" xfId="0" applyFont="1" applyBorder="1" applyAlignment="1">
      <alignment vertical="center"/>
    </xf>
    <xf numFmtId="3" fontId="54" fillId="0" borderId="1" xfId="0" applyNumberFormat="1" applyFont="1" applyBorder="1" applyAlignment="1">
      <alignment vertical="center"/>
    </xf>
    <xf numFmtId="166" fontId="54" fillId="0" borderId="1" xfId="0" applyNumberFormat="1" applyFont="1" applyBorder="1" applyAlignment="1">
      <alignment vertical="center"/>
    </xf>
    <xf numFmtId="0" fontId="3" fillId="0" borderId="0" xfId="0" applyFont="1" applyAlignment="1">
      <alignment horizontal="center" vertical="center"/>
    </xf>
    <xf numFmtId="3" fontId="54" fillId="0" borderId="0" xfId="0" applyNumberFormat="1" applyFont="1" applyAlignment="1">
      <alignment vertical="center"/>
    </xf>
    <xf numFmtId="166" fontId="54" fillId="0" borderId="0" xfId="0" applyNumberFormat="1" applyFont="1" applyAlignment="1">
      <alignment vertical="center"/>
    </xf>
    <xf numFmtId="0" fontId="53" fillId="0" borderId="1" xfId="0" applyFont="1" applyBorder="1" applyAlignment="1">
      <alignment horizontal="center" vertical="center"/>
    </xf>
    <xf numFmtId="0" fontId="20" fillId="2" borderId="0" xfId="0" applyFont="1" applyFill="1"/>
    <xf numFmtId="0" fontId="7" fillId="0" borderId="0" xfId="0" applyFont="1" applyAlignment="1">
      <alignment vertical="center"/>
    </xf>
    <xf numFmtId="164" fontId="3" fillId="2" borderId="0" xfId="0" applyNumberFormat="1" applyFont="1" applyFill="1" applyAlignment="1">
      <alignment vertical="center"/>
    </xf>
    <xf numFmtId="166" fontId="3" fillId="2" borderId="0" xfId="0" applyNumberFormat="1" applyFont="1" applyFill="1" applyAlignment="1">
      <alignment vertical="center"/>
    </xf>
    <xf numFmtId="0" fontId="34" fillId="2" borderId="0" xfId="0" applyFont="1" applyFill="1" applyAlignment="1">
      <alignment vertical="center"/>
    </xf>
    <xf numFmtId="1" fontId="30" fillId="2" borderId="0" xfId="0" applyNumberFormat="1" applyFont="1" applyFill="1" applyAlignment="1">
      <alignment vertical="center"/>
    </xf>
    <xf numFmtId="10" fontId="39" fillId="2" borderId="0" xfId="0" applyNumberFormat="1" applyFont="1" applyFill="1" applyAlignment="1">
      <alignment vertical="center"/>
    </xf>
    <xf numFmtId="0" fontId="55" fillId="2" borderId="0" xfId="0" applyFont="1" applyFill="1" applyAlignment="1">
      <alignment vertical="center"/>
    </xf>
    <xf numFmtId="3" fontId="33" fillId="0" borderId="0" xfId="0" applyNumberFormat="1" applyFont="1" applyAlignment="1">
      <alignment vertical="center"/>
    </xf>
    <xf numFmtId="166" fontId="27" fillId="0" borderId="0" xfId="0" applyNumberFormat="1" applyFont="1" applyAlignment="1">
      <alignment vertical="center"/>
    </xf>
    <xf numFmtId="10" fontId="30" fillId="2" borderId="0" xfId="0" applyNumberFormat="1" applyFont="1" applyFill="1" applyAlignment="1">
      <alignment vertical="center"/>
    </xf>
    <xf numFmtId="0" fontId="39" fillId="2" borderId="0" xfId="0" applyFont="1" applyFill="1" applyAlignment="1">
      <alignment vertical="center"/>
    </xf>
    <xf numFmtId="0" fontId="33" fillId="0" borderId="0" xfId="0" applyFont="1" applyAlignment="1">
      <alignment horizontal="center" vertical="center" wrapText="1"/>
    </xf>
    <xf numFmtId="165" fontId="40" fillId="2" borderId="0" xfId="0" applyNumberFormat="1" applyFont="1" applyFill="1" applyAlignment="1">
      <alignment vertical="center"/>
    </xf>
    <xf numFmtId="164" fontId="17" fillId="2" borderId="1" xfId="0" applyNumberFormat="1" applyFont="1" applyFill="1" applyBorder="1" applyAlignment="1">
      <alignment vertical="center"/>
    </xf>
    <xf numFmtId="164" fontId="18" fillId="2" borderId="1" xfId="0" applyNumberFormat="1" applyFont="1" applyFill="1" applyBorder="1" applyAlignment="1">
      <alignment vertical="center"/>
    </xf>
    <xf numFmtId="164" fontId="18" fillId="2" borderId="0" xfId="0" applyNumberFormat="1" applyFont="1" applyFill="1" applyAlignment="1">
      <alignment vertical="center"/>
    </xf>
    <xf numFmtId="0" fontId="31" fillId="0" borderId="0" xfId="0" applyFont="1" applyAlignment="1">
      <alignment horizontal="left" vertical="center" wrapText="1"/>
    </xf>
    <xf numFmtId="0" fontId="3" fillId="3" borderId="1" xfId="0" applyFont="1" applyFill="1" applyBorder="1" applyAlignment="1">
      <alignment horizontal="center" vertical="center" wrapText="1"/>
    </xf>
    <xf numFmtId="0" fontId="52" fillId="2" borderId="0" xfId="0" applyFont="1" applyFill="1" applyAlignment="1">
      <alignment vertical="center"/>
    </xf>
    <xf numFmtId="0" fontId="56" fillId="2" borderId="0" xfId="0" applyFont="1" applyFill="1" applyAlignment="1">
      <alignment vertical="center"/>
    </xf>
    <xf numFmtId="0" fontId="57" fillId="2" borderId="0" xfId="0" applyFont="1" applyFill="1" applyAlignment="1">
      <alignment vertical="center"/>
    </xf>
    <xf numFmtId="0" fontId="58" fillId="2" borderId="0" xfId="0" applyFont="1" applyFill="1" applyAlignment="1">
      <alignment vertical="center"/>
    </xf>
    <xf numFmtId="0" fontId="45" fillId="2" borderId="0" xfId="0" applyFont="1" applyFill="1" applyAlignment="1">
      <alignment vertical="center"/>
    </xf>
    <xf numFmtId="166" fontId="17" fillId="2" borderId="1" xfId="0" applyNumberFormat="1" applyFont="1" applyFill="1" applyBorder="1" applyAlignment="1">
      <alignment horizontal="center" vertical="center"/>
    </xf>
    <xf numFmtId="166" fontId="18" fillId="2" borderId="1" xfId="0" applyNumberFormat="1" applyFont="1" applyFill="1" applyBorder="1" applyAlignment="1">
      <alignment horizontal="center" vertical="center"/>
    </xf>
    <xf numFmtId="0" fontId="59" fillId="2" borderId="0" xfId="0" applyFont="1" applyFill="1" applyAlignment="1">
      <alignment vertical="center"/>
    </xf>
    <xf numFmtId="165" fontId="18" fillId="0" borderId="0" xfId="0" applyNumberFormat="1" applyFont="1" applyAlignment="1">
      <alignment vertical="center"/>
    </xf>
    <xf numFmtId="166" fontId="18" fillId="2" borderId="0" xfId="0" applyNumberFormat="1" applyFont="1" applyFill="1" applyAlignment="1">
      <alignment horizontal="center" vertical="center"/>
    </xf>
    <xf numFmtId="166" fontId="31" fillId="0" borderId="0" xfId="0" applyNumberFormat="1" applyFont="1" applyAlignment="1">
      <alignment horizontal="right" vertical="center" wrapText="1"/>
    </xf>
    <xf numFmtId="167" fontId="31" fillId="0" borderId="0" xfId="0" applyNumberFormat="1" applyFont="1" applyAlignment="1">
      <alignment horizontal="right" vertical="center" wrapText="1"/>
    </xf>
    <xf numFmtId="0" fontId="17" fillId="0" borderId="1" xfId="0" applyFont="1" applyBorder="1" applyAlignment="1">
      <alignment horizontal="center" vertical="center" wrapText="1"/>
    </xf>
    <xf numFmtId="0" fontId="61" fillId="0" borderId="0" xfId="0" applyFont="1" applyAlignment="1">
      <alignment horizontal="left" vertical="center" wrapText="1"/>
    </xf>
    <xf numFmtId="4" fontId="56" fillId="0" borderId="0" xfId="0" applyNumberFormat="1" applyFont="1" applyAlignment="1">
      <alignment horizontal="center" vertical="center"/>
    </xf>
    <xf numFmtId="0" fontId="27" fillId="0" borderId="0" xfId="0" applyFont="1" applyAlignment="1">
      <alignment horizontal="center" vertical="center"/>
    </xf>
    <xf numFmtId="0" fontId="56" fillId="0" borderId="0" xfId="0" applyFont="1" applyAlignment="1">
      <alignment horizontal="left" vertical="center"/>
    </xf>
    <xf numFmtId="165" fontId="56" fillId="0" borderId="0" xfId="0" applyNumberFormat="1" applyFont="1" applyAlignment="1">
      <alignment horizontal="left" vertical="center"/>
    </xf>
    <xf numFmtId="166" fontId="56" fillId="0" borderId="0" xfId="0" applyNumberFormat="1" applyFont="1" applyAlignment="1">
      <alignment horizontal="center" vertical="center"/>
    </xf>
    <xf numFmtId="0" fontId="62" fillId="2" borderId="0" xfId="0" applyFont="1" applyFill="1" applyAlignment="1">
      <alignment vertical="center"/>
    </xf>
    <xf numFmtId="0" fontId="10" fillId="2" borderId="0" xfId="0" applyFont="1" applyFill="1" applyAlignment="1">
      <alignment horizontal="left" vertical="center"/>
    </xf>
    <xf numFmtId="165" fontId="52" fillId="2" borderId="0" xfId="0" applyNumberFormat="1" applyFont="1" applyFill="1" applyAlignment="1">
      <alignment vertical="center"/>
    </xf>
    <xf numFmtId="165" fontId="56" fillId="2" borderId="0" xfId="0" applyNumberFormat="1" applyFont="1" applyFill="1" applyAlignment="1">
      <alignment vertical="center"/>
    </xf>
    <xf numFmtId="0" fontId="63" fillId="0" borderId="0" xfId="0" applyFont="1"/>
    <xf numFmtId="166" fontId="17" fillId="2" borderId="1" xfId="0" applyNumberFormat="1" applyFont="1" applyFill="1" applyBorder="1" applyAlignment="1">
      <alignment vertical="center"/>
    </xf>
    <xf numFmtId="164" fontId="27" fillId="2" borderId="0" xfId="0" applyNumberFormat="1" applyFont="1" applyFill="1" applyAlignment="1">
      <alignment horizontal="justify" vertical="center"/>
    </xf>
    <xf numFmtId="168" fontId="33" fillId="2" borderId="0" xfId="0" applyNumberFormat="1" applyFont="1" applyFill="1" applyAlignment="1">
      <alignment vertical="center"/>
    </xf>
    <xf numFmtId="168" fontId="30" fillId="2" borderId="0" xfId="0" applyNumberFormat="1" applyFont="1" applyFill="1" applyAlignment="1">
      <alignment vertical="center"/>
    </xf>
    <xf numFmtId="0" fontId="64" fillId="0" borderId="0" xfId="0" applyFont="1"/>
    <xf numFmtId="165" fontId="17" fillId="0" borderId="1" xfId="0" applyNumberFormat="1" applyFont="1" applyBorder="1" applyAlignment="1">
      <alignment horizontal="left" vertical="center"/>
    </xf>
    <xf numFmtId="165" fontId="18" fillId="0" borderId="1" xfId="0" applyNumberFormat="1" applyFont="1" applyBorder="1" applyAlignment="1">
      <alignment horizontal="left" vertical="center"/>
    </xf>
    <xf numFmtId="165" fontId="18" fillId="0" borderId="0" xfId="0" applyNumberFormat="1" applyFont="1" applyAlignment="1">
      <alignment horizontal="left" vertical="center"/>
    </xf>
    <xf numFmtId="0" fontId="45" fillId="0" borderId="0" xfId="0" applyFont="1" applyAlignment="1">
      <alignment wrapText="1"/>
    </xf>
    <xf numFmtId="0" fontId="26" fillId="2" borderId="0" xfId="0" applyFont="1" applyFill="1"/>
    <xf numFmtId="164" fontId="26" fillId="2" borderId="0" xfId="0" applyNumberFormat="1" applyFont="1" applyFill="1"/>
    <xf numFmtId="166" fontId="26" fillId="2" borderId="0" xfId="0" applyNumberFormat="1" applyFont="1" applyFill="1"/>
    <xf numFmtId="165" fontId="26" fillId="2" borderId="0" xfId="0" applyNumberFormat="1" applyFont="1" applyFill="1"/>
    <xf numFmtId="166" fontId="26" fillId="0" borderId="0" xfId="0" applyNumberFormat="1" applyFont="1"/>
    <xf numFmtId="0" fontId="40" fillId="0" borderId="0" xfId="0" applyFont="1"/>
    <xf numFmtId="0" fontId="40" fillId="2" borderId="0" xfId="0" applyFont="1" applyFill="1" applyAlignment="1">
      <alignment vertical="center"/>
    </xf>
    <xf numFmtId="166" fontId="54" fillId="2" borderId="1" xfId="0" applyNumberFormat="1" applyFont="1" applyFill="1" applyBorder="1" applyAlignment="1">
      <alignment vertical="center"/>
    </xf>
    <xf numFmtId="164" fontId="54" fillId="2" borderId="0" xfId="0" applyNumberFormat="1" applyFont="1" applyFill="1" applyAlignment="1">
      <alignment horizontal="justify" vertical="center" wrapText="1"/>
    </xf>
    <xf numFmtId="166" fontId="54" fillId="2" borderId="0" xfId="0" applyNumberFormat="1" applyFont="1" applyFill="1" applyAlignment="1">
      <alignment vertical="center"/>
    </xf>
    <xf numFmtId="164" fontId="17" fillId="2" borderId="1" xfId="0" applyNumberFormat="1" applyFont="1" applyFill="1" applyBorder="1" applyAlignment="1">
      <alignment vertical="center" wrapText="1"/>
    </xf>
    <xf numFmtId="164" fontId="18" fillId="2" borderId="1" xfId="0" applyNumberFormat="1" applyFont="1" applyFill="1" applyBorder="1" applyAlignment="1">
      <alignment vertical="center" wrapText="1"/>
    </xf>
    <xf numFmtId="0" fontId="10" fillId="0" borderId="0" xfId="0" applyFont="1" applyAlignment="1">
      <alignment horizontal="left"/>
    </xf>
    <xf numFmtId="0" fontId="65" fillId="0" borderId="0" xfId="0" applyFont="1"/>
    <xf numFmtId="0" fontId="65" fillId="0" borderId="0" xfId="0" applyFont="1" applyAlignment="1">
      <alignment horizontal="center"/>
    </xf>
    <xf numFmtId="0" fontId="3" fillId="0" borderId="0" xfId="0" applyFont="1" applyAlignment="1">
      <alignment vertical="center"/>
    </xf>
    <xf numFmtId="0" fontId="15" fillId="0" borderId="0" xfId="0" applyFont="1" applyAlignment="1">
      <alignment vertical="center"/>
    </xf>
    <xf numFmtId="0" fontId="53" fillId="0" borderId="0" xfId="0" applyFont="1" applyAlignment="1">
      <alignment vertical="center"/>
    </xf>
    <xf numFmtId="0" fontId="16" fillId="0" borderId="0" xfId="0" applyFont="1" applyAlignment="1">
      <alignment horizontal="left"/>
    </xf>
    <xf numFmtId="0" fontId="18" fillId="0" borderId="0" xfId="0" applyFont="1" applyAlignment="1">
      <alignment horizontal="justify" vertical="center" wrapText="1"/>
    </xf>
    <xf numFmtId="169" fontId="18" fillId="0" borderId="0" xfId="0" applyNumberFormat="1" applyFont="1" applyAlignment="1">
      <alignment vertical="center"/>
    </xf>
    <xf numFmtId="0" fontId="34" fillId="0" borderId="0" xfId="0" applyFont="1" applyAlignment="1">
      <alignment horizontal="center"/>
    </xf>
    <xf numFmtId="170" fontId="18" fillId="2" borderId="1" xfId="0" applyNumberFormat="1" applyFont="1" applyFill="1" applyBorder="1" applyAlignment="1">
      <alignment vertical="center"/>
    </xf>
    <xf numFmtId="0" fontId="18" fillId="0" borderId="1" xfId="0" applyFont="1" applyBorder="1" applyAlignment="1">
      <alignment horizontal="justify" vertical="center" wrapText="1"/>
    </xf>
    <xf numFmtId="0" fontId="17" fillId="0" borderId="1" xfId="0" applyFont="1" applyBorder="1" applyAlignment="1">
      <alignment horizontal="justify" vertical="center" wrapText="1"/>
    </xf>
    <xf numFmtId="169" fontId="18" fillId="0" borderId="1" xfId="0" applyNumberFormat="1" applyFont="1" applyBorder="1" applyAlignment="1">
      <alignment vertical="center"/>
    </xf>
    <xf numFmtId="0" fontId="32" fillId="2" borderId="0" xfId="0" applyFont="1" applyFill="1" applyAlignment="1">
      <alignment vertical="center"/>
    </xf>
    <xf numFmtId="10" fontId="10" fillId="2" borderId="0" xfId="0" applyNumberFormat="1" applyFont="1" applyFill="1" applyAlignment="1">
      <alignment vertical="center"/>
    </xf>
    <xf numFmtId="0" fontId="66" fillId="0" borderId="0" xfId="0" applyFont="1"/>
    <xf numFmtId="164" fontId="27" fillId="2" borderId="0" xfId="0" applyNumberFormat="1" applyFont="1" applyFill="1" applyAlignment="1">
      <alignment vertical="center"/>
    </xf>
    <xf numFmtId="0" fontId="31" fillId="0" borderId="0" xfId="0" applyFont="1" applyAlignment="1">
      <alignment vertical="center"/>
    </xf>
    <xf numFmtId="10" fontId="31" fillId="0" borderId="0" xfId="0" applyNumberFormat="1" applyFont="1" applyAlignment="1">
      <alignment vertical="center"/>
    </xf>
    <xf numFmtId="0" fontId="32" fillId="0" borderId="0" xfId="0" applyFont="1" applyAlignment="1">
      <alignment vertical="center"/>
    </xf>
    <xf numFmtId="165" fontId="32" fillId="0" borderId="0" xfId="0" applyNumberFormat="1" applyFont="1" applyAlignment="1">
      <alignment vertical="center"/>
    </xf>
    <xf numFmtId="166" fontId="18" fillId="2" borderId="1" xfId="0" applyNumberFormat="1" applyFont="1" applyFill="1" applyBorder="1" applyAlignment="1">
      <alignment horizontal="right" vertical="center"/>
    </xf>
    <xf numFmtId="166" fontId="18" fillId="2" borderId="0" xfId="0" applyNumberFormat="1" applyFont="1" applyFill="1" applyAlignment="1">
      <alignment horizontal="right" vertical="center"/>
    </xf>
    <xf numFmtId="0" fontId="45" fillId="0" borderId="0" xfId="0" applyFont="1"/>
    <xf numFmtId="4" fontId="44" fillId="2" borderId="0" xfId="0" applyNumberFormat="1" applyFont="1" applyFill="1" applyAlignment="1">
      <alignment horizontal="center" vertical="center"/>
    </xf>
    <xf numFmtId="0" fontId="67" fillId="2" borderId="0" xfId="0" applyFont="1" applyFill="1" applyAlignment="1">
      <alignment horizontal="left" vertical="center" wrapText="1"/>
    </xf>
    <xf numFmtId="3" fontId="44" fillId="2" borderId="0" xfId="0" applyNumberFormat="1" applyFont="1" applyFill="1" applyAlignment="1">
      <alignment horizontal="center" vertical="center"/>
    </xf>
    <xf numFmtId="0" fontId="17" fillId="2" borderId="1" xfId="0" applyFont="1" applyFill="1" applyBorder="1" applyAlignment="1">
      <alignment horizontal="center" vertical="center"/>
    </xf>
    <xf numFmtId="165" fontId="18" fillId="2" borderId="1" xfId="0" applyNumberFormat="1" applyFont="1" applyFill="1" applyBorder="1" applyAlignment="1">
      <alignment horizontal="right" vertical="center"/>
    </xf>
    <xf numFmtId="165" fontId="18" fillId="2" borderId="1" xfId="0" applyNumberFormat="1" applyFont="1" applyFill="1" applyBorder="1" applyAlignment="1">
      <alignment horizontal="center" vertical="center"/>
    </xf>
    <xf numFmtId="165" fontId="18" fillId="2" borderId="1" xfId="0" applyNumberFormat="1" applyFont="1" applyFill="1" applyBorder="1" applyAlignment="1">
      <alignment horizontal="left" vertical="center"/>
    </xf>
    <xf numFmtId="0" fontId="41" fillId="2" borderId="0" xfId="0" applyFont="1" applyFill="1" applyAlignment="1">
      <alignment horizontal="center" vertical="center" wrapText="1"/>
    </xf>
    <xf numFmtId="165" fontId="18" fillId="2" borderId="0" xfId="0" applyNumberFormat="1" applyFont="1" applyFill="1" applyAlignment="1">
      <alignment horizontal="center" vertical="center"/>
    </xf>
    <xf numFmtId="0" fontId="41" fillId="2" borderId="1" xfId="0" applyFont="1" applyFill="1" applyBorder="1" applyAlignment="1">
      <alignment horizontal="center" vertical="center" wrapText="1"/>
    </xf>
    <xf numFmtId="4" fontId="52" fillId="2" borderId="0" xfId="0" applyNumberFormat="1" applyFont="1" applyFill="1" applyAlignment="1">
      <alignment horizontal="center" vertical="center"/>
    </xf>
    <xf numFmtId="9" fontId="44" fillId="2" borderId="0" xfId="0" applyNumberFormat="1" applyFont="1" applyFill="1" applyAlignment="1">
      <alignment vertical="center"/>
    </xf>
    <xf numFmtId="9" fontId="52" fillId="2" borderId="0" xfId="0" applyNumberFormat="1" applyFont="1" applyFill="1" applyAlignment="1">
      <alignment vertical="center"/>
    </xf>
    <xf numFmtId="165" fontId="68" fillId="2" borderId="0" xfId="0" applyNumberFormat="1" applyFont="1" applyFill="1" applyAlignment="1">
      <alignment vertical="center"/>
    </xf>
    <xf numFmtId="166" fontId="68" fillId="2" borderId="0" xfId="0" applyNumberFormat="1" applyFont="1" applyFill="1" applyAlignment="1">
      <alignment vertical="center"/>
    </xf>
    <xf numFmtId="3" fontId="56" fillId="2" borderId="0" xfId="0" applyNumberFormat="1" applyFont="1" applyFill="1" applyAlignment="1">
      <alignment horizontal="center" vertical="center"/>
    </xf>
    <xf numFmtId="3" fontId="52" fillId="2" borderId="0" xfId="0" applyNumberFormat="1" applyFont="1" applyFill="1" applyAlignment="1">
      <alignment horizontal="center" vertical="center"/>
    </xf>
    <xf numFmtId="0" fontId="68" fillId="0" borderId="0" xfId="0" applyFont="1" applyAlignment="1">
      <alignment vertical="center" wrapText="1"/>
    </xf>
    <xf numFmtId="0" fontId="6" fillId="2" borderId="0" xfId="0" applyFont="1" applyFill="1" applyAlignment="1">
      <alignment vertical="center"/>
    </xf>
    <xf numFmtId="0" fontId="69" fillId="0" borderId="0" xfId="0" applyFont="1" applyAlignment="1">
      <alignment horizontal="left" vertical="center"/>
    </xf>
    <xf numFmtId="0" fontId="67" fillId="2" borderId="0" xfId="0" applyFont="1" applyFill="1" applyAlignment="1">
      <alignment vertical="center"/>
    </xf>
    <xf numFmtId="165" fontId="44" fillId="2" borderId="0" xfId="0" applyNumberFormat="1" applyFont="1" applyFill="1" applyAlignment="1">
      <alignment vertical="center"/>
    </xf>
    <xf numFmtId="0" fontId="16" fillId="0" borderId="0" xfId="0" applyFont="1" applyAlignment="1">
      <alignment vertical="center"/>
    </xf>
    <xf numFmtId="0" fontId="70" fillId="2" borderId="0" xfId="0" applyFont="1" applyFill="1" applyAlignment="1">
      <alignment vertical="center"/>
    </xf>
    <xf numFmtId="0" fontId="28" fillId="2" borderId="0" xfId="0" applyFont="1" applyFill="1" applyAlignment="1">
      <alignment horizontal="center" vertical="center" wrapText="1"/>
    </xf>
    <xf numFmtId="165" fontId="71" fillId="2" borderId="0" xfId="0" applyNumberFormat="1" applyFont="1" applyFill="1" applyAlignment="1">
      <alignment horizontal="center" vertical="center"/>
    </xf>
    <xf numFmtId="0" fontId="72" fillId="2" borderId="0" xfId="0" applyFont="1" applyFill="1" applyAlignment="1">
      <alignment horizontal="left" vertical="center" wrapText="1"/>
    </xf>
    <xf numFmtId="0" fontId="11" fillId="2" borderId="0" xfId="0" applyFont="1" applyFill="1" applyAlignment="1">
      <alignment vertical="center"/>
    </xf>
    <xf numFmtId="0" fontId="72" fillId="2" borderId="0" xfId="0" applyFont="1" applyFill="1" applyAlignment="1">
      <alignment horizontal="center" vertical="center" wrapText="1"/>
    </xf>
    <xf numFmtId="166" fontId="68" fillId="2" borderId="0" xfId="0" applyNumberFormat="1" applyFont="1" applyFill="1" applyAlignment="1">
      <alignment horizontal="center" vertical="center" wrapText="1"/>
    </xf>
    <xf numFmtId="0" fontId="68" fillId="2" borderId="0" xfId="0" applyFont="1" applyFill="1" applyAlignment="1">
      <alignment horizontal="center" vertical="center"/>
    </xf>
    <xf numFmtId="165" fontId="68" fillId="2" borderId="0" xfId="0" applyNumberFormat="1" applyFont="1" applyFill="1" applyAlignment="1">
      <alignment horizontal="center" vertical="center"/>
    </xf>
    <xf numFmtId="0" fontId="24" fillId="2" borderId="0" xfId="0" applyFont="1" applyFill="1" applyAlignment="1">
      <alignment horizontal="center" vertical="center" wrapText="1"/>
    </xf>
    <xf numFmtId="165" fontId="11" fillId="2" borderId="0" xfId="0" applyNumberFormat="1" applyFont="1" applyFill="1" applyAlignment="1">
      <alignment horizontal="center" vertical="center"/>
    </xf>
    <xf numFmtId="0" fontId="54" fillId="2" borderId="0" xfId="0" applyFont="1" applyFill="1" applyAlignment="1">
      <alignment horizontal="center" vertical="center" wrapText="1"/>
    </xf>
    <xf numFmtId="3" fontId="53" fillId="2" borderId="0" xfId="0" applyNumberFormat="1" applyFont="1" applyFill="1" applyAlignment="1">
      <alignment horizontal="center" vertical="center"/>
    </xf>
    <xf numFmtId="0" fontId="17" fillId="2" borderId="1" xfId="0" applyFont="1" applyFill="1" applyBorder="1" applyAlignment="1">
      <alignment vertical="center"/>
    </xf>
    <xf numFmtId="0" fontId="61" fillId="2" borderId="0" xfId="0" applyFont="1" applyFill="1" applyAlignment="1">
      <alignment horizontal="left" vertical="center" wrapText="1"/>
    </xf>
    <xf numFmtId="3" fontId="70" fillId="2" borderId="0" xfId="0" applyNumberFormat="1" applyFont="1" applyFill="1" applyAlignment="1">
      <alignment horizontal="center" vertical="center"/>
    </xf>
    <xf numFmtId="4" fontId="70" fillId="2" borderId="0" xfId="0" applyNumberFormat="1" applyFont="1" applyFill="1" applyAlignment="1">
      <alignment horizontal="center" vertical="center"/>
    </xf>
    <xf numFmtId="0" fontId="16" fillId="0" borderId="0" xfId="0" applyFont="1" applyAlignment="1">
      <alignment horizontal="left" vertical="center"/>
    </xf>
    <xf numFmtId="0" fontId="59" fillId="0" borderId="0" xfId="0" applyFont="1" applyAlignment="1">
      <alignment horizontal="left" vertical="center"/>
    </xf>
    <xf numFmtId="0" fontId="68" fillId="2" borderId="0" xfId="0" applyFont="1" applyFill="1" applyAlignment="1">
      <alignment vertical="center"/>
    </xf>
    <xf numFmtId="0" fontId="73" fillId="0" borderId="0" xfId="0" applyFont="1" applyAlignment="1">
      <alignment horizontal="left" vertical="center"/>
    </xf>
    <xf numFmtId="1" fontId="68" fillId="2" borderId="0" xfId="0" applyNumberFormat="1" applyFont="1" applyFill="1" applyAlignment="1">
      <alignment horizontal="center" vertical="center"/>
    </xf>
    <xf numFmtId="10" fontId="68" fillId="2" borderId="0" xfId="0" applyNumberFormat="1" applyFont="1" applyFill="1" applyAlignment="1">
      <alignment horizontal="center" vertical="center" wrapText="1"/>
    </xf>
    <xf numFmtId="165" fontId="68" fillId="0" borderId="0" xfId="0" applyNumberFormat="1" applyFont="1" applyAlignment="1">
      <alignment vertical="center" wrapText="1"/>
    </xf>
    <xf numFmtId="9" fontId="68" fillId="2" borderId="0" xfId="0" applyNumberFormat="1" applyFont="1" applyFill="1" applyAlignment="1">
      <alignment vertical="center"/>
    </xf>
    <xf numFmtId="171" fontId="52" fillId="2" borderId="0" xfId="0" applyNumberFormat="1" applyFont="1" applyFill="1" applyAlignment="1">
      <alignment vertical="center"/>
    </xf>
    <xf numFmtId="1" fontId="15" fillId="0" borderId="0" xfId="0" applyNumberFormat="1" applyFont="1" applyAlignment="1">
      <alignment horizontal="right" vertical="center"/>
    </xf>
    <xf numFmtId="165" fontId="53" fillId="2" borderId="1" xfId="0" applyNumberFormat="1" applyFont="1" applyFill="1" applyBorder="1" applyAlignment="1">
      <alignment vertical="center"/>
    </xf>
    <xf numFmtId="164" fontId="53" fillId="2" borderId="1" xfId="0" applyNumberFormat="1" applyFont="1" applyFill="1" applyBorder="1" applyAlignment="1">
      <alignment horizontal="justify" vertical="center"/>
    </xf>
    <xf numFmtId="164" fontId="54" fillId="2" borderId="1" xfId="0" applyNumberFormat="1" applyFont="1" applyFill="1" applyBorder="1" applyAlignment="1">
      <alignment horizontal="justify" vertical="center"/>
    </xf>
    <xf numFmtId="0" fontId="21" fillId="0" borderId="0" xfId="0" applyFont="1"/>
    <xf numFmtId="0" fontId="74" fillId="2" borderId="0" xfId="0" applyFont="1" applyFill="1" applyAlignment="1">
      <alignment vertical="center"/>
    </xf>
    <xf numFmtId="0" fontId="41" fillId="2" borderId="0" xfId="0" applyFont="1" applyFill="1" applyAlignment="1">
      <alignment horizontal="center" vertical="center"/>
    </xf>
    <xf numFmtId="0" fontId="40" fillId="2" borderId="0" xfId="0" applyFont="1" applyFill="1" applyAlignment="1">
      <alignment horizontal="left" vertical="center"/>
    </xf>
    <xf numFmtId="166" fontId="40" fillId="2" borderId="0" xfId="0" applyNumberFormat="1" applyFont="1" applyFill="1" applyAlignment="1">
      <alignment horizontal="center" vertical="center"/>
    </xf>
    <xf numFmtId="0" fontId="27" fillId="2" borderId="0" xfId="0" applyFont="1" applyFill="1" applyAlignment="1">
      <alignment horizontal="center" vertical="center" wrapText="1"/>
    </xf>
    <xf numFmtId="165" fontId="40" fillId="2" borderId="0" xfId="0" applyNumberFormat="1" applyFont="1" applyFill="1" applyAlignment="1">
      <alignment horizontal="center" vertical="center"/>
    </xf>
    <xf numFmtId="0" fontId="67" fillId="2" borderId="0" xfId="0" applyFont="1" applyFill="1" applyAlignment="1">
      <alignment vertical="center" wrapText="1"/>
    </xf>
    <xf numFmtId="0" fontId="44" fillId="2" borderId="0" xfId="0" applyFont="1" applyFill="1" applyAlignment="1">
      <alignment vertical="center"/>
    </xf>
    <xf numFmtId="166" fontId="66" fillId="0" borderId="0" xfId="0" applyNumberFormat="1" applyFont="1"/>
    <xf numFmtId="0" fontId="76" fillId="2" borderId="0" xfId="0" applyFont="1" applyFill="1" applyAlignment="1">
      <alignment vertical="center" wrapText="1"/>
    </xf>
    <xf numFmtId="0" fontId="77" fillId="0" borderId="0" xfId="0" applyFont="1"/>
    <xf numFmtId="3" fontId="78" fillId="2" borderId="0" xfId="0" applyNumberFormat="1" applyFont="1" applyFill="1" applyAlignment="1">
      <alignment vertical="center" wrapText="1"/>
    </xf>
    <xf numFmtId="9" fontId="26" fillId="0" borderId="0" xfId="0" applyNumberFormat="1" applyFont="1"/>
    <xf numFmtId="166" fontId="77" fillId="0" borderId="0" xfId="0" applyNumberFormat="1" applyFont="1"/>
    <xf numFmtId="166" fontId="9" fillId="0" borderId="0" xfId="0" applyNumberFormat="1" applyFont="1"/>
    <xf numFmtId="165" fontId="70" fillId="2" borderId="0" xfId="0" applyNumberFormat="1" applyFont="1" applyFill="1" applyAlignment="1">
      <alignment vertical="center"/>
    </xf>
    <xf numFmtId="166" fontId="70" fillId="2" borderId="0" xfId="0" applyNumberFormat="1" applyFont="1" applyFill="1" applyAlignment="1">
      <alignment vertical="center"/>
    </xf>
    <xf numFmtId="166" fontId="29" fillId="0" borderId="0" xfId="0" applyNumberFormat="1" applyFont="1"/>
    <xf numFmtId="165" fontId="75" fillId="2" borderId="0" xfId="0" applyNumberFormat="1" applyFont="1" applyFill="1" applyAlignment="1">
      <alignment horizontal="left" vertical="center"/>
    </xf>
    <xf numFmtId="166" fontId="75" fillId="2" borderId="0" xfId="0" applyNumberFormat="1" applyFont="1" applyFill="1" applyAlignment="1">
      <alignment horizontal="center" vertical="center"/>
    </xf>
    <xf numFmtId="165" fontId="18" fillId="0" borderId="1" xfId="0" applyNumberFormat="1" applyFont="1" applyBorder="1" applyAlignment="1">
      <alignment horizontal="right" vertical="center"/>
    </xf>
    <xf numFmtId="165" fontId="18" fillId="0" borderId="0" xfId="0" applyNumberFormat="1" applyFont="1" applyAlignment="1">
      <alignment horizontal="right" vertical="center"/>
    </xf>
    <xf numFmtId="10" fontId="18" fillId="0" borderId="0" xfId="0" applyNumberFormat="1" applyFont="1" applyAlignment="1">
      <alignment horizontal="right" vertical="center"/>
    </xf>
    <xf numFmtId="0" fontId="52" fillId="0" borderId="0" xfId="0" applyFont="1" applyAlignment="1">
      <alignment vertical="center"/>
    </xf>
    <xf numFmtId="3" fontId="17" fillId="2" borderId="1" xfId="0" applyNumberFormat="1" applyFont="1" applyFill="1" applyBorder="1" applyAlignment="1">
      <alignment horizontal="justify" vertical="center" wrapText="1"/>
    </xf>
    <xf numFmtId="165" fontId="17" fillId="2" borderId="1" xfId="0" applyNumberFormat="1" applyFont="1" applyFill="1" applyBorder="1" applyAlignment="1">
      <alignment horizontal="justify" vertical="center"/>
    </xf>
    <xf numFmtId="165" fontId="18" fillId="2" borderId="1" xfId="0" applyNumberFormat="1" applyFont="1" applyFill="1" applyBorder="1" applyAlignment="1">
      <alignment horizontal="justify" vertical="center"/>
    </xf>
    <xf numFmtId="165" fontId="18" fillId="2" borderId="0" xfId="0" applyNumberFormat="1" applyFont="1" applyFill="1" applyAlignment="1">
      <alignment horizontal="justify" vertical="center"/>
    </xf>
    <xf numFmtId="9" fontId="56" fillId="2" borderId="0" xfId="0" applyNumberFormat="1" applyFont="1" applyFill="1" applyAlignment="1">
      <alignment vertical="center"/>
    </xf>
    <xf numFmtId="0" fontId="31" fillId="2" borderId="0" xfId="0" applyFont="1" applyFill="1" applyAlignment="1">
      <alignment horizontal="center" vertical="center" wrapText="1"/>
    </xf>
    <xf numFmtId="0" fontId="32" fillId="2" borderId="0" xfId="0" applyFont="1" applyFill="1" applyAlignment="1">
      <alignment vertical="center" wrapText="1"/>
    </xf>
    <xf numFmtId="166" fontId="32" fillId="2" borderId="0" xfId="0" applyNumberFormat="1" applyFont="1" applyFill="1"/>
    <xf numFmtId="165" fontId="32" fillId="2" borderId="0" xfId="0" applyNumberFormat="1" applyFont="1" applyFill="1" applyAlignment="1">
      <alignment vertical="center" wrapText="1"/>
    </xf>
    <xf numFmtId="3" fontId="32" fillId="2" borderId="0" xfId="0" applyNumberFormat="1" applyFont="1" applyFill="1" applyAlignment="1">
      <alignment horizontal="center" vertical="center"/>
    </xf>
    <xf numFmtId="165" fontId="31" fillId="2" borderId="0" xfId="0" applyNumberFormat="1" applyFont="1" applyFill="1" applyAlignment="1">
      <alignment vertical="center" wrapText="1"/>
    </xf>
    <xf numFmtId="165" fontId="18" fillId="2" borderId="0" xfId="0" applyNumberFormat="1" applyFont="1" applyFill="1" applyAlignment="1">
      <alignment horizontal="right" vertical="center"/>
    </xf>
    <xf numFmtId="10" fontId="18" fillId="2" borderId="0" xfId="0" applyNumberFormat="1" applyFont="1" applyFill="1" applyAlignment="1">
      <alignment horizontal="right" vertical="center"/>
    </xf>
    <xf numFmtId="0" fontId="31" fillId="2" borderId="0" xfId="0" applyFont="1" applyFill="1" applyAlignment="1">
      <alignment vertical="center" wrapText="1"/>
    </xf>
    <xf numFmtId="9" fontId="31" fillId="2" borderId="0" xfId="0" applyNumberFormat="1" applyFont="1" applyFill="1" applyAlignment="1">
      <alignment vertical="center" wrapText="1"/>
    </xf>
    <xf numFmtId="0" fontId="79" fillId="0" borderId="0" xfId="0" applyFont="1"/>
    <xf numFmtId="165" fontId="60" fillId="0" borderId="0" xfId="0" applyNumberFormat="1" applyFont="1" applyAlignment="1">
      <alignment vertical="center" wrapText="1"/>
    </xf>
    <xf numFmtId="166" fontId="68" fillId="0" borderId="0" xfId="0" applyNumberFormat="1" applyFont="1"/>
    <xf numFmtId="9" fontId="60" fillId="0" borderId="0" xfId="0" applyNumberFormat="1" applyFont="1" applyAlignment="1">
      <alignment horizontal="right" vertical="center"/>
    </xf>
    <xf numFmtId="0" fontId="16" fillId="0" borderId="0" xfId="0" applyFont="1"/>
    <xf numFmtId="0" fontId="44" fillId="0" borderId="0" xfId="0" applyFont="1" applyAlignment="1">
      <alignment horizontal="left"/>
    </xf>
    <xf numFmtId="0" fontId="53" fillId="0" borderId="0" xfId="0" applyFont="1"/>
    <xf numFmtId="0" fontId="17" fillId="0" borderId="1" xfId="0" applyFont="1" applyBorder="1" applyAlignment="1">
      <alignment horizontal="left" vertical="center" wrapText="1"/>
    </xf>
    <xf numFmtId="0" fontId="18" fillId="0" borderId="1" xfId="0" applyFont="1" applyBorder="1" applyAlignment="1">
      <alignment horizontal="left" vertical="center" wrapText="1"/>
    </xf>
    <xf numFmtId="0" fontId="18" fillId="0" borderId="0" xfId="0" applyFont="1" applyAlignment="1">
      <alignment horizontal="left" vertical="center" wrapText="1"/>
    </xf>
    <xf numFmtId="0" fontId="7" fillId="0" borderId="0" xfId="0" applyFont="1"/>
    <xf numFmtId="165" fontId="53" fillId="0" borderId="0" xfId="0" applyNumberFormat="1" applyFont="1" applyAlignment="1">
      <alignment vertical="center"/>
    </xf>
    <xf numFmtId="0" fontId="18" fillId="0" borderId="1" xfId="0" applyFont="1" applyBorder="1" applyAlignment="1">
      <alignment vertical="center"/>
    </xf>
    <xf numFmtId="0" fontId="34" fillId="0" borderId="0" xfId="0" applyFont="1"/>
    <xf numFmtId="0" fontId="18" fillId="0" borderId="1" xfId="0" applyFont="1" applyBorder="1" applyAlignment="1">
      <alignment vertical="center" wrapText="1"/>
    </xf>
    <xf numFmtId="0" fontId="17" fillId="0" borderId="0" xfId="0" applyFont="1" applyAlignment="1">
      <alignment vertical="center"/>
    </xf>
    <xf numFmtId="165" fontId="17" fillId="0" borderId="0" xfId="0" applyNumberFormat="1" applyFont="1" applyAlignment="1">
      <alignment vertical="center"/>
    </xf>
    <xf numFmtId="0" fontId="41" fillId="0" borderId="0" xfId="0" applyFont="1" applyAlignment="1">
      <alignment vertical="center"/>
    </xf>
    <xf numFmtId="0" fontId="80" fillId="2" borderId="0" xfId="0" applyFont="1" applyFill="1"/>
    <xf numFmtId="0" fontId="10" fillId="2" borderId="0" xfId="0" applyFont="1" applyFill="1"/>
    <xf numFmtId="0" fontId="81" fillId="3" borderId="9" xfId="0" applyFont="1" applyFill="1" applyBorder="1" applyAlignment="1">
      <alignment horizontal="center" vertical="center" wrapText="1"/>
    </xf>
    <xf numFmtId="165" fontId="47" fillId="0" borderId="9" xfId="0" applyNumberFormat="1" applyFont="1" applyBorder="1" applyAlignment="1">
      <alignment horizontal="left" vertical="center"/>
    </xf>
    <xf numFmtId="165" fontId="47" fillId="0" borderId="9" xfId="0" applyNumberFormat="1" applyFont="1" applyBorder="1" applyAlignment="1">
      <alignment vertical="center" wrapText="1"/>
    </xf>
    <xf numFmtId="165" fontId="47" fillId="0" borderId="9" xfId="0" applyNumberFormat="1" applyFont="1" applyBorder="1" applyAlignment="1">
      <alignment horizontal="left" vertical="center" wrapText="1"/>
    </xf>
    <xf numFmtId="165" fontId="47" fillId="0" borderId="9" xfId="0" applyNumberFormat="1" applyFont="1" applyBorder="1" applyAlignment="1">
      <alignment vertical="center"/>
    </xf>
    <xf numFmtId="0" fontId="47" fillId="0" borderId="9" xfId="0" applyFont="1" applyBorder="1" applyAlignment="1">
      <alignment horizontal="left" vertical="center"/>
    </xf>
    <xf numFmtId="0" fontId="82" fillId="2" borderId="0" xfId="0" applyFont="1" applyFill="1" applyAlignment="1">
      <alignment horizontal="left" vertical="center"/>
    </xf>
    <xf numFmtId="0" fontId="82" fillId="2" borderId="0" xfId="0" applyFont="1" applyFill="1" applyAlignment="1">
      <alignment horizontal="right" vertical="center"/>
    </xf>
    <xf numFmtId="0" fontId="23" fillId="2" borderId="0" xfId="0" applyFont="1" applyFill="1"/>
    <xf numFmtId="0" fontId="76" fillId="2" borderId="0" xfId="0" applyFont="1" applyFill="1" applyAlignment="1">
      <alignment vertical="center"/>
    </xf>
    <xf numFmtId="0" fontId="76" fillId="0" borderId="0" xfId="0" applyFont="1" applyAlignment="1">
      <alignment vertical="center"/>
    </xf>
    <xf numFmtId="0" fontId="83" fillId="0" borderId="0" xfId="0" applyFont="1" applyAlignment="1">
      <alignment vertical="justify"/>
    </xf>
    <xf numFmtId="0" fontId="83" fillId="0" borderId="0" xfId="0" applyFont="1" applyAlignment="1">
      <alignment horizontal="left" vertical="justify"/>
    </xf>
    <xf numFmtId="0" fontId="81" fillId="3" borderId="10" xfId="0" applyFont="1" applyFill="1" applyBorder="1" applyAlignment="1">
      <alignment horizontal="center" vertical="center" wrapText="1"/>
    </xf>
    <xf numFmtId="0" fontId="17" fillId="2" borderId="11" xfId="0" applyFont="1" applyFill="1" applyBorder="1" applyAlignment="1">
      <alignment horizontal="left" vertical="justify" indent="1"/>
    </xf>
    <xf numFmtId="0" fontId="17" fillId="0" borderId="11" xfId="0" applyFont="1" applyBorder="1" applyAlignment="1">
      <alignment horizontal="left" vertical="center" indent="1"/>
    </xf>
    <xf numFmtId="0" fontId="17" fillId="3" borderId="11" xfId="0" applyFont="1" applyFill="1" applyBorder="1" applyAlignment="1">
      <alignment horizontal="left" vertical="center" wrapText="1" indent="1"/>
    </xf>
    <xf numFmtId="0" fontId="17" fillId="3" borderId="11" xfId="0" applyFont="1" applyFill="1" applyBorder="1" applyAlignment="1">
      <alignment horizontal="left" vertical="justify" indent="1"/>
    </xf>
    <xf numFmtId="0" fontId="82" fillId="2" borderId="0" xfId="0" applyFont="1" applyFill="1" applyAlignment="1">
      <alignment horizontal="left"/>
    </xf>
    <xf numFmtId="0" fontId="82" fillId="2" borderId="0" xfId="0" applyFont="1" applyFill="1" applyAlignment="1">
      <alignment horizontal="right"/>
    </xf>
    <xf numFmtId="0" fontId="18" fillId="0" borderId="0" xfId="0" applyFont="1" applyBorder="1" applyAlignment="1">
      <alignment horizontal="justify" vertical="center" wrapText="1"/>
    </xf>
    <xf numFmtId="169" fontId="18" fillId="0" borderId="0" xfId="0" applyNumberFormat="1" applyFont="1" applyBorder="1" applyAlignment="1">
      <alignment vertical="center"/>
    </xf>
    <xf numFmtId="170" fontId="18" fillId="2" borderId="0" xfId="0" applyNumberFormat="1" applyFont="1" applyFill="1" applyBorder="1" applyAlignment="1">
      <alignment vertical="center"/>
    </xf>
    <xf numFmtId="0" fontId="10" fillId="2" borderId="0" xfId="0" applyFont="1" applyFill="1" applyAlignment="1">
      <alignment horizontal="center" vertical="center"/>
    </xf>
    <xf numFmtId="0" fontId="16" fillId="0" borderId="0" xfId="0" applyFont="1" applyAlignment="1">
      <alignment horizontal="center" wrapText="1"/>
    </xf>
    <xf numFmtId="0" fontId="16" fillId="2" borderId="0" xfId="0" applyFont="1" applyFill="1" applyAlignment="1">
      <alignment horizontal="center" vertical="center"/>
    </xf>
    <xf numFmtId="0" fontId="16" fillId="2" borderId="0" xfId="0" applyFont="1" applyFill="1" applyAlignment="1">
      <alignment horizontal="center" vertical="center" wrapText="1"/>
    </xf>
    <xf numFmtId="0" fontId="16" fillId="2" borderId="0" xfId="0" applyFont="1" applyFill="1" applyAlignment="1">
      <alignment horizontal="left" vertical="center" wrapText="1"/>
    </xf>
    <xf numFmtId="0" fontId="45" fillId="0" borderId="0" xfId="0" applyFont="1" applyAlignment="1">
      <alignment horizontal="left" wrapText="1"/>
    </xf>
    <xf numFmtId="0" fontId="41" fillId="0" borderId="4" xfId="0" applyFont="1" applyBorder="1" applyAlignment="1">
      <alignment horizontal="center" vertical="center" wrapText="1"/>
    </xf>
    <xf numFmtId="0" fontId="41" fillId="0" borderId="6" xfId="0" applyFont="1" applyBorder="1" applyAlignment="1">
      <alignment horizontal="center" vertical="center"/>
    </xf>
    <xf numFmtId="0" fontId="41" fillId="0" borderId="7" xfId="0" applyFont="1" applyBorder="1" applyAlignment="1">
      <alignment horizontal="center" vertical="center"/>
    </xf>
    <xf numFmtId="0" fontId="41" fillId="0" borderId="4" xfId="0" applyFont="1" applyBorder="1" applyAlignment="1">
      <alignment horizontal="center" vertical="center"/>
    </xf>
    <xf numFmtId="0" fontId="16" fillId="2" borderId="0" xfId="0" applyFont="1" applyFill="1" applyAlignment="1">
      <alignment horizontal="left" vertical="center"/>
    </xf>
    <xf numFmtId="0" fontId="46" fillId="0" borderId="0" xfId="0" applyFont="1" applyAlignment="1">
      <alignment horizontal="center" wrapText="1"/>
    </xf>
    <xf numFmtId="0" fontId="46" fillId="2" borderId="0" xfId="0" applyFont="1" applyFill="1" applyAlignment="1">
      <alignment horizontal="center" vertical="center"/>
    </xf>
    <xf numFmtId="0" fontId="41" fillId="0" borderId="8" xfId="0" applyFont="1" applyBorder="1" applyAlignment="1">
      <alignment horizontal="center" vertical="center" wrapText="1"/>
    </xf>
    <xf numFmtId="0" fontId="41" fillId="0" borderId="3" xfId="0" applyFont="1" applyBorder="1" applyAlignment="1">
      <alignment horizontal="center" vertical="center" wrapText="1"/>
    </xf>
    <xf numFmtId="0" fontId="3" fillId="0" borderId="8" xfId="0" applyFont="1" applyBorder="1" applyAlignment="1">
      <alignment horizontal="center" vertical="center"/>
    </xf>
    <xf numFmtId="0" fontId="3" fillId="0" borderId="3" xfId="0" applyFont="1" applyBorder="1" applyAlignment="1">
      <alignment horizontal="center" vertical="center"/>
    </xf>
    <xf numFmtId="0" fontId="41" fillId="0" borderId="8" xfId="0" applyFont="1" applyBorder="1" applyAlignment="1">
      <alignment horizontal="center" vertical="center"/>
    </xf>
    <xf numFmtId="0" fontId="41" fillId="0" borderId="3" xfId="0" applyFont="1" applyBorder="1" applyAlignment="1">
      <alignment horizontal="center" vertical="center"/>
    </xf>
    <xf numFmtId="0" fontId="16" fillId="0" borderId="0" xfId="0" applyFont="1" applyAlignment="1">
      <alignment horizontal="left" wrapText="1"/>
    </xf>
    <xf numFmtId="0" fontId="16" fillId="2" borderId="0" xfId="0" applyFont="1" applyFill="1" applyAlignment="1">
      <alignment vertical="center" wrapText="1"/>
    </xf>
    <xf numFmtId="0" fontId="16" fillId="2" borderId="0" xfId="0" applyFont="1" applyFill="1" applyAlignment="1">
      <alignment horizontal="center" vertical="top" wrapText="1"/>
    </xf>
    <xf numFmtId="0" fontId="16" fillId="2" borderId="0" xfId="0" applyFont="1" applyFill="1" applyAlignment="1">
      <alignment horizontal="left" vertical="top" wrapText="1"/>
    </xf>
    <xf numFmtId="0" fontId="41" fillId="2" borderId="1" xfId="0" applyFont="1" applyFill="1" applyBorder="1" applyAlignment="1">
      <alignment horizontal="center" vertical="center" wrapText="1"/>
    </xf>
    <xf numFmtId="0" fontId="16" fillId="0" borderId="0" xfId="0" applyFont="1" applyAlignment="1">
      <alignment horizontal="center" vertical="center" wrapText="1"/>
    </xf>
    <xf numFmtId="0" fontId="41" fillId="2" borderId="8" xfId="0" applyFont="1" applyFill="1" applyBorder="1" applyAlignment="1">
      <alignment horizontal="center" vertical="center" wrapText="1"/>
    </xf>
    <xf numFmtId="0" fontId="41" fillId="2" borderId="3" xfId="0" applyFont="1" applyFill="1" applyBorder="1" applyAlignment="1">
      <alignment horizontal="center" vertical="center" wrapText="1"/>
    </xf>
    <xf numFmtId="0" fontId="6" fillId="2" borderId="0" xfId="0" applyFont="1" applyFill="1" applyAlignment="1">
      <alignment horizontal="left" vertical="center" wrapText="1"/>
    </xf>
    <xf numFmtId="0" fontId="16" fillId="0" borderId="0" xfId="0" applyFont="1" applyAlignment="1">
      <alignment horizontal="left" vertical="center"/>
    </xf>
    <xf numFmtId="0" fontId="41" fillId="2" borderId="1" xfId="0" applyFont="1" applyFill="1" applyBorder="1" applyAlignment="1">
      <alignment horizontal="center" vertical="center"/>
    </xf>
    <xf numFmtId="0" fontId="76" fillId="2" borderId="0" xfId="0" applyFont="1" applyFill="1" applyAlignment="1">
      <alignment horizontal="center" vertical="center" wrapText="1"/>
    </xf>
    <xf numFmtId="0" fontId="41" fillId="2" borderId="8" xfId="0" applyFont="1" applyFill="1" applyBorder="1" applyAlignment="1">
      <alignment horizontal="center" vertical="center"/>
    </xf>
    <xf numFmtId="0" fontId="41" fillId="2" borderId="3" xfId="0" applyFont="1" applyFill="1" applyBorder="1" applyAlignment="1">
      <alignment horizontal="center" vertical="center"/>
    </xf>
    <xf numFmtId="0" fontId="7" fillId="2" borderId="0" xfId="0" applyFont="1" applyFill="1" applyAlignment="1">
      <alignment horizontal="left" wrapText="1"/>
    </xf>
    <xf numFmtId="0" fontId="16" fillId="0" borderId="0" xfId="0" applyFont="1" applyAlignment="1">
      <alignment horizontal="left" vertical="center" wrapText="1"/>
    </xf>
    <xf numFmtId="0" fontId="7" fillId="0" borderId="0" xfId="0" applyFont="1" applyAlignment="1">
      <alignment horizontal="left" wrapText="1"/>
    </xf>
    <xf numFmtId="165" fontId="47" fillId="0" borderId="9" xfId="0" applyNumberFormat="1" applyFont="1" applyBorder="1" applyAlignment="1">
      <alignment horizontal="left" vertical="center" wrapText="1"/>
    </xf>
    <xf numFmtId="0" fontId="47" fillId="0" borderId="9" xfId="0" applyFont="1" applyBorder="1" applyAlignment="1">
      <alignment horizontal="left" vertical="center"/>
    </xf>
    <xf numFmtId="165" fontId="47" fillId="0" borderId="9" xfId="0" applyNumberFormat="1" applyFont="1" applyBorder="1" applyAlignment="1">
      <alignment horizontal="left" vertical="center"/>
    </xf>
    <xf numFmtId="165" fontId="47" fillId="0" borderId="9" xfId="0" applyNumberFormat="1" applyFont="1" applyBorder="1" applyAlignment="1">
      <alignment vertical="center" wrapText="1"/>
    </xf>
    <xf numFmtId="0" fontId="16" fillId="2" borderId="0" xfId="0" applyFont="1" applyFill="1" applyAlignment="1">
      <alignment horizontal="center"/>
    </xf>
    <xf numFmtId="49" fontId="47" fillId="0" borderId="9" xfId="0" applyNumberFormat="1" applyFont="1" applyBorder="1" applyAlignment="1">
      <alignment horizontal="left" vertical="center"/>
    </xf>
    <xf numFmtId="0" fontId="17" fillId="0" borderId="11" xfId="0" applyFont="1" applyBorder="1" applyAlignment="1">
      <alignment horizontal="left" vertical="center" wrapText="1" indent="1"/>
    </xf>
    <xf numFmtId="0" fontId="17" fillId="3" borderId="11" xfId="0" applyFont="1" applyFill="1" applyBorder="1" applyAlignment="1">
      <alignment horizontal="left" vertical="center" wrapText="1" indent="1"/>
    </xf>
    <xf numFmtId="0" fontId="76" fillId="2" borderId="0" xfId="0" applyFont="1" applyFill="1" applyAlignment="1">
      <alignment horizontal="center" vertical="center"/>
    </xf>
    <xf numFmtId="0" fontId="76" fillId="0" borderId="0" xfId="0" applyFont="1" applyAlignment="1">
      <alignment horizontal="center" vertical="center"/>
    </xf>
  </cellXfs>
  <cellStyles count="1">
    <cellStyle name="Normal" xfId="0" builtinId="0"/>
  </cellStyles>
  <dxfs count="21">
    <dxf>
      <fill>
        <patternFill>
          <bgColor theme="5" tint="0.39994506668294322"/>
        </patternFill>
      </fill>
    </dxf>
    <dxf>
      <fill>
        <patternFill>
          <bgColor theme="5" tint="0.39994506668294322"/>
        </patternFill>
      </fill>
    </dxf>
    <dxf>
      <fill>
        <patternFill>
          <bgColor theme="5" tint="0.79998168889431442"/>
        </patternFill>
      </fill>
    </dxf>
    <dxf>
      <fill>
        <patternFill>
          <bgColor theme="7" tint="0.59996337778862885"/>
        </patternFill>
      </fill>
    </dxf>
    <dxf>
      <fill>
        <patternFill>
          <bgColor theme="7" tint="0.79998168889431442"/>
        </patternFill>
      </fill>
    </dxf>
    <dxf>
      <fill>
        <patternFill>
          <bgColor theme="7" tint="0.79998168889431442"/>
        </patternFill>
      </fill>
    </dxf>
    <dxf>
      <fill>
        <patternFill>
          <bgColor theme="7" tint="0.39994506668294322"/>
        </patternFill>
      </fill>
    </dxf>
    <dxf>
      <fill>
        <patternFill>
          <bgColor theme="7" tint="0.39994506668294322"/>
        </patternFill>
      </fill>
    </dxf>
    <dxf>
      <fill>
        <patternFill>
          <bgColor theme="7" tint="0.39994506668294322"/>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styles" Target="style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sharedStrings" Target="sharedStrings.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theme" Target="theme/theme1.xml"/><Relationship Id="rId20" Type="http://schemas.openxmlformats.org/officeDocument/2006/relationships/worksheet" Target="worksheets/sheet20.xml"/><Relationship Id="rId41" Type="http://schemas.openxmlformats.org/officeDocument/2006/relationships/worksheet" Target="worksheets/sheet41.xml"/><Relationship Id="rId1" Type="http://schemas.openxmlformats.org/officeDocument/2006/relationships/worksheet" Target="worksheets/sheet1.xml"/><Relationship Id="rId6" Type="http://schemas.openxmlformats.org/officeDocument/2006/relationships/worksheet" Target="worksheets/sheet6.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2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36.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44.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8.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2.0949536458617368E-2"/>
          <c:y val="1.3174253672860094E-2"/>
          <c:w val="0.96418598821295898"/>
          <c:h val="0.83227922141347666"/>
        </c:manualLayout>
      </c:layout>
      <c:barChart>
        <c:barDir val="col"/>
        <c:grouping val="clustered"/>
        <c:varyColors val="0"/>
        <c:ser>
          <c:idx val="0"/>
          <c:order val="0"/>
          <c:tx>
            <c:strRef>
              <c:f>'1.1.1'!$B$8</c:f>
              <c:strCache>
                <c:ptCount val="1"/>
                <c:pt idx="0">
                  <c:v>Producción de las industrias características de la salud</c:v>
                </c:pt>
              </c:strCache>
            </c:strRef>
          </c:tx>
          <c:spPr>
            <a:solidFill>
              <a:srgbClr val="DAEEF3"/>
            </a:solidFill>
            <a:ln>
              <a:solidFill>
                <a:srgbClr val="4BACC6"/>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rgbClr val="595959"/>
                    </a:solidFill>
                    <a:latin typeface="Century Gothic" panose="020B0502020202020204" pitchFamily="34" charset="0"/>
                    <a:ea typeface="+mn-ea"/>
                    <a:cs typeface="+mn-cs"/>
                  </a:defRPr>
                </a:pPr>
                <a:endParaRPr lang="es-EC"/>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'1.1.1'!$C$7:$S$7</c:f>
              <c:numCache>
                <c:formatCode>General</c:formatCode>
                <c:ptCount val="17"/>
                <c:pt idx="0">
                  <c:v>2007</c:v>
                </c:pt>
                <c:pt idx="1">
                  <c:v>2008</c:v>
                </c:pt>
                <c:pt idx="2">
                  <c:v>2009</c:v>
                </c:pt>
                <c:pt idx="3">
                  <c:v>2010</c:v>
                </c:pt>
                <c:pt idx="4">
                  <c:v>2011</c:v>
                </c:pt>
                <c:pt idx="5">
                  <c:v>2012</c:v>
                </c:pt>
                <c:pt idx="6">
                  <c:v>2013</c:v>
                </c:pt>
                <c:pt idx="7">
                  <c:v>2014</c:v>
                </c:pt>
                <c:pt idx="8">
                  <c:v>2015</c:v>
                </c:pt>
                <c:pt idx="9">
                  <c:v>2016</c:v>
                </c:pt>
                <c:pt idx="10">
                  <c:v>2017</c:v>
                </c:pt>
                <c:pt idx="11">
                  <c:v>2018</c:v>
                </c:pt>
                <c:pt idx="12">
                  <c:v>2019</c:v>
                </c:pt>
                <c:pt idx="13">
                  <c:v>2020</c:v>
                </c:pt>
                <c:pt idx="14">
                  <c:v>2021</c:v>
                </c:pt>
                <c:pt idx="15">
                  <c:v>2022</c:v>
                </c:pt>
                <c:pt idx="16">
                  <c:v>2023</c:v>
                </c:pt>
              </c:numCache>
            </c:numRef>
          </c:cat>
          <c:val>
            <c:numRef>
              <c:f>'1.1.1'!$C$8:$S$8</c:f>
              <c:numCache>
                <c:formatCode>_(* #,##0_);_(* \(#,##0\);_(* "-"??_);_(@_)</c:formatCode>
                <c:ptCount val="17"/>
                <c:pt idx="0">
                  <c:v>1829058</c:v>
                </c:pt>
                <c:pt idx="1">
                  <c:v>2231913</c:v>
                </c:pt>
                <c:pt idx="2">
                  <c:v>2466061</c:v>
                </c:pt>
                <c:pt idx="3">
                  <c:v>3018901</c:v>
                </c:pt>
                <c:pt idx="4">
                  <c:v>3631556</c:v>
                </c:pt>
                <c:pt idx="5">
                  <c:v>4379406</c:v>
                </c:pt>
                <c:pt idx="6">
                  <c:v>4907587</c:v>
                </c:pt>
                <c:pt idx="7">
                  <c:v>5258069</c:v>
                </c:pt>
                <c:pt idx="8">
                  <c:v>5694014</c:v>
                </c:pt>
                <c:pt idx="9">
                  <c:v>5814745</c:v>
                </c:pt>
                <c:pt idx="10">
                  <c:v>6198263</c:v>
                </c:pt>
                <c:pt idx="11">
                  <c:v>6819266</c:v>
                </c:pt>
                <c:pt idx="12">
                  <c:v>6796013</c:v>
                </c:pt>
                <c:pt idx="13">
                  <c:v>6533558</c:v>
                </c:pt>
                <c:pt idx="14">
                  <c:v>7238915</c:v>
                </c:pt>
                <c:pt idx="15">
                  <c:v>7052053</c:v>
                </c:pt>
                <c:pt idx="16">
                  <c:v>7376078</c:v>
                </c:pt>
              </c:numCache>
            </c:numRef>
          </c:val>
          <c:extLst>
            <c:ext xmlns:c16="http://schemas.microsoft.com/office/drawing/2014/chart" uri="{C3380CC4-5D6E-409C-BE32-E72D297353CC}">
              <c16:uniqueId val="{00000000-F923-4582-B33D-A4AD9C12DD5F}"/>
            </c:ext>
          </c:extLst>
        </c:ser>
        <c:dLbls>
          <c:showLegendKey val="0"/>
          <c:showVal val="0"/>
          <c:showCatName val="0"/>
          <c:showSerName val="0"/>
          <c:showPercent val="0"/>
          <c:showBubbleSize val="0"/>
        </c:dLbls>
        <c:gapWidth val="97"/>
        <c:overlap val="-11"/>
        <c:axId val="250444528"/>
        <c:axId val="250445088"/>
      </c:barChart>
      <c:lineChart>
        <c:grouping val="standard"/>
        <c:varyColors val="0"/>
        <c:ser>
          <c:idx val="1"/>
          <c:order val="1"/>
          <c:tx>
            <c:strRef>
              <c:f>'1.1.1'!$B$10</c:f>
              <c:strCache>
                <c:ptCount val="1"/>
                <c:pt idx="0">
                  <c:v>Producción de la salud respecto al PIB</c:v>
                </c:pt>
              </c:strCache>
            </c:strRef>
          </c:tx>
          <c:spPr>
            <a:ln w="28575" cap="rnd">
              <a:solidFill>
                <a:srgbClr val="4BACC6"/>
              </a:solidFill>
              <a:round/>
            </a:ln>
            <a:effectLst/>
          </c:spPr>
          <c:marker>
            <c:symbol val="diamond"/>
            <c:size val="7"/>
            <c:spPr>
              <a:solidFill>
                <a:srgbClr val="31859C"/>
              </a:solidFill>
              <a:ln w="9525">
                <a:solidFill>
                  <a:srgbClr val="4BACC6"/>
                </a:solidFill>
              </a:ln>
              <a:effectLst/>
            </c:spPr>
          </c:marker>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rgbClr val="595959"/>
                    </a:solidFill>
                    <a:latin typeface="Century Gothic" panose="020B0502020202020204" pitchFamily="34" charset="0"/>
                    <a:ea typeface="+mn-ea"/>
                    <a:cs typeface="+mn-cs"/>
                  </a:defRPr>
                </a:pPr>
                <a:endParaRPr lang="es-EC"/>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multiLvlStrRef>
              <c:f>'1.1.1'!#REF!</c:f>
            </c:multiLvlStrRef>
          </c:cat>
          <c:val>
            <c:numRef>
              <c:f>'1.1.1'!$C$10:$S$10</c:f>
              <c:numCache>
                <c:formatCode>0.0%</c:formatCode>
                <c:ptCount val="17"/>
                <c:pt idx="0">
                  <c:v>3.6692171236416903E-2</c:v>
                </c:pt>
                <c:pt idx="1">
                  <c:v>3.6505291944220197E-2</c:v>
                </c:pt>
                <c:pt idx="2">
                  <c:v>4.1036058680626597E-2</c:v>
                </c:pt>
                <c:pt idx="3">
                  <c:v>4.4297023012840199E-2</c:v>
                </c:pt>
                <c:pt idx="4">
                  <c:v>4.5976834051664403E-2</c:v>
                </c:pt>
                <c:pt idx="5">
                  <c:v>4.99162662217119E-2</c:v>
                </c:pt>
                <c:pt idx="6">
                  <c:v>5.0818784189879999E-2</c:v>
                </c:pt>
                <c:pt idx="7">
                  <c:v>5.11894660891467E-2</c:v>
                </c:pt>
                <c:pt idx="8">
                  <c:v>5.8574631648973398E-2</c:v>
                </c:pt>
                <c:pt idx="9">
                  <c:v>5.9533733060371602E-2</c:v>
                </c:pt>
                <c:pt idx="10">
                  <c:v>5.9331982172541403E-2</c:v>
                </c:pt>
                <c:pt idx="11">
                  <c:v>6.3447449961858096E-2</c:v>
                </c:pt>
                <c:pt idx="12">
                  <c:v>6.3162419956236601E-2</c:v>
                </c:pt>
                <c:pt idx="13">
                  <c:v>6.8153400755660801E-2</c:v>
                </c:pt>
                <c:pt idx="14">
                  <c:v>6.7379422553711696E-2</c:v>
                </c:pt>
                <c:pt idx="15">
                  <c:v>6.0487950709793598E-2</c:v>
                </c:pt>
                <c:pt idx="16">
                  <c:v>6.20647797563538E-2</c:v>
                </c:pt>
              </c:numCache>
            </c:numRef>
          </c:val>
          <c:smooth val="0"/>
          <c:extLst>
            <c:ext xmlns:c16="http://schemas.microsoft.com/office/drawing/2014/chart" uri="{C3380CC4-5D6E-409C-BE32-E72D297353CC}">
              <c16:uniqueId val="{00000001-F923-4582-B33D-A4AD9C12DD5F}"/>
            </c:ext>
          </c:extLst>
        </c:ser>
        <c:dLbls>
          <c:showLegendKey val="0"/>
          <c:showVal val="0"/>
          <c:showCatName val="0"/>
          <c:showSerName val="0"/>
          <c:showPercent val="0"/>
          <c:showBubbleSize val="0"/>
        </c:dLbls>
        <c:marker val="1"/>
        <c:smooth val="0"/>
        <c:axId val="250446208"/>
        <c:axId val="250445648"/>
      </c:lineChart>
      <c:catAx>
        <c:axId val="250444528"/>
        <c:scaling>
          <c:orientation val="minMax"/>
        </c:scaling>
        <c:delete val="0"/>
        <c:axPos val="b"/>
        <c:numFmt formatCode="General" sourceLinked="1"/>
        <c:majorTickMark val="none"/>
        <c:minorTickMark val="none"/>
        <c:tickLblPos val="nextTo"/>
        <c:spPr>
          <a:noFill/>
          <a:ln w="9525" cap="flat" cmpd="sng" algn="ctr">
            <a:solidFill>
              <a:srgbClr val="4BACC6"/>
            </a:solidFill>
            <a:round/>
          </a:ln>
          <a:effectLst/>
        </c:spPr>
        <c:txPr>
          <a:bodyPr rot="-60000000" spcFirstLastPara="1" vertOverflow="ellipsis" vert="horz" wrap="square" anchor="ctr" anchorCtr="1"/>
          <a:lstStyle/>
          <a:p>
            <a:pPr>
              <a:defRPr sz="1050" b="0" i="0" u="none" strike="noStrike" kern="1200" baseline="0">
                <a:solidFill>
                  <a:srgbClr val="595959"/>
                </a:solidFill>
                <a:latin typeface="Century Gothic" panose="020B0502020202020204" pitchFamily="34" charset="0"/>
                <a:ea typeface="+mn-ea"/>
                <a:cs typeface="+mn-cs"/>
              </a:defRPr>
            </a:pPr>
            <a:endParaRPr lang="es-EC"/>
          </a:p>
        </c:txPr>
        <c:crossAx val="250445088"/>
        <c:crosses val="autoZero"/>
        <c:auto val="1"/>
        <c:lblAlgn val="ctr"/>
        <c:lblOffset val="100"/>
        <c:noMultiLvlLbl val="0"/>
      </c:catAx>
      <c:valAx>
        <c:axId val="250445088"/>
        <c:scaling>
          <c:orientation val="minMax"/>
          <c:max val="9000000"/>
        </c:scaling>
        <c:delete val="0"/>
        <c:axPos val="l"/>
        <c:numFmt formatCode="_(* #,##0_);_(* \(#,##0\);_(* &quot;-&quot;??_);_(@_)" sourceLinked="1"/>
        <c:majorTickMark val="none"/>
        <c:minorTickMark val="none"/>
        <c:tickLblPos val="nextTo"/>
        <c:spPr>
          <a:noFill/>
          <a:ln>
            <a:noFill/>
          </a:ln>
          <a:effectLst/>
        </c:spPr>
        <c:txPr>
          <a:bodyPr rot="-60000000" spcFirstLastPara="1" vertOverflow="ellipsis" vert="horz" wrap="square" anchor="ctr" anchorCtr="1"/>
          <a:lstStyle/>
          <a:p>
            <a:pPr>
              <a:defRPr sz="200" b="0" i="0" u="none" strike="noStrike" kern="1200" baseline="0">
                <a:solidFill>
                  <a:schemeClr val="bg1"/>
                </a:solidFill>
                <a:latin typeface="Century Gothic" panose="020B0502020202020204" pitchFamily="34" charset="0"/>
                <a:ea typeface="+mn-ea"/>
                <a:cs typeface="+mn-cs"/>
              </a:defRPr>
            </a:pPr>
            <a:endParaRPr lang="es-EC"/>
          </a:p>
        </c:txPr>
        <c:crossAx val="250444528"/>
        <c:crosses val="autoZero"/>
        <c:crossBetween val="between"/>
      </c:valAx>
      <c:valAx>
        <c:axId val="250445648"/>
        <c:scaling>
          <c:orientation val="minMax"/>
          <c:max val="7.0000000000000007E-2"/>
        </c:scaling>
        <c:delete val="0"/>
        <c:axPos val="r"/>
        <c:numFmt formatCode="0.0%" sourceLinked="1"/>
        <c:majorTickMark val="out"/>
        <c:minorTickMark val="none"/>
        <c:tickLblPos val="nextTo"/>
        <c:spPr>
          <a:noFill/>
          <a:ln>
            <a:noFill/>
          </a:ln>
          <a:effectLst/>
        </c:spPr>
        <c:txPr>
          <a:bodyPr rot="-60000000" spcFirstLastPara="1" vertOverflow="ellipsis" vert="horz" wrap="square" anchor="ctr" anchorCtr="1"/>
          <a:lstStyle/>
          <a:p>
            <a:pPr>
              <a:defRPr sz="400" b="0" i="0" u="none" strike="noStrike" kern="1200" baseline="0">
                <a:solidFill>
                  <a:schemeClr val="bg1"/>
                </a:solidFill>
                <a:latin typeface="Century Gothic" panose="020B0502020202020204" pitchFamily="34" charset="0"/>
                <a:ea typeface="+mn-ea"/>
                <a:cs typeface="+mn-cs"/>
              </a:defRPr>
            </a:pPr>
            <a:endParaRPr lang="es-EC"/>
          </a:p>
        </c:txPr>
        <c:crossAx val="250446208"/>
        <c:crosses val="max"/>
        <c:crossBetween val="between"/>
      </c:valAx>
      <c:catAx>
        <c:axId val="250446208"/>
        <c:scaling>
          <c:orientation val="minMax"/>
        </c:scaling>
        <c:delete val="1"/>
        <c:axPos val="b"/>
        <c:numFmt formatCode="General" sourceLinked="1"/>
        <c:majorTickMark val="out"/>
        <c:minorTickMark val="none"/>
        <c:tickLblPos val="nextTo"/>
        <c:crossAx val="250445648"/>
        <c:crosses val="autoZero"/>
        <c:auto val="1"/>
        <c:lblAlgn val="ctr"/>
        <c:lblOffset val="100"/>
        <c:noMultiLvlLbl val="0"/>
      </c:catAx>
      <c:spPr>
        <a:noFill/>
        <a:ln>
          <a:noFill/>
        </a:ln>
        <a:effectLst/>
      </c:spPr>
    </c:plotArea>
    <c:legend>
      <c:legendPos val="b"/>
      <c:layout>
        <c:manualLayout>
          <c:xMode val="edge"/>
          <c:yMode val="edge"/>
          <c:x val="0.27765119577444125"/>
          <c:y val="0.94488223398304716"/>
          <c:w val="0.3713913532547562"/>
          <c:h val="3.9907812094329885E-2"/>
        </c:manualLayout>
      </c:layout>
      <c:overlay val="0"/>
      <c:spPr>
        <a:noFill/>
        <a:ln>
          <a:noFill/>
        </a:ln>
        <a:effectLst/>
      </c:spPr>
      <c:txPr>
        <a:bodyPr rot="0" spcFirstLastPara="1" vertOverflow="ellipsis" vert="horz" wrap="square" anchor="ctr" anchorCtr="1"/>
        <a:lstStyle/>
        <a:p>
          <a:pPr>
            <a:defRPr sz="1050" b="0" i="0" u="none" strike="noStrike" kern="1200" baseline="0">
              <a:solidFill>
                <a:srgbClr val="595959"/>
              </a:solidFill>
              <a:latin typeface="Century Gothic" panose="020B0502020202020204" pitchFamily="34" charset="0"/>
              <a:ea typeface="+mn-ea"/>
              <a:cs typeface="+mn-cs"/>
            </a:defRPr>
          </a:pPr>
          <a:endParaRPr lang="es-EC"/>
        </a:p>
      </c:txPr>
    </c:legend>
    <c:plotVisOnly val="1"/>
    <c:dispBlanksAs val="gap"/>
    <c:showDLblsOverMax val="0"/>
    <c:extLst>
      <c:ext xmlns:c16r3="http://schemas.microsoft.com/office/drawing/2017/03/chart" uri="{56B9EC1D-385E-4148-901F-78D8002777C0}">
        <c16r3:dataDisplayOptions16>
          <c16r3:dispNaAsBlank val="1"/>
        </c16r3:dataDisplayOptions16>
      </c:ext>
    </c:extLst>
  </c:chart>
  <c:spPr>
    <a:solidFill>
      <a:schemeClr val="bg1"/>
    </a:solidFill>
    <a:ln w="9525" cap="flat" cmpd="sng" algn="ctr">
      <a:solidFill>
        <a:schemeClr val="bg1"/>
      </a:solidFill>
      <a:round/>
    </a:ln>
    <a:effectLst/>
  </c:spPr>
  <c:txPr>
    <a:bodyPr/>
    <a:lstStyle/>
    <a:p>
      <a:pPr>
        <a:defRPr sz="1050">
          <a:solidFill>
            <a:srgbClr val="595959"/>
          </a:solidFill>
          <a:latin typeface="Century Gothic" panose="020B0502020202020204" pitchFamily="34" charset="0"/>
        </a:defRPr>
      </a:pPr>
      <a:endParaRPr lang="es-EC"/>
    </a:p>
  </c:txPr>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3"/>
    </mc:Choice>
    <mc:Fallback>
      <c:style val="3"/>
    </mc:Fallback>
  </mc:AlternateContent>
  <c:chart>
    <c:autoTitleDeleted val="1"/>
    <c:plotArea>
      <c:layout>
        <c:manualLayout>
          <c:layoutTarget val="inner"/>
          <c:xMode val="edge"/>
          <c:yMode val="edge"/>
          <c:x val="7.5911148418847394E-3"/>
          <c:y val="6.1115364056042884E-2"/>
          <c:w val="0.98481777031623052"/>
          <c:h val="0.77046349206349207"/>
        </c:manualLayout>
      </c:layout>
      <c:barChart>
        <c:barDir val="col"/>
        <c:grouping val="percentStacked"/>
        <c:varyColors val="0"/>
        <c:ser>
          <c:idx val="0"/>
          <c:order val="0"/>
          <c:tx>
            <c:strRef>
              <c:f>'1.2.3'!$B$16</c:f>
              <c:strCache>
                <c:ptCount val="1"/>
                <c:pt idx="0">
                  <c:v>Consumo intermedio sector público</c:v>
                </c:pt>
              </c:strCache>
            </c:strRef>
          </c:tx>
          <c:spPr>
            <a:solidFill>
              <a:srgbClr val="4BACC6"/>
            </a:solidFill>
            <a:ln>
              <a:solidFill>
                <a:srgbClr val="31859C"/>
              </a:solidFill>
            </a:ln>
          </c:spPr>
          <c:invertIfNegative val="0"/>
          <c:dLbls>
            <c:spPr>
              <a:noFill/>
              <a:ln>
                <a:noFill/>
              </a:ln>
              <a:effectLst/>
            </c:spPr>
            <c:txPr>
              <a:bodyPr rot="0" spcFirstLastPara="1" vertOverflow="ellipsis" vert="horz" wrap="square" lIns="38100" tIns="19050" rIns="38100" bIns="19050" anchor="ctr" anchorCtr="1">
                <a:spAutoFit/>
              </a:bodyPr>
              <a:lstStyle/>
              <a:p>
                <a:pPr>
                  <a:defRPr sz="1100" b="0" i="0" u="none" strike="noStrike" kern="1200" baseline="0">
                    <a:solidFill>
                      <a:srgbClr val="64647C"/>
                    </a:solidFill>
                    <a:latin typeface="Century Gothic" panose="020B0502020202020204" pitchFamily="34" charset="0"/>
                    <a:ea typeface="+mn-ea"/>
                    <a:cs typeface="+mn-cs"/>
                  </a:defRPr>
                </a:pPr>
                <a:endParaRPr lang="es-EC"/>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numRef>
              <c:f>'1.2.3'!$C$15:$S$15</c:f>
              <c:numCache>
                <c:formatCode>General</c:formatCode>
                <c:ptCount val="17"/>
                <c:pt idx="0">
                  <c:v>2007</c:v>
                </c:pt>
                <c:pt idx="1">
                  <c:v>2008</c:v>
                </c:pt>
                <c:pt idx="2">
                  <c:v>2009</c:v>
                </c:pt>
                <c:pt idx="3">
                  <c:v>2010</c:v>
                </c:pt>
                <c:pt idx="4">
                  <c:v>2011</c:v>
                </c:pt>
                <c:pt idx="5">
                  <c:v>2012</c:v>
                </c:pt>
                <c:pt idx="6">
                  <c:v>2013</c:v>
                </c:pt>
                <c:pt idx="7">
                  <c:v>2014</c:v>
                </c:pt>
                <c:pt idx="8">
                  <c:v>2015</c:v>
                </c:pt>
                <c:pt idx="9">
                  <c:v>2016</c:v>
                </c:pt>
                <c:pt idx="10">
                  <c:v>2017</c:v>
                </c:pt>
                <c:pt idx="11">
                  <c:v>2018</c:v>
                </c:pt>
                <c:pt idx="12">
                  <c:v>2019</c:v>
                </c:pt>
                <c:pt idx="13">
                  <c:v>2020</c:v>
                </c:pt>
                <c:pt idx="14">
                  <c:v>2021</c:v>
                </c:pt>
                <c:pt idx="15">
                  <c:v>2022</c:v>
                </c:pt>
                <c:pt idx="16">
                  <c:v>2023</c:v>
                </c:pt>
              </c:numCache>
            </c:numRef>
          </c:cat>
          <c:val>
            <c:numRef>
              <c:f>'1.2.3'!$C$16:$S$16</c:f>
              <c:numCache>
                <c:formatCode>0.0%</c:formatCode>
                <c:ptCount val="17"/>
                <c:pt idx="0">
                  <c:v>0.50788131108435774</c:v>
                </c:pt>
                <c:pt idx="1">
                  <c:v>0.50165895126471061</c:v>
                </c:pt>
                <c:pt idx="2">
                  <c:v>0.47376038496829664</c:v>
                </c:pt>
                <c:pt idx="3">
                  <c:v>0.47970592288710084</c:v>
                </c:pt>
                <c:pt idx="4">
                  <c:v>0.52052806026897713</c:v>
                </c:pt>
                <c:pt idx="5">
                  <c:v>0.51555952109277725</c:v>
                </c:pt>
                <c:pt idx="6">
                  <c:v>0.54662876523657922</c:v>
                </c:pt>
                <c:pt idx="7">
                  <c:v>0.55229508305477815</c:v>
                </c:pt>
                <c:pt idx="8">
                  <c:v>0.51812166738404508</c:v>
                </c:pt>
                <c:pt idx="9">
                  <c:v>0.52613460884357954</c:v>
                </c:pt>
                <c:pt idx="10">
                  <c:v>0.57341260448864717</c:v>
                </c:pt>
                <c:pt idx="11">
                  <c:v>0.6036950840074673</c:v>
                </c:pt>
                <c:pt idx="12">
                  <c:v>0.54880170760739433</c:v>
                </c:pt>
                <c:pt idx="13">
                  <c:v>0.49254028667047894</c:v>
                </c:pt>
                <c:pt idx="14">
                  <c:v>0.50795395337342952</c:v>
                </c:pt>
                <c:pt idx="15">
                  <c:v>0.43634511307607327</c:v>
                </c:pt>
                <c:pt idx="16">
                  <c:v>0.449739266829141</c:v>
                </c:pt>
              </c:numCache>
            </c:numRef>
          </c:val>
          <c:extLst>
            <c:ext xmlns:c16="http://schemas.microsoft.com/office/drawing/2014/chart" uri="{C3380CC4-5D6E-409C-BE32-E72D297353CC}">
              <c16:uniqueId val="{00000000-EBA5-4E9A-8277-5DD0C518B03C}"/>
            </c:ext>
          </c:extLst>
        </c:ser>
        <c:ser>
          <c:idx val="1"/>
          <c:order val="1"/>
          <c:tx>
            <c:strRef>
              <c:f>'1.2.3'!$B$17</c:f>
              <c:strCache>
                <c:ptCount val="1"/>
                <c:pt idx="0">
                  <c:v>Consumo intermedio  sector privado</c:v>
                </c:pt>
              </c:strCache>
            </c:strRef>
          </c:tx>
          <c:spPr>
            <a:solidFill>
              <a:srgbClr val="DAEEF3"/>
            </a:solidFill>
            <a:ln>
              <a:solidFill>
                <a:srgbClr val="4BACC6"/>
              </a:solidFill>
            </a:ln>
          </c:spPr>
          <c:invertIfNegative val="0"/>
          <c:dLbls>
            <c:spPr>
              <a:noFill/>
              <a:ln>
                <a:noFill/>
              </a:ln>
              <a:effectLst/>
            </c:spPr>
            <c:txPr>
              <a:bodyPr rot="0" spcFirstLastPara="1" vertOverflow="ellipsis" vert="horz" wrap="square" lIns="38100" tIns="19050" rIns="38100" bIns="19050" anchor="ctr" anchorCtr="1">
                <a:spAutoFit/>
              </a:bodyPr>
              <a:lstStyle/>
              <a:p>
                <a:pPr>
                  <a:defRPr sz="1100" b="0" i="0" u="none" strike="noStrike" kern="1200" baseline="0">
                    <a:solidFill>
                      <a:srgbClr val="64647C"/>
                    </a:solidFill>
                    <a:latin typeface="Century Gothic" panose="020B0502020202020204" pitchFamily="34" charset="0"/>
                    <a:ea typeface="+mn-ea"/>
                    <a:cs typeface="+mn-cs"/>
                  </a:defRPr>
                </a:pPr>
                <a:endParaRPr lang="es-EC"/>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numRef>
              <c:f>'1.2.3'!$C$15:$S$15</c:f>
              <c:numCache>
                <c:formatCode>General</c:formatCode>
                <c:ptCount val="17"/>
                <c:pt idx="0">
                  <c:v>2007</c:v>
                </c:pt>
                <c:pt idx="1">
                  <c:v>2008</c:v>
                </c:pt>
                <c:pt idx="2">
                  <c:v>2009</c:v>
                </c:pt>
                <c:pt idx="3">
                  <c:v>2010</c:v>
                </c:pt>
                <c:pt idx="4">
                  <c:v>2011</c:v>
                </c:pt>
                <c:pt idx="5">
                  <c:v>2012</c:v>
                </c:pt>
                <c:pt idx="6">
                  <c:v>2013</c:v>
                </c:pt>
                <c:pt idx="7">
                  <c:v>2014</c:v>
                </c:pt>
                <c:pt idx="8">
                  <c:v>2015</c:v>
                </c:pt>
                <c:pt idx="9">
                  <c:v>2016</c:v>
                </c:pt>
                <c:pt idx="10">
                  <c:v>2017</c:v>
                </c:pt>
                <c:pt idx="11">
                  <c:v>2018</c:v>
                </c:pt>
                <c:pt idx="12">
                  <c:v>2019</c:v>
                </c:pt>
                <c:pt idx="13">
                  <c:v>2020</c:v>
                </c:pt>
                <c:pt idx="14">
                  <c:v>2021</c:v>
                </c:pt>
                <c:pt idx="15">
                  <c:v>2022</c:v>
                </c:pt>
                <c:pt idx="16">
                  <c:v>2023</c:v>
                </c:pt>
              </c:numCache>
            </c:numRef>
          </c:cat>
          <c:val>
            <c:numRef>
              <c:f>'1.2.3'!$C$17:$S$17</c:f>
              <c:numCache>
                <c:formatCode>0.0%</c:formatCode>
                <c:ptCount val="17"/>
                <c:pt idx="0">
                  <c:v>0.49211868891564226</c:v>
                </c:pt>
                <c:pt idx="1">
                  <c:v>0.49834104873528939</c:v>
                </c:pt>
                <c:pt idx="2">
                  <c:v>0.52623961503170336</c:v>
                </c:pt>
                <c:pt idx="3">
                  <c:v>0.52029407711289921</c:v>
                </c:pt>
                <c:pt idx="4">
                  <c:v>0.47947193973102281</c:v>
                </c:pt>
                <c:pt idx="5">
                  <c:v>0.48444047890722275</c:v>
                </c:pt>
                <c:pt idx="6">
                  <c:v>0.45337123476342078</c:v>
                </c:pt>
                <c:pt idx="7">
                  <c:v>0.44770491694522185</c:v>
                </c:pt>
                <c:pt idx="8">
                  <c:v>0.48187833261595486</c:v>
                </c:pt>
                <c:pt idx="9">
                  <c:v>0.47386539115642051</c:v>
                </c:pt>
                <c:pt idx="10">
                  <c:v>0.42658739551135283</c:v>
                </c:pt>
                <c:pt idx="11">
                  <c:v>0.39630491599253265</c:v>
                </c:pt>
                <c:pt idx="12">
                  <c:v>0.45119829239260562</c:v>
                </c:pt>
                <c:pt idx="13">
                  <c:v>0.50745971332952111</c:v>
                </c:pt>
                <c:pt idx="14">
                  <c:v>0.49204604662657048</c:v>
                </c:pt>
                <c:pt idx="15">
                  <c:v>0.56365488692392673</c:v>
                </c:pt>
                <c:pt idx="16">
                  <c:v>0.550260733170859</c:v>
                </c:pt>
              </c:numCache>
            </c:numRef>
          </c:val>
          <c:extLst>
            <c:ext xmlns:c16="http://schemas.microsoft.com/office/drawing/2014/chart" uri="{C3380CC4-5D6E-409C-BE32-E72D297353CC}">
              <c16:uniqueId val="{00000001-EBA5-4E9A-8277-5DD0C518B03C}"/>
            </c:ext>
          </c:extLst>
        </c:ser>
        <c:dLbls>
          <c:showLegendKey val="0"/>
          <c:showVal val="1"/>
          <c:showCatName val="0"/>
          <c:showSerName val="0"/>
          <c:showPercent val="0"/>
          <c:showBubbleSize val="0"/>
        </c:dLbls>
        <c:gapWidth val="95"/>
        <c:overlap val="100"/>
        <c:axId val="451673552"/>
        <c:axId val="451674112"/>
      </c:barChart>
      <c:catAx>
        <c:axId val="451673552"/>
        <c:scaling>
          <c:orientation val="minMax"/>
        </c:scaling>
        <c:delete val="0"/>
        <c:axPos val="b"/>
        <c:numFmt formatCode="General" sourceLinked="0"/>
        <c:majorTickMark val="none"/>
        <c:minorTickMark val="none"/>
        <c:tickLblPos val="nextTo"/>
        <c:spPr>
          <a:noFill/>
          <a:ln w="6350" cap="flat" cmpd="sng" algn="ctr">
            <a:solidFill>
              <a:schemeClr val="tx1">
                <a:tint val="75000"/>
              </a:schemeClr>
            </a:solidFill>
            <a:prstDash val="solid"/>
            <a:round/>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Century Gothic" panose="020B0502020202020204" pitchFamily="34" charset="0"/>
                <a:ea typeface="+mn-ea"/>
                <a:cs typeface="+mn-cs"/>
              </a:defRPr>
            </a:pPr>
            <a:endParaRPr lang="es-EC"/>
          </a:p>
        </c:txPr>
        <c:crossAx val="451674112"/>
        <c:crosses val="autoZero"/>
        <c:auto val="1"/>
        <c:lblAlgn val="ctr"/>
        <c:lblOffset val="100"/>
        <c:noMultiLvlLbl val="0"/>
      </c:catAx>
      <c:valAx>
        <c:axId val="451674112"/>
        <c:scaling>
          <c:orientation val="minMax"/>
        </c:scaling>
        <c:delete val="1"/>
        <c:axPos val="l"/>
        <c:numFmt formatCode="0%" sourceLinked="1"/>
        <c:majorTickMark val="none"/>
        <c:minorTickMark val="none"/>
        <c:tickLblPos val="nextTo"/>
        <c:crossAx val="451673552"/>
        <c:crosses val="autoZero"/>
        <c:crossBetween val="between"/>
      </c:valAx>
      <c:spPr>
        <a:solidFill>
          <a:schemeClr val="bg1"/>
        </a:solidFill>
        <a:ln>
          <a:noFill/>
        </a:ln>
        <a:effectLst/>
      </c:spPr>
    </c:plotArea>
    <c:legend>
      <c:legendPos val="b"/>
      <c:layout>
        <c:manualLayout>
          <c:xMode val="edge"/>
          <c:yMode val="edge"/>
          <c:x val="0.14153208854304558"/>
          <c:y val="0.9334770964293938"/>
          <c:w val="0.59995076548951642"/>
          <c:h val="6.6522903570606168E-2"/>
        </c:manualLayout>
      </c:layout>
      <c:overlay val="0"/>
      <c:spPr>
        <a:noFill/>
        <a:ln>
          <a:noFill/>
        </a:ln>
        <a:effectLst/>
      </c:spPr>
      <c:txPr>
        <a:bodyPr rot="0" spcFirstLastPara="1" vertOverflow="ellipsis" vert="horz" wrap="square" anchor="ctr" anchorCtr="1"/>
        <a:lstStyle/>
        <a:p>
          <a:pPr>
            <a:defRPr sz="1050" b="0" i="0" u="none" strike="noStrike" kern="1200" baseline="0">
              <a:solidFill>
                <a:schemeClr val="tx1">
                  <a:lumMod val="65000"/>
                  <a:lumOff val="35000"/>
                </a:schemeClr>
              </a:solidFill>
              <a:latin typeface="Century Gothic" panose="020B0502020202020204" pitchFamily="34" charset="0"/>
              <a:ea typeface="+mn-ea"/>
              <a:cs typeface="+mn-cs"/>
            </a:defRPr>
          </a:pPr>
          <a:endParaRPr lang="es-EC"/>
        </a:p>
      </c:txPr>
    </c:legend>
    <c:plotVisOnly val="1"/>
    <c:dispBlanksAs val="gap"/>
    <c:showDLblsOverMax val="0"/>
  </c:chart>
  <c:spPr>
    <a:solidFill>
      <a:schemeClr val="bg1"/>
    </a:solidFill>
    <a:ln w="6350" cap="flat" cmpd="sng" algn="ctr">
      <a:noFill/>
      <a:prstDash val="solid"/>
      <a:round/>
    </a:ln>
    <a:effectLst/>
  </c:spPr>
  <c:txPr>
    <a:bodyPr/>
    <a:lstStyle/>
    <a:p>
      <a:pPr>
        <a:defRPr sz="1200"/>
      </a:pPr>
      <a:endParaRPr lang="es-EC"/>
    </a:p>
  </c:txPr>
  <c:printSettings>
    <c:headerFooter/>
    <c:pageMargins b="0.75" l="0.7" r="0.7" t="0.75" header="0.3" footer="0.3"/>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3"/>
    </mc:Choice>
    <mc:Fallback>
      <c:style val="3"/>
    </mc:Fallback>
  </mc:AlternateContent>
  <c:chart>
    <c:autoTitleDeleted val="0"/>
    <c:plotArea>
      <c:layout>
        <c:manualLayout>
          <c:layoutTarget val="inner"/>
          <c:xMode val="edge"/>
          <c:yMode val="edge"/>
          <c:x val="0.49111567852142013"/>
          <c:y val="2.9573937753071391E-2"/>
          <c:w val="0.47861265656124746"/>
          <c:h val="0.94085211483326925"/>
        </c:manualLayout>
      </c:layout>
      <c:barChart>
        <c:barDir val="bar"/>
        <c:grouping val="clustered"/>
        <c:varyColors val="0"/>
        <c:ser>
          <c:idx val="0"/>
          <c:order val="0"/>
          <c:tx>
            <c:strRef>
              <c:f>'1.2.4'!$D$24</c:f>
              <c:strCache>
                <c:ptCount val="1"/>
                <c:pt idx="0">
                  <c:v>#¡REF!</c:v>
                </c:pt>
              </c:strCache>
            </c:strRef>
          </c:tx>
          <c:spPr>
            <a:solidFill>
              <a:srgbClr val="DAEEF3"/>
            </a:solidFill>
            <a:ln>
              <a:solidFill>
                <a:srgbClr val="31859C"/>
              </a:solidFill>
            </a:ln>
          </c:spPr>
          <c:invertIfNegative val="0"/>
          <c:dLbls>
            <c:spPr>
              <a:noFill/>
              <a:ln>
                <a:noFill/>
              </a:ln>
              <a:effectLst/>
            </c:spPr>
            <c:txPr>
              <a:bodyPr wrap="square" lIns="38100" tIns="19050" rIns="38100" bIns="19050" anchor="ctr">
                <a:spAutoFit/>
              </a:bodyPr>
              <a:lstStyle/>
              <a:p>
                <a:pPr>
                  <a:defRPr sz="1100">
                    <a:solidFill>
                      <a:srgbClr val="64647C"/>
                    </a:solidFill>
                    <a:latin typeface="Century Gothic" panose="020B0502020202020204" pitchFamily="34" charset="0"/>
                  </a:defRPr>
                </a:pPr>
                <a:endParaRPr lang="es-EC"/>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'1.2.4'!$C$25:$C$35</c:f>
              <c:strCache>
                <c:ptCount val="11"/>
                <c:pt idx="0">
                  <c:v>Actividades de hospitales privados</c:v>
                </c:pt>
                <c:pt idx="1">
                  <c:v>Actividades de centros ambulatorios del sector privado</c:v>
                </c:pt>
                <c:pt idx="2">
                  <c:v>Actividades de hospitales públicos (MSP)</c:v>
                </c:pt>
                <c:pt idx="3">
                  <c:v>Actividades de salud Pública, vacunación COVID</c:v>
                </c:pt>
                <c:pt idx="4">
                  <c:v>Actividades de hospitales públicos (IESS)</c:v>
                </c:pt>
                <c:pt idx="5">
                  <c:v>Otras actividades relacionadas con la salud humana privados</c:v>
                </c:pt>
                <c:pt idx="6">
                  <c:v>Actividades de centros ambulatorios del sector público (MSP)</c:v>
                </c:pt>
                <c:pt idx="7">
                  <c:v>Actividades de centros ambulatorios del sector público (IESS)</c:v>
                </c:pt>
                <c:pt idx="8">
                  <c:v>Actividades de centros ambulatorios del sector público (otros sector público)</c:v>
                </c:pt>
                <c:pt idx="9">
                  <c:v>Regulación de las actividades de organismos que prestan servicios de salud</c:v>
                </c:pt>
                <c:pt idx="10">
                  <c:v>Otros*</c:v>
                </c:pt>
              </c:strCache>
            </c:strRef>
          </c:cat>
          <c:val>
            <c:numRef>
              <c:f>'1.2.4'!$D$25:$D$35</c:f>
              <c:numCache>
                <c:formatCode>#,##0</c:formatCode>
                <c:ptCount val="11"/>
                <c:pt idx="0">
                  <c:v>632508</c:v>
                </c:pt>
                <c:pt idx="1">
                  <c:v>477508</c:v>
                </c:pt>
                <c:pt idx="2">
                  <c:v>333445</c:v>
                </c:pt>
                <c:pt idx="3">
                  <c:v>46632</c:v>
                </c:pt>
                <c:pt idx="4">
                  <c:v>329052</c:v>
                </c:pt>
                <c:pt idx="5">
                  <c:v>201220</c:v>
                </c:pt>
                <c:pt idx="6">
                  <c:v>110650</c:v>
                </c:pt>
                <c:pt idx="7">
                  <c:v>66451</c:v>
                </c:pt>
                <c:pt idx="8">
                  <c:v>39090</c:v>
                </c:pt>
                <c:pt idx="9">
                  <c:v>41468</c:v>
                </c:pt>
                <c:pt idx="10">
                  <c:v>48286</c:v>
                </c:pt>
              </c:numCache>
            </c:numRef>
          </c:val>
          <c:extLst>
            <c:ext xmlns:c16="http://schemas.microsoft.com/office/drawing/2014/chart" uri="{C3380CC4-5D6E-409C-BE32-E72D297353CC}">
              <c16:uniqueId val="{00000000-B869-49CF-81BA-489F7B26163C}"/>
            </c:ext>
          </c:extLst>
        </c:ser>
        <c:ser>
          <c:idx val="1"/>
          <c:order val="1"/>
          <c:tx>
            <c:strRef>
              <c:f>'1.2.4'!$E$24</c:f>
              <c:strCache>
                <c:ptCount val="1"/>
                <c:pt idx="0">
                  <c:v>#¡REF!</c:v>
                </c:pt>
              </c:strCache>
            </c:strRef>
          </c:tx>
          <c:spPr>
            <a:solidFill>
              <a:srgbClr val="4BACC6"/>
            </a:solidFill>
            <a:ln>
              <a:solidFill>
                <a:srgbClr val="31859C"/>
              </a:solidFill>
            </a:ln>
          </c:spPr>
          <c:invertIfNegative val="0"/>
          <c:dLbls>
            <c:spPr>
              <a:noFill/>
              <a:ln>
                <a:noFill/>
              </a:ln>
              <a:effectLst/>
            </c:spPr>
            <c:txPr>
              <a:bodyPr wrap="square" lIns="38100" tIns="19050" rIns="38100" bIns="19050" anchor="ctr">
                <a:spAutoFit/>
              </a:bodyPr>
              <a:lstStyle/>
              <a:p>
                <a:pPr>
                  <a:defRPr sz="1100">
                    <a:solidFill>
                      <a:srgbClr val="64647C"/>
                    </a:solidFill>
                    <a:latin typeface="Century Gothic" panose="020B0502020202020204" pitchFamily="34" charset="0"/>
                  </a:defRPr>
                </a:pPr>
                <a:endParaRPr lang="es-EC"/>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'1.2.4'!$C$25:$C$35</c:f>
              <c:strCache>
                <c:ptCount val="11"/>
                <c:pt idx="0">
                  <c:v>Actividades de hospitales privados</c:v>
                </c:pt>
                <c:pt idx="1">
                  <c:v>Actividades de centros ambulatorios del sector privado</c:v>
                </c:pt>
                <c:pt idx="2">
                  <c:v>Actividades de hospitales públicos (MSP)</c:v>
                </c:pt>
                <c:pt idx="3">
                  <c:v>Actividades de salud Pública, vacunación COVID</c:v>
                </c:pt>
                <c:pt idx="4">
                  <c:v>Actividades de hospitales públicos (IESS)</c:v>
                </c:pt>
                <c:pt idx="5">
                  <c:v>Otras actividades relacionadas con la salud humana privados</c:v>
                </c:pt>
                <c:pt idx="6">
                  <c:v>Actividades de centros ambulatorios del sector público (MSP)</c:v>
                </c:pt>
                <c:pt idx="7">
                  <c:v>Actividades de centros ambulatorios del sector público (IESS)</c:v>
                </c:pt>
                <c:pt idx="8">
                  <c:v>Actividades de centros ambulatorios del sector público (otros sector público)</c:v>
                </c:pt>
                <c:pt idx="9">
                  <c:v>Regulación de las actividades de organismos que prestan servicios de salud</c:v>
                </c:pt>
                <c:pt idx="10">
                  <c:v>Otros*</c:v>
                </c:pt>
              </c:strCache>
            </c:strRef>
          </c:cat>
          <c:val>
            <c:numRef>
              <c:f>'1.2.4'!$E$25:$E$35</c:f>
              <c:numCache>
                <c:formatCode>#,##0</c:formatCode>
                <c:ptCount val="11"/>
                <c:pt idx="0">
                  <c:v>676959</c:v>
                </c:pt>
                <c:pt idx="1">
                  <c:v>499193</c:v>
                </c:pt>
                <c:pt idx="2">
                  <c:v>431296</c:v>
                </c:pt>
                <c:pt idx="3">
                  <c:v>363639</c:v>
                </c:pt>
                <c:pt idx="4">
                  <c:v>207450</c:v>
                </c:pt>
                <c:pt idx="5">
                  <c:v>128712</c:v>
                </c:pt>
                <c:pt idx="6">
                  <c:v>83836</c:v>
                </c:pt>
                <c:pt idx="7">
                  <c:v>0</c:v>
                </c:pt>
                <c:pt idx="8">
                  <c:v>39084</c:v>
                </c:pt>
                <c:pt idx="9">
                  <c:v>38890</c:v>
                </c:pt>
                <c:pt idx="10">
                  <c:v>45389</c:v>
                </c:pt>
              </c:numCache>
            </c:numRef>
          </c:val>
          <c:extLst>
            <c:ext xmlns:c16="http://schemas.microsoft.com/office/drawing/2014/chart" uri="{C3380CC4-5D6E-409C-BE32-E72D297353CC}">
              <c16:uniqueId val="{00000001-B869-49CF-81BA-489F7B26163C}"/>
            </c:ext>
          </c:extLst>
        </c:ser>
        <c:dLbls>
          <c:dLblPos val="outEnd"/>
          <c:showLegendKey val="0"/>
          <c:showVal val="1"/>
          <c:showCatName val="0"/>
          <c:showSerName val="0"/>
          <c:showPercent val="0"/>
          <c:showBubbleSize val="0"/>
        </c:dLbls>
        <c:gapWidth val="95"/>
        <c:axId val="451681392"/>
        <c:axId val="451681952"/>
      </c:barChart>
      <c:catAx>
        <c:axId val="451681392"/>
        <c:scaling>
          <c:orientation val="maxMin"/>
        </c:scaling>
        <c:delete val="0"/>
        <c:axPos val="l"/>
        <c:numFmt formatCode="General" sourceLinked="0"/>
        <c:majorTickMark val="out"/>
        <c:minorTickMark val="none"/>
        <c:tickLblPos val="nextTo"/>
        <c:txPr>
          <a:bodyPr/>
          <a:lstStyle/>
          <a:p>
            <a:pPr>
              <a:defRPr sz="1050">
                <a:solidFill>
                  <a:srgbClr val="64647C"/>
                </a:solidFill>
                <a:latin typeface="Century Gothic" panose="020B0502020202020204" pitchFamily="34" charset="0"/>
              </a:defRPr>
            </a:pPr>
            <a:endParaRPr lang="es-EC"/>
          </a:p>
        </c:txPr>
        <c:crossAx val="451681952"/>
        <c:crosses val="autoZero"/>
        <c:auto val="1"/>
        <c:lblAlgn val="ctr"/>
        <c:lblOffset val="100"/>
        <c:noMultiLvlLbl val="0"/>
      </c:catAx>
      <c:valAx>
        <c:axId val="451681952"/>
        <c:scaling>
          <c:orientation val="minMax"/>
        </c:scaling>
        <c:delete val="1"/>
        <c:axPos val="t"/>
        <c:numFmt formatCode="#,##0" sourceLinked="1"/>
        <c:majorTickMark val="out"/>
        <c:minorTickMark val="none"/>
        <c:tickLblPos val="nextTo"/>
        <c:crossAx val="451681392"/>
        <c:crosses val="autoZero"/>
        <c:crossBetween val="between"/>
      </c:valAx>
    </c:plotArea>
    <c:legend>
      <c:legendPos val="r"/>
      <c:layout>
        <c:manualLayout>
          <c:xMode val="edge"/>
          <c:yMode val="edge"/>
          <c:x val="0.92116356328996374"/>
          <c:y val="0.47560388156332345"/>
          <c:w val="5.8922372083931078E-2"/>
          <c:h val="5.8306606943392493E-2"/>
        </c:manualLayout>
      </c:layout>
      <c:overlay val="0"/>
      <c:txPr>
        <a:bodyPr/>
        <a:lstStyle/>
        <a:p>
          <a:pPr>
            <a:defRPr sz="1050">
              <a:solidFill>
                <a:schemeClr val="tx1">
                  <a:lumMod val="65000"/>
                  <a:lumOff val="35000"/>
                </a:schemeClr>
              </a:solidFill>
              <a:latin typeface="Century Gothic" panose="020B0502020202020204" pitchFamily="34" charset="0"/>
            </a:defRPr>
          </a:pPr>
          <a:endParaRPr lang="es-EC"/>
        </a:p>
      </c:txPr>
    </c:legend>
    <c:plotVisOnly val="1"/>
    <c:dispBlanksAs val="gap"/>
    <c:showDLblsOverMax val="0"/>
  </c:chart>
  <c:spPr>
    <a:ln>
      <a:noFill/>
    </a:ln>
  </c:spPr>
  <c:txPr>
    <a:bodyPr/>
    <a:lstStyle/>
    <a:p>
      <a:pPr>
        <a:defRPr sz="1200"/>
      </a:pPr>
      <a:endParaRPr lang="es-EC"/>
    </a:p>
  </c:tx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3"/>
    </mc:Choice>
    <mc:Fallback>
      <c:style val="3"/>
    </mc:Fallback>
  </mc:AlternateContent>
  <c:chart>
    <c:autoTitleDeleted val="0"/>
    <c:plotArea>
      <c:layout>
        <c:manualLayout>
          <c:layoutTarget val="inner"/>
          <c:xMode val="edge"/>
          <c:yMode val="edge"/>
          <c:x val="1.2722195605077913E-2"/>
          <c:y val="1.8750960533724548E-2"/>
          <c:w val="0.57635999559963547"/>
          <c:h val="0.91988225953772251"/>
        </c:manualLayout>
      </c:layout>
      <c:barChart>
        <c:barDir val="bar"/>
        <c:grouping val="clustered"/>
        <c:varyColors val="0"/>
        <c:ser>
          <c:idx val="0"/>
          <c:order val="0"/>
          <c:tx>
            <c:strRef>
              <c:f>'1.2.5'!$D$7</c:f>
              <c:strCache>
                <c:ptCount val="1"/>
                <c:pt idx="0">
                  <c:v>2022</c:v>
                </c:pt>
              </c:strCache>
            </c:strRef>
          </c:tx>
          <c:spPr>
            <a:solidFill>
              <a:srgbClr val="DAEEF3"/>
            </a:solidFill>
            <a:ln>
              <a:solidFill>
                <a:srgbClr val="4BACC6"/>
              </a:solidFill>
            </a:ln>
          </c:spPr>
          <c:invertIfNegative val="0"/>
          <c:dLbls>
            <c:spPr>
              <a:noFill/>
              <a:ln>
                <a:noFill/>
              </a:ln>
              <a:effectLst/>
            </c:spPr>
            <c:txPr>
              <a:bodyPr wrap="square" lIns="38100" tIns="19050" rIns="38100" bIns="19050" anchor="ctr">
                <a:spAutoFit/>
              </a:bodyPr>
              <a:lstStyle/>
              <a:p>
                <a:pPr>
                  <a:defRPr>
                    <a:solidFill>
                      <a:srgbClr val="64647C"/>
                    </a:solidFill>
                  </a:defRPr>
                </a:pPr>
                <a:endParaRPr lang="es-EC"/>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'1.2.5'!$C$8:$C$14</c:f>
              <c:strCache>
                <c:ptCount val="7"/>
                <c:pt idx="0">
                  <c:v>Fabricación de productos químicos, farmacéuticos y medicamentos</c:v>
                </c:pt>
                <c:pt idx="1">
                  <c:v>Comercio de productos de la salud</c:v>
                </c:pt>
                <c:pt idx="2">
                  <c:v>Actividades de servicios de medicina prepagada privados</c:v>
                </c:pt>
                <c:pt idx="3">
                  <c:v>Construcción de infraestructura hospitalaria</c:v>
                </c:pt>
                <c:pt idx="4">
                  <c:v>Actividades de seguros de enfermedad y accidentes privados</c:v>
                </c:pt>
                <c:pt idx="5">
                  <c:v>Fabricación de equipo médico y quirúrgico y de aparatos ortopédicos</c:v>
                </c:pt>
                <c:pt idx="6">
                  <c:v>Fabricación de instrumentos de óptica y equipo fotográfico</c:v>
                </c:pt>
              </c:strCache>
            </c:strRef>
          </c:cat>
          <c:val>
            <c:numRef>
              <c:f>'1.2.5'!$F$8:$F$14</c:f>
              <c:numCache>
                <c:formatCode>0.0%</c:formatCode>
                <c:ptCount val="7"/>
                <c:pt idx="0">
                  <c:v>0.43068761061309102</c:v>
                </c:pt>
                <c:pt idx="1">
                  <c:v>0.169767865655092</c:v>
                </c:pt>
                <c:pt idx="2">
                  <c:v>0.160382418863142</c:v>
                </c:pt>
                <c:pt idx="3">
                  <c:v>0.10772672659378101</c:v>
                </c:pt>
                <c:pt idx="4">
                  <c:v>7.2413931561190206E-2</c:v>
                </c:pt>
                <c:pt idx="5">
                  <c:v>4.7936200376612198E-2</c:v>
                </c:pt>
                <c:pt idx="6">
                  <c:v>1.1085246337091599E-2</c:v>
                </c:pt>
              </c:numCache>
            </c:numRef>
          </c:val>
          <c:extLst>
            <c:ext xmlns:c16="http://schemas.microsoft.com/office/drawing/2014/chart" uri="{C3380CC4-5D6E-409C-BE32-E72D297353CC}">
              <c16:uniqueId val="{00000000-BF8B-4636-8905-57D2DCFC9F68}"/>
            </c:ext>
          </c:extLst>
        </c:ser>
        <c:ser>
          <c:idx val="1"/>
          <c:order val="1"/>
          <c:tx>
            <c:strRef>
              <c:f>'1.2.5'!$E$7</c:f>
              <c:strCache>
                <c:ptCount val="1"/>
                <c:pt idx="0">
                  <c:v>2023</c:v>
                </c:pt>
              </c:strCache>
            </c:strRef>
          </c:tx>
          <c:spPr>
            <a:solidFill>
              <a:srgbClr val="4BACC6"/>
            </a:solidFill>
            <a:ln>
              <a:solidFill>
                <a:srgbClr val="31859C"/>
              </a:solidFill>
            </a:ln>
          </c:spPr>
          <c:invertIfNegative val="0"/>
          <c:dLbls>
            <c:spPr>
              <a:noFill/>
              <a:ln>
                <a:noFill/>
              </a:ln>
              <a:effectLst/>
            </c:spPr>
            <c:txPr>
              <a:bodyPr wrap="square" lIns="38100" tIns="19050" rIns="38100" bIns="19050" anchor="ctr">
                <a:spAutoFit/>
              </a:bodyPr>
              <a:lstStyle/>
              <a:p>
                <a:pPr>
                  <a:defRPr>
                    <a:solidFill>
                      <a:srgbClr val="64647C"/>
                    </a:solidFill>
                  </a:defRPr>
                </a:pPr>
                <a:endParaRPr lang="es-EC"/>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6350" cap="flat" cmpd="sng" algn="ctr">
                      <a:solidFill>
                        <a:schemeClr val="tx1"/>
                      </a:solidFill>
                      <a:prstDash val="solid"/>
                      <a:round/>
                    </a:ln>
                    <a:effectLst/>
                  </c:spPr>
                </c15:leaderLines>
              </c:ext>
            </c:extLst>
          </c:dLbls>
          <c:cat>
            <c:strRef>
              <c:f>'1.2.5'!$C$8:$C$14</c:f>
              <c:strCache>
                <c:ptCount val="7"/>
                <c:pt idx="0">
                  <c:v>Fabricación de productos químicos, farmacéuticos y medicamentos</c:v>
                </c:pt>
                <c:pt idx="1">
                  <c:v>Comercio de productos de la salud</c:v>
                </c:pt>
                <c:pt idx="2">
                  <c:v>Actividades de servicios de medicina prepagada privados</c:v>
                </c:pt>
                <c:pt idx="3">
                  <c:v>Construcción de infraestructura hospitalaria</c:v>
                </c:pt>
                <c:pt idx="4">
                  <c:v>Actividades de seguros de enfermedad y accidentes privados</c:v>
                </c:pt>
                <c:pt idx="5">
                  <c:v>Fabricación de equipo médico y quirúrgico y de aparatos ortopédicos</c:v>
                </c:pt>
                <c:pt idx="6">
                  <c:v>Fabricación de instrumentos de óptica y equipo fotográfico</c:v>
                </c:pt>
              </c:strCache>
            </c:strRef>
          </c:cat>
          <c:val>
            <c:numRef>
              <c:f>'1.2.5'!$G$8:$G$14</c:f>
              <c:numCache>
                <c:formatCode>0.0%</c:formatCode>
                <c:ptCount val="7"/>
                <c:pt idx="0">
                  <c:v>0.43209854254366298</c:v>
                </c:pt>
                <c:pt idx="1">
                  <c:v>0.174937889351271</c:v>
                </c:pt>
                <c:pt idx="2">
                  <c:v>0.165504693528958</c:v>
                </c:pt>
                <c:pt idx="3">
                  <c:v>8.3987037254353303E-2</c:v>
                </c:pt>
                <c:pt idx="4">
                  <c:v>7.2182754252460596E-2</c:v>
                </c:pt>
                <c:pt idx="5">
                  <c:v>5.8922118211333703E-2</c:v>
                </c:pt>
                <c:pt idx="6">
                  <c:v>1.23669648579604E-2</c:v>
                </c:pt>
              </c:numCache>
            </c:numRef>
          </c:val>
          <c:extLst>
            <c:ext xmlns:c16="http://schemas.microsoft.com/office/drawing/2014/chart" uri="{C3380CC4-5D6E-409C-BE32-E72D297353CC}">
              <c16:uniqueId val="{00000001-BF8B-4636-8905-57D2DCFC9F68}"/>
            </c:ext>
          </c:extLst>
        </c:ser>
        <c:dLbls>
          <c:dLblPos val="outEnd"/>
          <c:showLegendKey val="0"/>
          <c:showVal val="1"/>
          <c:showCatName val="0"/>
          <c:showSerName val="0"/>
          <c:showPercent val="0"/>
          <c:showBubbleSize val="0"/>
        </c:dLbls>
        <c:gapWidth val="95"/>
        <c:axId val="451689232"/>
        <c:axId val="451689792"/>
      </c:barChart>
      <c:catAx>
        <c:axId val="451689232"/>
        <c:scaling>
          <c:orientation val="maxMin"/>
        </c:scaling>
        <c:delete val="0"/>
        <c:axPos val="l"/>
        <c:numFmt formatCode="General" sourceLinked="0"/>
        <c:majorTickMark val="out"/>
        <c:minorTickMark val="none"/>
        <c:tickLblPos val="nextTo"/>
        <c:spPr>
          <a:noFill/>
          <a:ln w="6350" cap="flat" cmpd="sng" algn="ctr">
            <a:solidFill>
              <a:schemeClr val="tx1">
                <a:tint val="75000"/>
              </a:schemeClr>
            </a:solidFill>
            <a:prstDash val="solid"/>
            <a:round/>
          </a:ln>
          <a:effectLst/>
        </c:spPr>
        <c:txPr>
          <a:bodyPr rot="-60000000" vert="horz"/>
          <a:lstStyle/>
          <a:p>
            <a:pPr>
              <a:defRPr>
                <a:solidFill>
                  <a:srgbClr val="64647C"/>
                </a:solidFill>
              </a:defRPr>
            </a:pPr>
            <a:endParaRPr lang="es-EC"/>
          </a:p>
        </c:txPr>
        <c:crossAx val="451689792"/>
        <c:crosses val="autoZero"/>
        <c:auto val="1"/>
        <c:lblAlgn val="ctr"/>
        <c:lblOffset val="100"/>
        <c:noMultiLvlLbl val="0"/>
      </c:catAx>
      <c:valAx>
        <c:axId val="451689792"/>
        <c:scaling>
          <c:orientation val="minMax"/>
        </c:scaling>
        <c:delete val="1"/>
        <c:axPos val="t"/>
        <c:numFmt formatCode="0.0%" sourceLinked="1"/>
        <c:majorTickMark val="out"/>
        <c:minorTickMark val="none"/>
        <c:tickLblPos val="nextTo"/>
        <c:crossAx val="451689232"/>
        <c:crosses val="autoZero"/>
        <c:crossBetween val="between"/>
      </c:valAx>
      <c:spPr>
        <a:solidFill>
          <a:schemeClr val="bg1"/>
        </a:solidFill>
        <a:ln>
          <a:noFill/>
        </a:ln>
        <a:effectLst/>
      </c:spPr>
    </c:plotArea>
    <c:legend>
      <c:legendPos val="r"/>
      <c:overlay val="0"/>
      <c:spPr>
        <a:noFill/>
        <a:ln>
          <a:noFill/>
        </a:ln>
        <a:effectLst/>
      </c:spPr>
      <c:txPr>
        <a:bodyPr rot="0" vert="horz"/>
        <a:lstStyle/>
        <a:p>
          <a:pPr>
            <a:defRPr/>
          </a:pPr>
          <a:endParaRPr lang="es-EC"/>
        </a:p>
      </c:txPr>
    </c:legend>
    <c:plotVisOnly val="1"/>
    <c:dispBlanksAs val="gap"/>
    <c:showDLblsOverMax val="0"/>
  </c:chart>
  <c:spPr>
    <a:solidFill>
      <a:schemeClr val="bg1"/>
    </a:solidFill>
    <a:ln w="6350" cap="flat" cmpd="sng" algn="ctr">
      <a:noFill/>
      <a:prstDash val="solid"/>
      <a:round/>
    </a:ln>
    <a:effectLst/>
  </c:spPr>
  <c:txPr>
    <a:bodyPr/>
    <a:lstStyle/>
    <a:p>
      <a:pPr>
        <a:defRPr sz="1200">
          <a:solidFill>
            <a:srgbClr val="64647C"/>
          </a:solidFill>
        </a:defRPr>
      </a:pPr>
      <a:endParaRPr lang="es-EC"/>
    </a:p>
  </c:tx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3"/>
    </mc:Choice>
    <mc:Fallback>
      <c:style val="3"/>
    </mc:Fallback>
  </mc:AlternateContent>
  <c:chart>
    <c:autoTitleDeleted val="0"/>
    <c:plotArea>
      <c:layout>
        <c:manualLayout>
          <c:layoutTarget val="inner"/>
          <c:xMode val="edge"/>
          <c:yMode val="edge"/>
          <c:x val="5.932296856238136E-3"/>
          <c:y val="4.88279336907377E-2"/>
          <c:w val="0.98691829268358611"/>
          <c:h val="0.73220844331950585"/>
        </c:manualLayout>
      </c:layout>
      <c:barChart>
        <c:barDir val="col"/>
        <c:grouping val="clustered"/>
        <c:varyColors val="0"/>
        <c:ser>
          <c:idx val="0"/>
          <c:order val="0"/>
          <c:tx>
            <c:strRef>
              <c:f>'1.3.1'!$B$8</c:f>
              <c:strCache>
                <c:ptCount val="1"/>
                <c:pt idx="0">
                  <c:v>VAB de las industrias características de la salud</c:v>
                </c:pt>
              </c:strCache>
            </c:strRef>
          </c:tx>
          <c:spPr>
            <a:solidFill>
              <a:srgbClr val="DAEEF3"/>
            </a:solidFill>
            <a:ln>
              <a:solidFill>
                <a:srgbClr val="4BACC6"/>
              </a:solidFill>
            </a:ln>
          </c:spPr>
          <c:invertIfNegative val="0"/>
          <c:dLbls>
            <c:dLbl>
              <c:idx val="1"/>
              <c:layout>
                <c:manualLayout>
                  <c:x val="6.5334003889996883E-4"/>
                  <c:y val="5.8005258534461366E-3"/>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71EE-457D-BB4C-D38B67E173CA}"/>
                </c:ext>
              </c:extLst>
            </c:dLbl>
            <c:dLbl>
              <c:idx val="2"/>
              <c:layout>
                <c:manualLayout>
                  <c:x val="0"/>
                  <c:y val="5.8005258534461366E-3"/>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71EE-457D-BB4C-D38B67E173CA}"/>
                </c:ext>
              </c:extLst>
            </c:dLbl>
            <c:spPr>
              <a:noFill/>
              <a:ln>
                <a:noFill/>
              </a:ln>
              <a:effectLst/>
            </c:spPr>
            <c:txPr>
              <a:bodyPr wrap="square" lIns="38100" tIns="19050" rIns="38100" bIns="19050" anchor="ctr">
                <a:spAutoFit/>
              </a:bodyPr>
              <a:lstStyle/>
              <a:p>
                <a:pPr>
                  <a:defRPr>
                    <a:solidFill>
                      <a:srgbClr val="64647C"/>
                    </a:solidFill>
                  </a:defRPr>
                </a:pPr>
                <a:endParaRPr lang="es-EC"/>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'1.3.1'!#REF!</c:f>
            </c:multiLvlStrRef>
          </c:cat>
          <c:val>
            <c:numRef>
              <c:f>'1.3.1'!$C$8:$S$8</c:f>
              <c:numCache>
                <c:formatCode>_(* #,##0_);_(* \(#,##0\);_(* "-"??_);_(@_)</c:formatCode>
                <c:ptCount val="17"/>
                <c:pt idx="0">
                  <c:v>1203591</c:v>
                </c:pt>
                <c:pt idx="1">
                  <c:v>1397651</c:v>
                </c:pt>
                <c:pt idx="2">
                  <c:v>1542972</c:v>
                </c:pt>
                <c:pt idx="3">
                  <c:v>1865190</c:v>
                </c:pt>
                <c:pt idx="4">
                  <c:v>2216566</c:v>
                </c:pt>
                <c:pt idx="5">
                  <c:v>2727395</c:v>
                </c:pt>
                <c:pt idx="6">
                  <c:v>2998776</c:v>
                </c:pt>
                <c:pt idx="7">
                  <c:v>3147775</c:v>
                </c:pt>
                <c:pt idx="8">
                  <c:v>3658826</c:v>
                </c:pt>
                <c:pt idx="9">
                  <c:v>3794952</c:v>
                </c:pt>
                <c:pt idx="10">
                  <c:v>4064658</c:v>
                </c:pt>
                <c:pt idx="11">
                  <c:v>4408766</c:v>
                </c:pt>
                <c:pt idx="12">
                  <c:v>4463861</c:v>
                </c:pt>
                <c:pt idx="13">
                  <c:v>4400098</c:v>
                </c:pt>
                <c:pt idx="14">
                  <c:v>4624869</c:v>
                </c:pt>
                <c:pt idx="15">
                  <c:v>4725743</c:v>
                </c:pt>
                <c:pt idx="16">
                  <c:v>4861630</c:v>
                </c:pt>
              </c:numCache>
            </c:numRef>
          </c:val>
          <c:extLst>
            <c:ext xmlns:c16="http://schemas.microsoft.com/office/drawing/2014/chart" uri="{C3380CC4-5D6E-409C-BE32-E72D297353CC}">
              <c16:uniqueId val="{00000000-213D-4B05-9C2F-6F0068A6D7EA}"/>
            </c:ext>
          </c:extLst>
        </c:ser>
        <c:dLbls>
          <c:showLegendKey val="0"/>
          <c:showVal val="1"/>
          <c:showCatName val="0"/>
          <c:showSerName val="0"/>
          <c:showPercent val="0"/>
          <c:showBubbleSize val="0"/>
        </c:dLbls>
        <c:gapWidth val="95"/>
        <c:overlap val="-2"/>
        <c:axId val="451698192"/>
        <c:axId val="451698752"/>
      </c:barChart>
      <c:lineChart>
        <c:grouping val="standard"/>
        <c:varyColors val="0"/>
        <c:ser>
          <c:idx val="1"/>
          <c:order val="1"/>
          <c:tx>
            <c:strRef>
              <c:f>'1.3.1'!$B$10</c:f>
              <c:strCache>
                <c:ptCount val="1"/>
                <c:pt idx="0">
                  <c:v>VAB de la salud respecto al PIB</c:v>
                </c:pt>
              </c:strCache>
            </c:strRef>
          </c:tx>
          <c:spPr>
            <a:ln w="28575">
              <a:solidFill>
                <a:srgbClr val="4BACC6"/>
              </a:solidFill>
            </a:ln>
          </c:spPr>
          <c:marker>
            <c:symbol val="diamond"/>
            <c:size val="6"/>
            <c:spPr>
              <a:solidFill>
                <a:srgbClr val="31859C"/>
              </a:solidFill>
              <a:ln w="28575">
                <a:solidFill>
                  <a:srgbClr val="4BACC6"/>
                </a:solidFill>
              </a:ln>
            </c:spPr>
          </c:marker>
          <c:dLbls>
            <c:spPr>
              <a:noFill/>
              <a:ln>
                <a:noFill/>
              </a:ln>
              <a:effectLst/>
            </c:spPr>
            <c:txPr>
              <a:bodyPr wrap="square" lIns="38100" tIns="19050" rIns="38100" bIns="19050" anchor="ctr">
                <a:spAutoFit/>
              </a:bodyPr>
              <a:lstStyle/>
              <a:p>
                <a:pPr>
                  <a:defRPr>
                    <a:solidFill>
                      <a:srgbClr val="64647C"/>
                    </a:solidFill>
                  </a:defRPr>
                </a:pPr>
                <a:endParaRPr lang="es-EC"/>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numRef>
              <c:f>'1.3.1'!$C$7:$R$7</c:f>
              <c:numCache>
                <c:formatCode>General</c:formatCode>
                <c:ptCount val="16"/>
                <c:pt idx="0">
                  <c:v>2007</c:v>
                </c:pt>
                <c:pt idx="1">
                  <c:v>2008</c:v>
                </c:pt>
                <c:pt idx="2">
                  <c:v>2009</c:v>
                </c:pt>
                <c:pt idx="3">
                  <c:v>2010</c:v>
                </c:pt>
                <c:pt idx="4">
                  <c:v>2011</c:v>
                </c:pt>
                <c:pt idx="5">
                  <c:v>2012</c:v>
                </c:pt>
                <c:pt idx="6">
                  <c:v>2013</c:v>
                </c:pt>
                <c:pt idx="7">
                  <c:v>2014</c:v>
                </c:pt>
                <c:pt idx="8">
                  <c:v>2015</c:v>
                </c:pt>
                <c:pt idx="9">
                  <c:v>2016</c:v>
                </c:pt>
                <c:pt idx="10">
                  <c:v>2017</c:v>
                </c:pt>
                <c:pt idx="11">
                  <c:v>2018</c:v>
                </c:pt>
                <c:pt idx="12">
                  <c:v>2019</c:v>
                </c:pt>
                <c:pt idx="13">
                  <c:v>2020</c:v>
                </c:pt>
                <c:pt idx="14">
                  <c:v>2021</c:v>
                </c:pt>
                <c:pt idx="15">
                  <c:v>2022</c:v>
                </c:pt>
              </c:numCache>
            </c:numRef>
          </c:cat>
          <c:val>
            <c:numRef>
              <c:f>'1.3.1'!$C$10:$S$10</c:f>
              <c:numCache>
                <c:formatCode>0.0%</c:formatCode>
                <c:ptCount val="17"/>
                <c:pt idx="0">
                  <c:v>2.4144869692820099E-2</c:v>
                </c:pt>
                <c:pt idx="1">
                  <c:v>2.2860056727628399E-2</c:v>
                </c:pt>
                <c:pt idx="2">
                  <c:v>2.5675556904133201E-2</c:v>
                </c:pt>
                <c:pt idx="3">
                  <c:v>2.7368358337460999E-2</c:v>
                </c:pt>
                <c:pt idx="4">
                  <c:v>2.80625404500334E-2</c:v>
                </c:pt>
                <c:pt idx="5">
                  <c:v>3.1086721558075701E-2</c:v>
                </c:pt>
                <c:pt idx="6">
                  <c:v>3.1052765927082199E-2</c:v>
                </c:pt>
                <c:pt idx="7">
                  <c:v>3.0644885340752201E-2</c:v>
                </c:pt>
                <c:pt idx="8">
                  <c:v>3.7638542022848297E-2</c:v>
                </c:pt>
                <c:pt idx="9">
                  <c:v>3.8854267787310201E-2</c:v>
                </c:pt>
                <c:pt idx="10">
                  <c:v>3.8908354807383597E-2</c:v>
                </c:pt>
                <c:pt idx="11">
                  <c:v>4.1019804796959297E-2</c:v>
                </c:pt>
                <c:pt idx="12">
                  <c:v>4.1487304851869203E-2</c:v>
                </c:pt>
                <c:pt idx="13">
                  <c:v>4.5898673029026699E-2</c:v>
                </c:pt>
                <c:pt idx="14">
                  <c:v>4.3048026203728301E-2</c:v>
                </c:pt>
                <c:pt idx="15">
                  <c:v>4.0534367743854501E-2</c:v>
                </c:pt>
                <c:pt idx="16">
                  <c:v>4.09073758719583E-2</c:v>
                </c:pt>
              </c:numCache>
            </c:numRef>
          </c:val>
          <c:smooth val="0"/>
          <c:extLst>
            <c:ext xmlns:c16="http://schemas.microsoft.com/office/drawing/2014/chart" uri="{C3380CC4-5D6E-409C-BE32-E72D297353CC}">
              <c16:uniqueId val="{00000001-213D-4B05-9C2F-6F0068A6D7EA}"/>
            </c:ext>
          </c:extLst>
        </c:ser>
        <c:dLbls>
          <c:showLegendKey val="0"/>
          <c:showVal val="1"/>
          <c:showCatName val="0"/>
          <c:showSerName val="0"/>
          <c:showPercent val="0"/>
          <c:showBubbleSize val="0"/>
        </c:dLbls>
        <c:marker val="1"/>
        <c:smooth val="0"/>
        <c:axId val="451699872"/>
        <c:axId val="451699312"/>
      </c:lineChart>
      <c:catAx>
        <c:axId val="451698192"/>
        <c:scaling>
          <c:orientation val="minMax"/>
        </c:scaling>
        <c:delete val="0"/>
        <c:axPos val="b"/>
        <c:numFmt formatCode="General" sourceLinked="0"/>
        <c:majorTickMark val="out"/>
        <c:minorTickMark val="none"/>
        <c:tickLblPos val="nextTo"/>
        <c:txPr>
          <a:bodyPr/>
          <a:lstStyle/>
          <a:p>
            <a:pPr>
              <a:defRPr sz="1100">
                <a:solidFill>
                  <a:schemeClr val="tx1">
                    <a:lumMod val="65000"/>
                    <a:lumOff val="35000"/>
                  </a:schemeClr>
                </a:solidFill>
                <a:latin typeface="Century Gothic" panose="020B0502020202020204" pitchFamily="34" charset="0"/>
              </a:defRPr>
            </a:pPr>
            <a:endParaRPr lang="es-EC"/>
          </a:p>
        </c:txPr>
        <c:crossAx val="451698752"/>
        <c:crosses val="autoZero"/>
        <c:auto val="1"/>
        <c:lblAlgn val="ctr"/>
        <c:lblOffset val="100"/>
        <c:noMultiLvlLbl val="0"/>
      </c:catAx>
      <c:valAx>
        <c:axId val="451698752"/>
        <c:scaling>
          <c:orientation val="minMax"/>
          <c:max val="6000000"/>
        </c:scaling>
        <c:delete val="0"/>
        <c:axPos val="l"/>
        <c:numFmt formatCode="_(* #,##0_);_(* \(#,##0\);_(* &quot;-&quot;??_);_(@_)" sourceLinked="1"/>
        <c:majorTickMark val="out"/>
        <c:minorTickMark val="none"/>
        <c:tickLblPos val="nextTo"/>
        <c:spPr>
          <a:ln>
            <a:noFill/>
          </a:ln>
        </c:spPr>
        <c:txPr>
          <a:bodyPr/>
          <a:lstStyle/>
          <a:p>
            <a:pPr>
              <a:defRPr sz="100">
                <a:solidFill>
                  <a:schemeClr val="bg1"/>
                </a:solidFill>
              </a:defRPr>
            </a:pPr>
            <a:endParaRPr lang="es-EC"/>
          </a:p>
        </c:txPr>
        <c:crossAx val="451698192"/>
        <c:crosses val="autoZero"/>
        <c:crossBetween val="between"/>
      </c:valAx>
      <c:valAx>
        <c:axId val="451699312"/>
        <c:scaling>
          <c:orientation val="minMax"/>
        </c:scaling>
        <c:delete val="0"/>
        <c:axPos val="r"/>
        <c:numFmt formatCode="0.0%" sourceLinked="1"/>
        <c:majorTickMark val="out"/>
        <c:minorTickMark val="none"/>
        <c:tickLblPos val="nextTo"/>
        <c:spPr>
          <a:ln>
            <a:noFill/>
          </a:ln>
        </c:spPr>
        <c:txPr>
          <a:bodyPr/>
          <a:lstStyle/>
          <a:p>
            <a:pPr>
              <a:defRPr sz="200">
                <a:solidFill>
                  <a:schemeClr val="bg1"/>
                </a:solidFill>
              </a:defRPr>
            </a:pPr>
            <a:endParaRPr lang="es-EC"/>
          </a:p>
        </c:txPr>
        <c:crossAx val="451699872"/>
        <c:crosses val="max"/>
        <c:crossBetween val="between"/>
      </c:valAx>
      <c:catAx>
        <c:axId val="451699872"/>
        <c:scaling>
          <c:orientation val="minMax"/>
        </c:scaling>
        <c:delete val="1"/>
        <c:axPos val="b"/>
        <c:numFmt formatCode="General" sourceLinked="1"/>
        <c:majorTickMark val="out"/>
        <c:minorTickMark val="none"/>
        <c:tickLblPos val="nextTo"/>
        <c:crossAx val="451699312"/>
        <c:crosses val="autoZero"/>
        <c:auto val="1"/>
        <c:lblAlgn val="ctr"/>
        <c:lblOffset val="100"/>
        <c:noMultiLvlLbl val="0"/>
      </c:catAx>
    </c:plotArea>
    <c:legend>
      <c:legendPos val="b"/>
      <c:layout>
        <c:manualLayout>
          <c:xMode val="edge"/>
          <c:yMode val="edge"/>
          <c:x val="0.26827735772946865"/>
          <c:y val="0.90978828411044033"/>
          <c:w val="0.46344521911014608"/>
          <c:h val="3.567919419204213E-2"/>
        </c:manualLayout>
      </c:layout>
      <c:overlay val="0"/>
      <c:txPr>
        <a:bodyPr/>
        <a:lstStyle/>
        <a:p>
          <a:pPr>
            <a:defRPr sz="1100">
              <a:solidFill>
                <a:schemeClr val="tx1">
                  <a:lumMod val="65000"/>
                  <a:lumOff val="35000"/>
                </a:schemeClr>
              </a:solidFill>
              <a:latin typeface="Century Gothic" panose="020B0502020202020204" pitchFamily="34" charset="0"/>
            </a:defRPr>
          </a:pPr>
          <a:endParaRPr lang="es-EC"/>
        </a:p>
      </c:txPr>
    </c:legend>
    <c:plotVisOnly val="1"/>
    <c:dispBlanksAs val="gap"/>
    <c:showDLblsOverMax val="0"/>
  </c:chart>
  <c:spPr>
    <a:ln>
      <a:noFill/>
    </a:ln>
  </c:spPr>
  <c:txPr>
    <a:bodyPr/>
    <a:lstStyle/>
    <a:p>
      <a:pPr>
        <a:defRPr sz="1200"/>
      </a:pPr>
      <a:endParaRPr lang="es-EC"/>
    </a:p>
  </c:txPr>
  <c:printSettings>
    <c:headerFooter/>
    <c:pageMargins b="0.75" l="0.7" r="0.7" t="0.75" header="0.3" footer="0.3"/>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3"/>
    </mc:Choice>
    <mc:Fallback>
      <c:style val="3"/>
    </mc:Fallback>
  </mc:AlternateContent>
  <c:chart>
    <c:autoTitleDeleted val="0"/>
    <c:plotArea>
      <c:layout>
        <c:manualLayout>
          <c:layoutTarget val="inner"/>
          <c:xMode val="edge"/>
          <c:yMode val="edge"/>
          <c:x val="1.0691876523774509E-4"/>
          <c:y val="5.3397054810943993E-4"/>
          <c:w val="0.98913630190867763"/>
          <c:h val="0.76879573131089141"/>
        </c:manualLayout>
      </c:layout>
      <c:barChart>
        <c:barDir val="col"/>
        <c:grouping val="stacked"/>
        <c:varyColors val="0"/>
        <c:ser>
          <c:idx val="0"/>
          <c:order val="0"/>
          <c:tx>
            <c:strRef>
              <c:f>'1.3.2'!$B$16</c:f>
              <c:strCache>
                <c:ptCount val="1"/>
                <c:pt idx="0">
                  <c:v>VAB de las industrias características de la salud</c:v>
                </c:pt>
              </c:strCache>
            </c:strRef>
          </c:tx>
          <c:spPr>
            <a:solidFill>
              <a:srgbClr val="4BACC6"/>
            </a:solidFill>
            <a:ln>
              <a:solidFill>
                <a:srgbClr val="31859C"/>
              </a:solidFill>
            </a:ln>
          </c:spPr>
          <c:invertIfNegative val="0"/>
          <c:dLbls>
            <c:spPr>
              <a:noFill/>
              <a:ln>
                <a:noFill/>
              </a:ln>
              <a:effectLst/>
            </c:spPr>
            <c:txPr>
              <a:bodyPr wrap="square" lIns="38100" tIns="19050" rIns="38100" bIns="19050" anchor="ctr">
                <a:spAutoFit/>
              </a:bodyPr>
              <a:lstStyle/>
              <a:p>
                <a:pPr>
                  <a:defRPr>
                    <a:solidFill>
                      <a:srgbClr val="64647C"/>
                    </a:solidFill>
                  </a:defRPr>
                </a:pPr>
                <a:endParaRPr lang="es-EC"/>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numRef>
              <c:f>'1.3.2'!$C$15:$S$15</c:f>
              <c:numCache>
                <c:formatCode>General</c:formatCode>
                <c:ptCount val="17"/>
                <c:pt idx="0">
                  <c:v>2007</c:v>
                </c:pt>
                <c:pt idx="1">
                  <c:v>2008</c:v>
                </c:pt>
                <c:pt idx="2">
                  <c:v>2009</c:v>
                </c:pt>
                <c:pt idx="3">
                  <c:v>2010</c:v>
                </c:pt>
                <c:pt idx="4">
                  <c:v>2011</c:v>
                </c:pt>
                <c:pt idx="5">
                  <c:v>2012</c:v>
                </c:pt>
                <c:pt idx="6">
                  <c:v>2013</c:v>
                </c:pt>
                <c:pt idx="7">
                  <c:v>2014</c:v>
                </c:pt>
                <c:pt idx="8">
                  <c:v>2015</c:v>
                </c:pt>
                <c:pt idx="9">
                  <c:v>2016</c:v>
                </c:pt>
                <c:pt idx="10">
                  <c:v>2017</c:v>
                </c:pt>
                <c:pt idx="11">
                  <c:v>2018</c:v>
                </c:pt>
                <c:pt idx="12">
                  <c:v>2019</c:v>
                </c:pt>
                <c:pt idx="13">
                  <c:v>2020</c:v>
                </c:pt>
                <c:pt idx="14">
                  <c:v>2021</c:v>
                </c:pt>
                <c:pt idx="15">
                  <c:v>2022</c:v>
                </c:pt>
                <c:pt idx="16">
                  <c:v>2023</c:v>
                </c:pt>
              </c:numCache>
            </c:numRef>
          </c:cat>
          <c:val>
            <c:numRef>
              <c:f>'1.3.2'!$C$16:$S$16</c:f>
              <c:numCache>
                <c:formatCode>0.0%</c:formatCode>
                <c:ptCount val="17"/>
                <c:pt idx="0">
                  <c:v>0.74020403117785327</c:v>
                </c:pt>
                <c:pt idx="1">
                  <c:v>0.73742801290557458</c:v>
                </c:pt>
                <c:pt idx="2">
                  <c:v>0.7407813536716632</c:v>
                </c:pt>
                <c:pt idx="3">
                  <c:v>0.74054707553406274</c:v>
                </c:pt>
                <c:pt idx="4">
                  <c:v>0.751122414228373</c:v>
                </c:pt>
                <c:pt idx="5">
                  <c:v>0.7625559567069623</c:v>
                </c:pt>
                <c:pt idx="6">
                  <c:v>0.76583903562962596</c:v>
                </c:pt>
                <c:pt idx="7">
                  <c:v>0.74781507406464165</c:v>
                </c:pt>
                <c:pt idx="8">
                  <c:v>0.76683437643696595</c:v>
                </c:pt>
                <c:pt idx="9">
                  <c:v>0.78069143598434398</c:v>
                </c:pt>
                <c:pt idx="10">
                  <c:v>0.77436497205859911</c:v>
                </c:pt>
                <c:pt idx="11">
                  <c:v>0.79555325464234206</c:v>
                </c:pt>
                <c:pt idx="12">
                  <c:v>0.80687327772651318</c:v>
                </c:pt>
                <c:pt idx="13">
                  <c:v>0.81795178281633119</c:v>
                </c:pt>
                <c:pt idx="14">
                  <c:v>0.83161353779318581</c:v>
                </c:pt>
                <c:pt idx="15">
                  <c:v>0.85045119915461342</c:v>
                </c:pt>
                <c:pt idx="16">
                  <c:v>0.85015037895075907</c:v>
                </c:pt>
              </c:numCache>
            </c:numRef>
          </c:val>
          <c:extLst>
            <c:ext xmlns:c16="http://schemas.microsoft.com/office/drawing/2014/chart" uri="{C3380CC4-5D6E-409C-BE32-E72D297353CC}">
              <c16:uniqueId val="{00000000-521C-4163-BC42-9B7F44025570}"/>
            </c:ext>
          </c:extLst>
        </c:ser>
        <c:ser>
          <c:idx val="1"/>
          <c:order val="1"/>
          <c:tx>
            <c:strRef>
              <c:f>'1.3.2'!$B$17</c:f>
              <c:strCache>
                <c:ptCount val="1"/>
                <c:pt idx="0">
                  <c:v>VAB de las industrias conexas de la salud</c:v>
                </c:pt>
              </c:strCache>
            </c:strRef>
          </c:tx>
          <c:spPr>
            <a:solidFill>
              <a:srgbClr val="DAEEF3"/>
            </a:solidFill>
            <a:ln>
              <a:solidFill>
                <a:srgbClr val="4BACC6"/>
              </a:solidFill>
            </a:ln>
          </c:spPr>
          <c:invertIfNegative val="0"/>
          <c:dLbls>
            <c:spPr>
              <a:noFill/>
              <a:ln>
                <a:noFill/>
              </a:ln>
              <a:effectLst/>
            </c:spPr>
            <c:txPr>
              <a:bodyPr wrap="square" lIns="38100" tIns="19050" rIns="38100" bIns="19050" anchor="ctr">
                <a:spAutoFit/>
              </a:bodyPr>
              <a:lstStyle/>
              <a:p>
                <a:pPr>
                  <a:defRPr>
                    <a:solidFill>
                      <a:srgbClr val="64647C"/>
                    </a:solidFill>
                  </a:defRPr>
                </a:pPr>
                <a:endParaRPr lang="es-EC"/>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numRef>
              <c:f>'1.3.2'!$C$15:$S$15</c:f>
              <c:numCache>
                <c:formatCode>General</c:formatCode>
                <c:ptCount val="17"/>
                <c:pt idx="0">
                  <c:v>2007</c:v>
                </c:pt>
                <c:pt idx="1">
                  <c:v>2008</c:v>
                </c:pt>
                <c:pt idx="2">
                  <c:v>2009</c:v>
                </c:pt>
                <c:pt idx="3">
                  <c:v>2010</c:v>
                </c:pt>
                <c:pt idx="4">
                  <c:v>2011</c:v>
                </c:pt>
                <c:pt idx="5">
                  <c:v>2012</c:v>
                </c:pt>
                <c:pt idx="6">
                  <c:v>2013</c:v>
                </c:pt>
                <c:pt idx="7">
                  <c:v>2014</c:v>
                </c:pt>
                <c:pt idx="8">
                  <c:v>2015</c:v>
                </c:pt>
                <c:pt idx="9">
                  <c:v>2016</c:v>
                </c:pt>
                <c:pt idx="10">
                  <c:v>2017</c:v>
                </c:pt>
                <c:pt idx="11">
                  <c:v>2018</c:v>
                </c:pt>
                <c:pt idx="12">
                  <c:v>2019</c:v>
                </c:pt>
                <c:pt idx="13">
                  <c:v>2020</c:v>
                </c:pt>
                <c:pt idx="14">
                  <c:v>2021</c:v>
                </c:pt>
                <c:pt idx="15">
                  <c:v>2022</c:v>
                </c:pt>
                <c:pt idx="16">
                  <c:v>2023</c:v>
                </c:pt>
              </c:numCache>
            </c:numRef>
          </c:cat>
          <c:val>
            <c:numRef>
              <c:f>'1.3.2'!$C$17:$S$17</c:f>
              <c:numCache>
                <c:formatCode>0.0%</c:formatCode>
                <c:ptCount val="17"/>
                <c:pt idx="0">
                  <c:v>0.25979596882214673</c:v>
                </c:pt>
                <c:pt idx="1">
                  <c:v>0.26257198709442542</c:v>
                </c:pt>
                <c:pt idx="2">
                  <c:v>0.25921864632833674</c:v>
                </c:pt>
                <c:pt idx="3">
                  <c:v>0.25945292446593732</c:v>
                </c:pt>
                <c:pt idx="4">
                  <c:v>0.24887758577162694</c:v>
                </c:pt>
                <c:pt idx="5">
                  <c:v>0.2374440432930377</c:v>
                </c:pt>
                <c:pt idx="6">
                  <c:v>0.23416096437037404</c:v>
                </c:pt>
                <c:pt idx="7">
                  <c:v>0.2521849259353583</c:v>
                </c:pt>
                <c:pt idx="8">
                  <c:v>0.23316562356303411</c:v>
                </c:pt>
                <c:pt idx="9">
                  <c:v>0.21930856401565599</c:v>
                </c:pt>
                <c:pt idx="10">
                  <c:v>0.22563502794140089</c:v>
                </c:pt>
                <c:pt idx="11">
                  <c:v>0.20444674535765797</c:v>
                </c:pt>
                <c:pt idx="12">
                  <c:v>0.19312672227348687</c:v>
                </c:pt>
                <c:pt idx="13">
                  <c:v>0.18204821718366884</c:v>
                </c:pt>
                <c:pt idx="14">
                  <c:v>0.16838646220681422</c:v>
                </c:pt>
                <c:pt idx="15">
                  <c:v>0.14954880084538655</c:v>
                </c:pt>
                <c:pt idx="16">
                  <c:v>0.14984962104924096</c:v>
                </c:pt>
              </c:numCache>
            </c:numRef>
          </c:val>
          <c:extLst>
            <c:ext xmlns:c16="http://schemas.microsoft.com/office/drawing/2014/chart" uri="{C3380CC4-5D6E-409C-BE32-E72D297353CC}">
              <c16:uniqueId val="{00000001-521C-4163-BC42-9B7F44025570}"/>
            </c:ext>
          </c:extLst>
        </c:ser>
        <c:dLbls>
          <c:showLegendKey val="0"/>
          <c:showVal val="0"/>
          <c:showCatName val="0"/>
          <c:showSerName val="0"/>
          <c:showPercent val="0"/>
          <c:showBubbleSize val="0"/>
        </c:dLbls>
        <c:gapWidth val="95"/>
        <c:overlap val="100"/>
        <c:axId val="245101408"/>
        <c:axId val="245101968"/>
      </c:barChart>
      <c:catAx>
        <c:axId val="245101408"/>
        <c:scaling>
          <c:orientation val="minMax"/>
        </c:scaling>
        <c:delete val="0"/>
        <c:axPos val="b"/>
        <c:numFmt formatCode="General" sourceLinked="1"/>
        <c:majorTickMark val="out"/>
        <c:minorTickMark val="none"/>
        <c:tickLblPos val="nextTo"/>
        <c:spPr>
          <a:noFill/>
          <a:ln w="6350" cap="flat" cmpd="sng" algn="ctr">
            <a:solidFill>
              <a:schemeClr val="tx1">
                <a:tint val="75000"/>
              </a:schemeClr>
            </a:solidFill>
            <a:prstDash val="solid"/>
            <a:round/>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Century Gothic" panose="020B0502020202020204" pitchFamily="34" charset="0"/>
                <a:ea typeface="+mn-ea"/>
                <a:cs typeface="+mn-cs"/>
              </a:defRPr>
            </a:pPr>
            <a:endParaRPr lang="es-EC"/>
          </a:p>
        </c:txPr>
        <c:crossAx val="245101968"/>
        <c:crosses val="autoZero"/>
        <c:auto val="1"/>
        <c:lblAlgn val="ctr"/>
        <c:lblOffset val="100"/>
        <c:noMultiLvlLbl val="0"/>
      </c:catAx>
      <c:valAx>
        <c:axId val="245101968"/>
        <c:scaling>
          <c:orientation val="minMax"/>
        </c:scaling>
        <c:delete val="1"/>
        <c:axPos val="l"/>
        <c:numFmt formatCode="0.0%" sourceLinked="1"/>
        <c:majorTickMark val="out"/>
        <c:minorTickMark val="none"/>
        <c:tickLblPos val="nextTo"/>
        <c:crossAx val="245101408"/>
        <c:crosses val="autoZero"/>
        <c:crossBetween val="between"/>
      </c:valAx>
      <c:spPr>
        <a:solidFill>
          <a:schemeClr val="bg1"/>
        </a:solidFill>
        <a:ln>
          <a:noFill/>
        </a:ln>
        <a:effectLst/>
      </c:spPr>
    </c:plotArea>
    <c:legend>
      <c:legendPos val="r"/>
      <c:layout>
        <c:manualLayout>
          <c:xMode val="edge"/>
          <c:yMode val="edge"/>
          <c:x val="0.16736253891586356"/>
          <c:y val="0.90430287295169187"/>
          <c:w val="0.61040259762759785"/>
          <c:h val="9.5697047453732823E-2"/>
        </c:manualLayout>
      </c:layout>
      <c:overlay val="0"/>
      <c:spPr>
        <a:noFill/>
        <a:ln>
          <a:noFill/>
        </a:ln>
        <a:effectLst/>
      </c:spPr>
      <c:txPr>
        <a:bodyPr rot="0" spcFirstLastPara="1" vertOverflow="ellipsis" vert="horz" wrap="square" anchor="ctr" anchorCtr="1"/>
        <a:lstStyle/>
        <a:p>
          <a:pPr>
            <a:defRPr sz="1100" b="0" i="0" u="none" strike="noStrike" kern="1200" baseline="0">
              <a:solidFill>
                <a:schemeClr val="tx1">
                  <a:lumMod val="65000"/>
                  <a:lumOff val="35000"/>
                </a:schemeClr>
              </a:solidFill>
              <a:latin typeface="Century Gothic" panose="020B0502020202020204" pitchFamily="34" charset="0"/>
              <a:ea typeface="+mn-ea"/>
              <a:cs typeface="+mn-cs"/>
            </a:defRPr>
          </a:pPr>
          <a:endParaRPr lang="es-EC"/>
        </a:p>
      </c:txPr>
    </c:legend>
    <c:plotVisOnly val="1"/>
    <c:dispBlanksAs val="gap"/>
    <c:showDLblsOverMax val="0"/>
  </c:chart>
  <c:spPr>
    <a:solidFill>
      <a:schemeClr val="bg1"/>
    </a:solidFill>
    <a:ln w="6350" cap="flat" cmpd="sng" algn="ctr">
      <a:noFill/>
      <a:prstDash val="solid"/>
      <a:round/>
    </a:ln>
    <a:effectLst/>
  </c:spPr>
  <c:txPr>
    <a:bodyPr/>
    <a:lstStyle/>
    <a:p>
      <a:pPr>
        <a:defRPr sz="1200"/>
      </a:pPr>
      <a:endParaRPr lang="es-EC"/>
    </a:p>
  </c:txPr>
  <c:printSettings>
    <c:headerFooter/>
    <c:pageMargins b="0.75" l="0.7" r="0.7" t="0.75" header="0.3" footer="0.3"/>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3"/>
    </mc:Choice>
    <mc:Fallback>
      <c:style val="3"/>
    </mc:Fallback>
  </mc:AlternateContent>
  <c:chart>
    <c:autoTitleDeleted val="1"/>
    <c:plotArea>
      <c:layout>
        <c:manualLayout>
          <c:layoutTarget val="inner"/>
          <c:xMode val="edge"/>
          <c:yMode val="edge"/>
          <c:x val="7.5911148418847394E-3"/>
          <c:y val="6.1115364056042884E-2"/>
          <c:w val="0.98481777031623052"/>
          <c:h val="0.77046349206349207"/>
        </c:manualLayout>
      </c:layout>
      <c:barChart>
        <c:barDir val="col"/>
        <c:grouping val="percentStacked"/>
        <c:varyColors val="0"/>
        <c:ser>
          <c:idx val="0"/>
          <c:order val="0"/>
          <c:tx>
            <c:strRef>
              <c:f>'1.3.3'!$B$16</c:f>
              <c:strCache>
                <c:ptCount val="1"/>
                <c:pt idx="0">
                  <c:v>VAB sector público</c:v>
                </c:pt>
              </c:strCache>
            </c:strRef>
          </c:tx>
          <c:spPr>
            <a:solidFill>
              <a:srgbClr val="4BACC6"/>
            </a:solidFill>
            <a:ln>
              <a:solidFill>
                <a:srgbClr val="31859C"/>
              </a:solidFill>
            </a:ln>
          </c:spPr>
          <c:invertIfNegative val="0"/>
          <c:dLbls>
            <c:spPr>
              <a:noFill/>
              <a:ln>
                <a:noFill/>
              </a:ln>
              <a:effectLst/>
            </c:spPr>
            <c:txPr>
              <a:bodyPr rot="0" spcFirstLastPara="1" vertOverflow="ellipsis" vert="horz" wrap="square" lIns="38100" tIns="19050" rIns="38100" bIns="19050" anchor="ctr" anchorCtr="1">
                <a:spAutoFit/>
              </a:bodyPr>
              <a:lstStyle/>
              <a:p>
                <a:pPr>
                  <a:defRPr sz="1100" b="0" i="0" u="none" strike="noStrike" kern="1200" baseline="0">
                    <a:solidFill>
                      <a:srgbClr val="64647C"/>
                    </a:solidFill>
                    <a:latin typeface="Century Gothic" panose="020B0502020202020204" pitchFamily="34" charset="0"/>
                    <a:ea typeface="+mn-ea"/>
                    <a:cs typeface="+mn-cs"/>
                  </a:defRPr>
                </a:pPr>
                <a:endParaRPr lang="es-EC"/>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numRef>
              <c:f>'1.3.3'!$C$15:$S$15</c:f>
              <c:numCache>
                <c:formatCode>General</c:formatCode>
                <c:ptCount val="17"/>
                <c:pt idx="0">
                  <c:v>2007</c:v>
                </c:pt>
                <c:pt idx="1">
                  <c:v>2008</c:v>
                </c:pt>
                <c:pt idx="2">
                  <c:v>2009</c:v>
                </c:pt>
                <c:pt idx="3">
                  <c:v>2010</c:v>
                </c:pt>
                <c:pt idx="4">
                  <c:v>2011</c:v>
                </c:pt>
                <c:pt idx="5">
                  <c:v>2012</c:v>
                </c:pt>
                <c:pt idx="6">
                  <c:v>2013</c:v>
                </c:pt>
                <c:pt idx="7">
                  <c:v>2014</c:v>
                </c:pt>
                <c:pt idx="8">
                  <c:v>2015</c:v>
                </c:pt>
                <c:pt idx="9">
                  <c:v>2016</c:v>
                </c:pt>
                <c:pt idx="10">
                  <c:v>2017</c:v>
                </c:pt>
                <c:pt idx="11">
                  <c:v>2018</c:v>
                </c:pt>
                <c:pt idx="12">
                  <c:v>2019</c:v>
                </c:pt>
                <c:pt idx="13">
                  <c:v>2020</c:v>
                </c:pt>
                <c:pt idx="14">
                  <c:v>2021</c:v>
                </c:pt>
                <c:pt idx="15">
                  <c:v>2022</c:v>
                </c:pt>
                <c:pt idx="16">
                  <c:v>2023</c:v>
                </c:pt>
              </c:numCache>
            </c:numRef>
          </c:cat>
          <c:val>
            <c:numRef>
              <c:f>'1.3.3'!$C$16:$S$16</c:f>
              <c:numCache>
                <c:formatCode>0.0%</c:formatCode>
                <c:ptCount val="17"/>
                <c:pt idx="0">
                  <c:v>0.64876440584883066</c:v>
                </c:pt>
                <c:pt idx="1">
                  <c:v>0.65912520364525906</c:v>
                </c:pt>
                <c:pt idx="2">
                  <c:v>0.68635464545046831</c:v>
                </c:pt>
                <c:pt idx="3">
                  <c:v>0.71388169569856152</c:v>
                </c:pt>
                <c:pt idx="4">
                  <c:v>0.67327027483052615</c:v>
                </c:pt>
                <c:pt idx="5">
                  <c:v>0.66619136575376869</c:v>
                </c:pt>
                <c:pt idx="6">
                  <c:v>0.68820312020637753</c:v>
                </c:pt>
                <c:pt idx="7">
                  <c:v>0.67994376980565641</c:v>
                </c:pt>
                <c:pt idx="8">
                  <c:v>0.65656415473159968</c:v>
                </c:pt>
                <c:pt idx="9">
                  <c:v>0.66967302880247237</c:v>
                </c:pt>
                <c:pt idx="10">
                  <c:v>0.7097647575761602</c:v>
                </c:pt>
                <c:pt idx="11">
                  <c:v>0.71465983905700592</c:v>
                </c:pt>
                <c:pt idx="12">
                  <c:v>0.69624502196640981</c:v>
                </c:pt>
                <c:pt idx="13">
                  <c:v>0.7026918491360874</c:v>
                </c:pt>
                <c:pt idx="14">
                  <c:v>0.68040392062996813</c:v>
                </c:pt>
                <c:pt idx="15">
                  <c:v>0.67413399332126189</c:v>
                </c:pt>
                <c:pt idx="16">
                  <c:v>0.6762266976302187</c:v>
                </c:pt>
              </c:numCache>
            </c:numRef>
          </c:val>
          <c:extLst>
            <c:ext xmlns:c16="http://schemas.microsoft.com/office/drawing/2014/chart" uri="{C3380CC4-5D6E-409C-BE32-E72D297353CC}">
              <c16:uniqueId val="{00000000-45C4-4265-94D4-A987986FE995}"/>
            </c:ext>
          </c:extLst>
        </c:ser>
        <c:ser>
          <c:idx val="1"/>
          <c:order val="1"/>
          <c:tx>
            <c:strRef>
              <c:f>'1.3.3'!$B$17</c:f>
              <c:strCache>
                <c:ptCount val="1"/>
                <c:pt idx="0">
                  <c:v>VAB sector privado</c:v>
                </c:pt>
              </c:strCache>
            </c:strRef>
          </c:tx>
          <c:spPr>
            <a:solidFill>
              <a:srgbClr val="DAEEF3"/>
            </a:solidFill>
            <a:ln>
              <a:solidFill>
                <a:srgbClr val="4BACC6"/>
              </a:solidFill>
            </a:ln>
          </c:spPr>
          <c:invertIfNegative val="0"/>
          <c:dLbls>
            <c:spPr>
              <a:noFill/>
              <a:ln>
                <a:noFill/>
              </a:ln>
              <a:effectLst/>
            </c:spPr>
            <c:txPr>
              <a:bodyPr rot="0" spcFirstLastPara="1" vertOverflow="ellipsis" vert="horz" wrap="square" lIns="38100" tIns="19050" rIns="38100" bIns="19050" anchor="ctr" anchorCtr="1">
                <a:spAutoFit/>
              </a:bodyPr>
              <a:lstStyle/>
              <a:p>
                <a:pPr>
                  <a:defRPr sz="1100" b="0" i="0" u="none" strike="noStrike" kern="1200" baseline="0">
                    <a:solidFill>
                      <a:srgbClr val="64647C"/>
                    </a:solidFill>
                    <a:latin typeface="Century Gothic" panose="020B0502020202020204" pitchFamily="34" charset="0"/>
                    <a:ea typeface="+mn-ea"/>
                    <a:cs typeface="+mn-cs"/>
                  </a:defRPr>
                </a:pPr>
                <a:endParaRPr lang="es-EC"/>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numRef>
              <c:f>'1.3.3'!$C$15:$S$15</c:f>
              <c:numCache>
                <c:formatCode>General</c:formatCode>
                <c:ptCount val="17"/>
                <c:pt idx="0">
                  <c:v>2007</c:v>
                </c:pt>
                <c:pt idx="1">
                  <c:v>2008</c:v>
                </c:pt>
                <c:pt idx="2">
                  <c:v>2009</c:v>
                </c:pt>
                <c:pt idx="3">
                  <c:v>2010</c:v>
                </c:pt>
                <c:pt idx="4">
                  <c:v>2011</c:v>
                </c:pt>
                <c:pt idx="5">
                  <c:v>2012</c:v>
                </c:pt>
                <c:pt idx="6">
                  <c:v>2013</c:v>
                </c:pt>
                <c:pt idx="7">
                  <c:v>2014</c:v>
                </c:pt>
                <c:pt idx="8">
                  <c:v>2015</c:v>
                </c:pt>
                <c:pt idx="9">
                  <c:v>2016</c:v>
                </c:pt>
                <c:pt idx="10">
                  <c:v>2017</c:v>
                </c:pt>
                <c:pt idx="11">
                  <c:v>2018</c:v>
                </c:pt>
                <c:pt idx="12">
                  <c:v>2019</c:v>
                </c:pt>
                <c:pt idx="13">
                  <c:v>2020</c:v>
                </c:pt>
                <c:pt idx="14">
                  <c:v>2021</c:v>
                </c:pt>
                <c:pt idx="15">
                  <c:v>2022</c:v>
                </c:pt>
                <c:pt idx="16">
                  <c:v>2023</c:v>
                </c:pt>
              </c:numCache>
            </c:numRef>
          </c:cat>
          <c:val>
            <c:numRef>
              <c:f>'1.3.3'!$C$17:$S$17</c:f>
              <c:numCache>
                <c:formatCode>0.0%</c:formatCode>
                <c:ptCount val="17"/>
                <c:pt idx="0">
                  <c:v>0.35123559415116928</c:v>
                </c:pt>
                <c:pt idx="1">
                  <c:v>0.34087479635474094</c:v>
                </c:pt>
                <c:pt idx="2">
                  <c:v>0.31364535454953169</c:v>
                </c:pt>
                <c:pt idx="3">
                  <c:v>0.28611830430143848</c:v>
                </c:pt>
                <c:pt idx="4">
                  <c:v>0.32672972516947385</c:v>
                </c:pt>
                <c:pt idx="5">
                  <c:v>0.33380863424623131</c:v>
                </c:pt>
                <c:pt idx="6">
                  <c:v>0.31179687979362247</c:v>
                </c:pt>
                <c:pt idx="7">
                  <c:v>0.32005623019434365</c:v>
                </c:pt>
                <c:pt idx="8">
                  <c:v>0.34343584526840032</c:v>
                </c:pt>
                <c:pt idx="9">
                  <c:v>0.33032697119752769</c:v>
                </c:pt>
                <c:pt idx="10">
                  <c:v>0.29023524242383986</c:v>
                </c:pt>
                <c:pt idx="11">
                  <c:v>0.28534016094299403</c:v>
                </c:pt>
                <c:pt idx="12">
                  <c:v>0.30375497803359019</c:v>
                </c:pt>
                <c:pt idx="13">
                  <c:v>0.2973081508639126</c:v>
                </c:pt>
                <c:pt idx="14">
                  <c:v>0.31959607937003187</c:v>
                </c:pt>
                <c:pt idx="15">
                  <c:v>0.32586600667873816</c:v>
                </c:pt>
                <c:pt idx="16">
                  <c:v>0.3237733023697813</c:v>
                </c:pt>
              </c:numCache>
            </c:numRef>
          </c:val>
          <c:extLst>
            <c:ext xmlns:c16="http://schemas.microsoft.com/office/drawing/2014/chart" uri="{C3380CC4-5D6E-409C-BE32-E72D297353CC}">
              <c16:uniqueId val="{00000001-45C4-4265-94D4-A987986FE995}"/>
            </c:ext>
          </c:extLst>
        </c:ser>
        <c:dLbls>
          <c:showLegendKey val="0"/>
          <c:showVal val="1"/>
          <c:showCatName val="0"/>
          <c:showSerName val="0"/>
          <c:showPercent val="0"/>
          <c:showBubbleSize val="0"/>
        </c:dLbls>
        <c:gapWidth val="95"/>
        <c:overlap val="100"/>
        <c:axId val="245109248"/>
        <c:axId val="245109808"/>
      </c:barChart>
      <c:catAx>
        <c:axId val="245109248"/>
        <c:scaling>
          <c:orientation val="minMax"/>
        </c:scaling>
        <c:delete val="0"/>
        <c:axPos val="b"/>
        <c:numFmt formatCode="General" sourceLinked="0"/>
        <c:majorTickMark val="none"/>
        <c:minorTickMark val="none"/>
        <c:tickLblPos val="nextTo"/>
        <c:spPr>
          <a:noFill/>
          <a:ln w="6350" cap="flat" cmpd="sng" algn="ctr">
            <a:solidFill>
              <a:schemeClr val="tx1">
                <a:tint val="75000"/>
              </a:schemeClr>
            </a:solidFill>
            <a:prstDash val="solid"/>
            <a:round/>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Century Gothic" panose="020B0502020202020204" pitchFamily="34" charset="0"/>
                <a:ea typeface="+mn-ea"/>
                <a:cs typeface="+mn-cs"/>
              </a:defRPr>
            </a:pPr>
            <a:endParaRPr lang="es-EC"/>
          </a:p>
        </c:txPr>
        <c:crossAx val="245109808"/>
        <c:crosses val="autoZero"/>
        <c:auto val="1"/>
        <c:lblAlgn val="ctr"/>
        <c:lblOffset val="100"/>
        <c:noMultiLvlLbl val="0"/>
      </c:catAx>
      <c:valAx>
        <c:axId val="245109808"/>
        <c:scaling>
          <c:orientation val="minMax"/>
        </c:scaling>
        <c:delete val="1"/>
        <c:axPos val="l"/>
        <c:numFmt formatCode="0%" sourceLinked="1"/>
        <c:majorTickMark val="none"/>
        <c:minorTickMark val="none"/>
        <c:tickLblPos val="nextTo"/>
        <c:crossAx val="245109248"/>
        <c:crosses val="autoZero"/>
        <c:crossBetween val="between"/>
      </c:valAx>
      <c:spPr>
        <a:solidFill>
          <a:schemeClr val="bg1"/>
        </a:solidFill>
        <a:ln>
          <a:noFill/>
        </a:ln>
        <a:effectLst/>
      </c:spPr>
    </c:plotArea>
    <c:legend>
      <c:legendPos val="b"/>
      <c:layout>
        <c:manualLayout>
          <c:xMode val="edge"/>
          <c:yMode val="edge"/>
          <c:x val="0.39653312857322792"/>
          <c:y val="0.9334770964293938"/>
          <c:w val="0.20693374285354421"/>
          <c:h val="6.6522903570606168E-2"/>
        </c:manualLayout>
      </c:layout>
      <c:overlay val="0"/>
      <c:spPr>
        <a:noFill/>
        <a:ln>
          <a:noFill/>
        </a:ln>
        <a:effectLst/>
      </c:spPr>
      <c:txPr>
        <a:bodyPr rot="0" spcFirstLastPara="1" vertOverflow="ellipsis" vert="horz" wrap="square" anchor="ctr" anchorCtr="1"/>
        <a:lstStyle/>
        <a:p>
          <a:pPr>
            <a:defRPr sz="1050" b="0" i="0" u="none" strike="noStrike" kern="1200" baseline="0">
              <a:solidFill>
                <a:schemeClr val="tx1">
                  <a:lumMod val="65000"/>
                  <a:lumOff val="35000"/>
                </a:schemeClr>
              </a:solidFill>
              <a:latin typeface="Century Gothic" panose="020B0502020202020204" pitchFamily="34" charset="0"/>
              <a:ea typeface="+mn-ea"/>
              <a:cs typeface="+mn-cs"/>
            </a:defRPr>
          </a:pPr>
          <a:endParaRPr lang="es-EC"/>
        </a:p>
      </c:txPr>
    </c:legend>
    <c:plotVisOnly val="1"/>
    <c:dispBlanksAs val="gap"/>
    <c:showDLblsOverMax val="0"/>
  </c:chart>
  <c:spPr>
    <a:solidFill>
      <a:schemeClr val="bg1"/>
    </a:solidFill>
    <a:ln w="6350" cap="flat" cmpd="sng" algn="ctr">
      <a:noFill/>
      <a:prstDash val="solid"/>
      <a:round/>
    </a:ln>
    <a:effectLst/>
  </c:spPr>
  <c:txPr>
    <a:bodyPr/>
    <a:lstStyle/>
    <a:p>
      <a:pPr>
        <a:defRPr sz="1200"/>
      </a:pPr>
      <a:endParaRPr lang="es-EC"/>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3"/>
    </mc:Choice>
    <mc:Fallback>
      <c:style val="3"/>
    </mc:Fallback>
  </mc:AlternateContent>
  <c:chart>
    <c:autoTitleDeleted val="0"/>
    <c:plotArea>
      <c:layout>
        <c:manualLayout>
          <c:layoutTarget val="inner"/>
          <c:xMode val="edge"/>
          <c:yMode val="edge"/>
          <c:x val="0.48889113167251375"/>
          <c:y val="2.9573942583365386E-2"/>
          <c:w val="0.50297429212005085"/>
          <c:h val="0.94085211483326925"/>
        </c:manualLayout>
      </c:layout>
      <c:barChart>
        <c:barDir val="bar"/>
        <c:grouping val="clustered"/>
        <c:varyColors val="0"/>
        <c:ser>
          <c:idx val="0"/>
          <c:order val="0"/>
          <c:tx>
            <c:strRef>
              <c:f>'1.3.4'!$D$24</c:f>
              <c:strCache>
                <c:ptCount val="1"/>
                <c:pt idx="0">
                  <c:v>2022</c:v>
                </c:pt>
              </c:strCache>
            </c:strRef>
          </c:tx>
          <c:spPr>
            <a:solidFill>
              <a:srgbClr val="DAEEF3"/>
            </a:solidFill>
            <a:ln>
              <a:solidFill>
                <a:srgbClr val="31859C"/>
              </a:solidFill>
            </a:ln>
          </c:spPr>
          <c:invertIfNegative val="0"/>
          <c:dLbls>
            <c:numFmt formatCode="#,##0" sourceLinked="0"/>
            <c:spPr>
              <a:noFill/>
              <a:ln>
                <a:noFill/>
              </a:ln>
              <a:effectLst/>
            </c:spPr>
            <c:txPr>
              <a:bodyPr wrap="square" lIns="38100" tIns="19050" rIns="38100" bIns="19050" anchor="ctr">
                <a:spAutoFit/>
              </a:bodyPr>
              <a:lstStyle/>
              <a:p>
                <a:pPr>
                  <a:defRPr sz="1100">
                    <a:solidFill>
                      <a:srgbClr val="6E6E82"/>
                    </a:solidFill>
                    <a:latin typeface="Century Gothic" panose="020B0502020202020204" pitchFamily="34" charset="0"/>
                  </a:defRPr>
                </a:pPr>
                <a:endParaRPr lang="es-EC"/>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'1.3.4'!$C$25:$C$35</c:f>
              <c:strCache>
                <c:ptCount val="11"/>
                <c:pt idx="0">
                  <c:v>Actividades de hospitales públicos (MSP)</c:v>
                </c:pt>
                <c:pt idx="1">
                  <c:v>Actividades de centros ambulatorios del sector público (MSP)</c:v>
                </c:pt>
                <c:pt idx="2">
                  <c:v>Actividades de hospitales públicos (IESS)</c:v>
                </c:pt>
                <c:pt idx="3">
                  <c:v>Actividades de centros ambulatorios del sector privado</c:v>
                </c:pt>
                <c:pt idx="4">
                  <c:v>Actividades de hospitales privados</c:v>
                </c:pt>
                <c:pt idx="5">
                  <c:v>Actividades de centros ambulatorios del sector público (IESS)</c:v>
                </c:pt>
                <c:pt idx="6">
                  <c:v>Otras actividades relacionadas con la salud humana privados</c:v>
                </c:pt>
                <c:pt idx="7">
                  <c:v>Regulación de las actividades de organismos que prestan servicios de salud</c:v>
                </c:pt>
                <c:pt idx="8">
                  <c:v>Actividades de centros ambulatorios del sector público (otros sector público)</c:v>
                </c:pt>
                <c:pt idx="9">
                  <c:v>Actividades de planes de seguridad social de afiliación obligatoria</c:v>
                </c:pt>
                <c:pt idx="10">
                  <c:v>Otros*</c:v>
                </c:pt>
              </c:strCache>
            </c:strRef>
          </c:cat>
          <c:val>
            <c:numRef>
              <c:f>'1.3.4'!$D$25:$D$35</c:f>
              <c:numCache>
                <c:formatCode>General</c:formatCode>
                <c:ptCount val="11"/>
                <c:pt idx="0">
                  <c:v>1070460</c:v>
                </c:pt>
                <c:pt idx="1">
                  <c:v>769444</c:v>
                </c:pt>
                <c:pt idx="2">
                  <c:v>684100</c:v>
                </c:pt>
                <c:pt idx="3">
                  <c:v>666114</c:v>
                </c:pt>
                <c:pt idx="4">
                  <c:v>644336</c:v>
                </c:pt>
                <c:pt idx="5">
                  <c:v>267752</c:v>
                </c:pt>
                <c:pt idx="6">
                  <c:v>229509</c:v>
                </c:pt>
                <c:pt idx="7">
                  <c:v>216647</c:v>
                </c:pt>
                <c:pt idx="8">
                  <c:v>87697</c:v>
                </c:pt>
                <c:pt idx="9">
                  <c:v>23061</c:v>
                </c:pt>
                <c:pt idx="10" formatCode="_(* #,##0_);_(* \(#,##0\);_(* &quot;-&quot;??_);_(@_)">
                  <c:v>66623</c:v>
                </c:pt>
              </c:numCache>
            </c:numRef>
          </c:val>
          <c:extLst>
            <c:ext xmlns:c16="http://schemas.microsoft.com/office/drawing/2014/chart" uri="{C3380CC4-5D6E-409C-BE32-E72D297353CC}">
              <c16:uniqueId val="{00000001-AD1D-4B46-A53C-DF3AF7CB4BDD}"/>
            </c:ext>
          </c:extLst>
        </c:ser>
        <c:ser>
          <c:idx val="1"/>
          <c:order val="1"/>
          <c:tx>
            <c:strRef>
              <c:f>'1.3.4'!$E$24</c:f>
              <c:strCache>
                <c:ptCount val="1"/>
                <c:pt idx="0">
                  <c:v>2023</c:v>
                </c:pt>
              </c:strCache>
            </c:strRef>
          </c:tx>
          <c:spPr>
            <a:solidFill>
              <a:srgbClr val="4BACC6"/>
            </a:solidFill>
            <a:ln>
              <a:solidFill>
                <a:srgbClr val="31859C"/>
              </a:solidFill>
            </a:ln>
          </c:spPr>
          <c:invertIfNegative val="0"/>
          <c:dLbls>
            <c:numFmt formatCode="#,##0" sourceLinked="0"/>
            <c:spPr>
              <a:noFill/>
              <a:ln>
                <a:noFill/>
              </a:ln>
              <a:effectLst/>
            </c:spPr>
            <c:txPr>
              <a:bodyPr wrap="square" lIns="38100" tIns="19050" rIns="38100" bIns="19050" anchor="ctr">
                <a:spAutoFit/>
              </a:bodyPr>
              <a:lstStyle/>
              <a:p>
                <a:pPr>
                  <a:defRPr sz="1100">
                    <a:solidFill>
                      <a:srgbClr val="6E6E82"/>
                    </a:solidFill>
                    <a:latin typeface="Century Gothic" panose="020B0502020202020204" pitchFamily="34" charset="0"/>
                  </a:defRPr>
                </a:pPr>
                <a:endParaRPr lang="es-EC"/>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'1.3.4'!$C$25:$C$35</c:f>
              <c:strCache>
                <c:ptCount val="11"/>
                <c:pt idx="0">
                  <c:v>Actividades de hospitales públicos (MSP)</c:v>
                </c:pt>
                <c:pt idx="1">
                  <c:v>Actividades de centros ambulatorios del sector público (MSP)</c:v>
                </c:pt>
                <c:pt idx="2">
                  <c:v>Actividades de hospitales públicos (IESS)</c:v>
                </c:pt>
                <c:pt idx="3">
                  <c:v>Actividades de centros ambulatorios del sector privado</c:v>
                </c:pt>
                <c:pt idx="4">
                  <c:v>Actividades de hospitales privados</c:v>
                </c:pt>
                <c:pt idx="5">
                  <c:v>Actividades de centros ambulatorios del sector público (IESS)</c:v>
                </c:pt>
                <c:pt idx="6">
                  <c:v>Otras actividades relacionadas con la salud humana privados</c:v>
                </c:pt>
                <c:pt idx="7">
                  <c:v>Regulación de las actividades de organismos que prestan servicios de salud</c:v>
                </c:pt>
                <c:pt idx="8">
                  <c:v>Actividades de centros ambulatorios del sector público (otros sector público)</c:v>
                </c:pt>
                <c:pt idx="9">
                  <c:v>Actividades de planes de seguridad social de afiliación obligatoria</c:v>
                </c:pt>
                <c:pt idx="10">
                  <c:v>Otros*</c:v>
                </c:pt>
              </c:strCache>
            </c:strRef>
          </c:cat>
          <c:val>
            <c:numRef>
              <c:f>'1.3.4'!$E$25:$E$35</c:f>
              <c:numCache>
                <c:formatCode>General</c:formatCode>
                <c:ptCount val="11"/>
                <c:pt idx="0">
                  <c:v>1150072</c:v>
                </c:pt>
                <c:pt idx="1">
                  <c:v>784634</c:v>
                </c:pt>
                <c:pt idx="2">
                  <c:v>686132</c:v>
                </c:pt>
                <c:pt idx="3">
                  <c:v>689745</c:v>
                </c:pt>
                <c:pt idx="4">
                  <c:v>669461</c:v>
                </c:pt>
                <c:pt idx="5">
                  <c:v>278442</c:v>
                </c:pt>
                <c:pt idx="6">
                  <c:v>214860</c:v>
                </c:pt>
                <c:pt idx="7">
                  <c:v>216201</c:v>
                </c:pt>
                <c:pt idx="8">
                  <c:v>89751</c:v>
                </c:pt>
                <c:pt idx="9">
                  <c:v>22943</c:v>
                </c:pt>
                <c:pt idx="10" formatCode="_(* #,##0_);_(* \(#,##0\);_(* &quot;-&quot;??_);_(@_)">
                  <c:v>59389</c:v>
                </c:pt>
              </c:numCache>
            </c:numRef>
          </c:val>
          <c:extLst>
            <c:ext xmlns:c16="http://schemas.microsoft.com/office/drawing/2014/chart" uri="{C3380CC4-5D6E-409C-BE32-E72D297353CC}">
              <c16:uniqueId val="{00000000-AD1D-4B46-A53C-DF3AF7CB4BDD}"/>
            </c:ext>
          </c:extLst>
        </c:ser>
        <c:dLbls>
          <c:dLblPos val="outEnd"/>
          <c:showLegendKey val="0"/>
          <c:showVal val="1"/>
          <c:showCatName val="0"/>
          <c:showSerName val="0"/>
          <c:showPercent val="0"/>
          <c:showBubbleSize val="0"/>
        </c:dLbls>
        <c:gapWidth val="95"/>
        <c:axId val="245117088"/>
        <c:axId val="245117648"/>
      </c:barChart>
      <c:catAx>
        <c:axId val="245117088"/>
        <c:scaling>
          <c:orientation val="maxMin"/>
        </c:scaling>
        <c:delete val="0"/>
        <c:axPos val="l"/>
        <c:numFmt formatCode="General" sourceLinked="0"/>
        <c:majorTickMark val="out"/>
        <c:minorTickMark val="none"/>
        <c:tickLblPos val="nextTo"/>
        <c:txPr>
          <a:bodyPr/>
          <a:lstStyle/>
          <a:p>
            <a:pPr>
              <a:defRPr sz="1050">
                <a:solidFill>
                  <a:srgbClr val="64647C"/>
                </a:solidFill>
                <a:latin typeface="Century Gothic" panose="020B0502020202020204" pitchFamily="34" charset="0"/>
              </a:defRPr>
            </a:pPr>
            <a:endParaRPr lang="es-EC"/>
          </a:p>
        </c:txPr>
        <c:crossAx val="245117648"/>
        <c:crosses val="autoZero"/>
        <c:auto val="1"/>
        <c:lblAlgn val="ctr"/>
        <c:lblOffset val="100"/>
        <c:noMultiLvlLbl val="0"/>
      </c:catAx>
      <c:valAx>
        <c:axId val="245117648"/>
        <c:scaling>
          <c:orientation val="minMax"/>
        </c:scaling>
        <c:delete val="1"/>
        <c:axPos val="t"/>
        <c:numFmt formatCode="General" sourceLinked="1"/>
        <c:majorTickMark val="out"/>
        <c:minorTickMark val="none"/>
        <c:tickLblPos val="nextTo"/>
        <c:crossAx val="245117088"/>
        <c:crosses val="autoZero"/>
        <c:crossBetween val="between"/>
      </c:valAx>
    </c:plotArea>
    <c:legend>
      <c:legendPos val="r"/>
      <c:overlay val="0"/>
      <c:txPr>
        <a:bodyPr/>
        <a:lstStyle/>
        <a:p>
          <a:pPr>
            <a:defRPr sz="1050">
              <a:solidFill>
                <a:schemeClr val="tx1">
                  <a:lumMod val="65000"/>
                  <a:lumOff val="35000"/>
                </a:schemeClr>
              </a:solidFill>
              <a:latin typeface="Century Gothic" panose="020B0502020202020204" pitchFamily="34" charset="0"/>
            </a:defRPr>
          </a:pPr>
          <a:endParaRPr lang="es-EC"/>
        </a:p>
      </c:txPr>
    </c:legend>
    <c:plotVisOnly val="1"/>
    <c:dispBlanksAs val="gap"/>
    <c:showDLblsOverMax val="0"/>
  </c:chart>
  <c:spPr>
    <a:ln>
      <a:noFill/>
    </a:ln>
  </c:spPr>
  <c:txPr>
    <a:bodyPr/>
    <a:lstStyle/>
    <a:p>
      <a:pPr>
        <a:defRPr sz="1200"/>
      </a:pPr>
      <a:endParaRPr lang="es-EC"/>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3"/>
    </mc:Choice>
    <mc:Fallback>
      <c:style val="3"/>
    </mc:Fallback>
  </mc:AlternateContent>
  <c:chart>
    <c:autoTitleDeleted val="0"/>
    <c:plotArea>
      <c:layout>
        <c:manualLayout>
          <c:layoutTarget val="inner"/>
          <c:xMode val="edge"/>
          <c:yMode val="edge"/>
          <c:x val="1.2722195605077913E-2"/>
          <c:y val="1.8750960533724548E-2"/>
          <c:w val="0.92073033963162454"/>
          <c:h val="0.91988225953772251"/>
        </c:manualLayout>
      </c:layout>
      <c:barChart>
        <c:barDir val="bar"/>
        <c:grouping val="clustered"/>
        <c:varyColors val="0"/>
        <c:ser>
          <c:idx val="0"/>
          <c:order val="0"/>
          <c:tx>
            <c:strRef>
              <c:f>'1.3.5'!$D$7</c:f>
              <c:strCache>
                <c:ptCount val="1"/>
                <c:pt idx="0">
                  <c:v>2022</c:v>
                </c:pt>
              </c:strCache>
            </c:strRef>
          </c:tx>
          <c:spPr>
            <a:solidFill>
              <a:srgbClr val="DAEEF3"/>
            </a:solidFill>
            <a:ln>
              <a:solidFill>
                <a:srgbClr val="4BACC6"/>
              </a:solidFill>
            </a:ln>
          </c:spPr>
          <c:invertIfNegative val="0"/>
          <c:dLbls>
            <c:spPr>
              <a:noFill/>
              <a:ln>
                <a:noFill/>
              </a:ln>
              <a:effectLst/>
            </c:spPr>
            <c:txPr>
              <a:bodyPr wrap="square" lIns="38100" tIns="19050" rIns="38100" bIns="19050" anchor="ctr">
                <a:spAutoFit/>
              </a:bodyPr>
              <a:lstStyle/>
              <a:p>
                <a:pPr>
                  <a:defRPr>
                    <a:solidFill>
                      <a:srgbClr val="64647C"/>
                    </a:solidFill>
                  </a:defRPr>
                </a:pPr>
                <a:endParaRPr lang="es-EC"/>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'1.3.5'!$C$8:$C$14</c:f>
              <c:strCache>
                <c:ptCount val="7"/>
                <c:pt idx="0">
                  <c:v>Comercio de productos de la salud</c:v>
                </c:pt>
                <c:pt idx="1">
                  <c:v>Fabricación de productos químicos, farmacéuticos y medicamentos</c:v>
                </c:pt>
                <c:pt idx="2">
                  <c:v>Actividades de servicios de medicina prepagada privados</c:v>
                </c:pt>
                <c:pt idx="3">
                  <c:v>Construcción de infraestructura hospitalaria</c:v>
                </c:pt>
                <c:pt idx="4">
                  <c:v>Actividades de seguros de enfermedad y accidentes privados</c:v>
                </c:pt>
                <c:pt idx="5">
                  <c:v>Fabricación de equipo médico y quirúrgico y de aparatos ortopédicos</c:v>
                </c:pt>
                <c:pt idx="6">
                  <c:v>Fabricación de instrumentos de óptica y equipo fotográfico</c:v>
                </c:pt>
              </c:strCache>
            </c:strRef>
          </c:cat>
          <c:val>
            <c:numRef>
              <c:f>'1.3.5'!$F$8:$F$14</c:f>
              <c:numCache>
                <c:formatCode>0.0%</c:formatCode>
                <c:ptCount val="7"/>
                <c:pt idx="0">
                  <c:v>0.353108585387573</c:v>
                </c:pt>
                <c:pt idx="1">
                  <c:v>0.30174908694893499</c:v>
                </c:pt>
                <c:pt idx="2">
                  <c:v>0.117135275961035</c:v>
                </c:pt>
                <c:pt idx="3">
                  <c:v>9.3625188777444204E-2</c:v>
                </c:pt>
                <c:pt idx="4">
                  <c:v>6.9249884176388804E-2</c:v>
                </c:pt>
                <c:pt idx="5">
                  <c:v>5.1215094975361197E-2</c:v>
                </c:pt>
                <c:pt idx="6">
                  <c:v>1.3916883773262501E-2</c:v>
                </c:pt>
              </c:numCache>
            </c:numRef>
          </c:val>
          <c:extLst>
            <c:ext xmlns:c16="http://schemas.microsoft.com/office/drawing/2014/chart" uri="{C3380CC4-5D6E-409C-BE32-E72D297353CC}">
              <c16:uniqueId val="{00000001-0D5B-42E2-8739-CFEE0B3F7A5E}"/>
            </c:ext>
          </c:extLst>
        </c:ser>
        <c:ser>
          <c:idx val="1"/>
          <c:order val="1"/>
          <c:tx>
            <c:strRef>
              <c:f>'1.3.5'!$E$7</c:f>
              <c:strCache>
                <c:ptCount val="1"/>
                <c:pt idx="0">
                  <c:v>2023</c:v>
                </c:pt>
              </c:strCache>
            </c:strRef>
          </c:tx>
          <c:spPr>
            <a:solidFill>
              <a:srgbClr val="4BACC6"/>
            </a:solidFill>
          </c:spPr>
          <c:invertIfNegative val="0"/>
          <c:dPt>
            <c:idx val="0"/>
            <c:invertIfNegative val="0"/>
            <c:bubble3D val="0"/>
            <c:spPr>
              <a:solidFill>
                <a:srgbClr val="4BACC6"/>
              </a:solidFill>
              <a:ln>
                <a:solidFill>
                  <a:srgbClr val="31859C"/>
                </a:solidFill>
              </a:ln>
            </c:spPr>
            <c:extLst>
              <c:ext xmlns:c16="http://schemas.microsoft.com/office/drawing/2014/chart" uri="{C3380CC4-5D6E-409C-BE32-E72D297353CC}">
                <c16:uniqueId val="{00000001-78F1-460F-8A04-D22397B026CD}"/>
              </c:ext>
            </c:extLst>
          </c:dPt>
          <c:dLbls>
            <c:spPr>
              <a:noFill/>
              <a:ln>
                <a:noFill/>
              </a:ln>
              <a:effectLst/>
            </c:spPr>
            <c:txPr>
              <a:bodyPr wrap="square" lIns="38100" tIns="19050" rIns="38100" bIns="19050" anchor="ctr">
                <a:spAutoFit/>
              </a:bodyPr>
              <a:lstStyle/>
              <a:p>
                <a:pPr>
                  <a:defRPr>
                    <a:solidFill>
                      <a:srgbClr val="64647C"/>
                    </a:solidFill>
                  </a:defRPr>
                </a:pPr>
                <a:endParaRPr lang="es-EC"/>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6350" cap="flat" cmpd="sng" algn="ctr">
                      <a:solidFill>
                        <a:schemeClr val="tx1"/>
                      </a:solidFill>
                      <a:prstDash val="solid"/>
                      <a:round/>
                    </a:ln>
                    <a:effectLst/>
                  </c:spPr>
                </c15:leaderLines>
              </c:ext>
            </c:extLst>
          </c:dLbls>
          <c:cat>
            <c:strRef>
              <c:f>'1.3.5'!$C$8:$C$14</c:f>
              <c:strCache>
                <c:ptCount val="7"/>
                <c:pt idx="0">
                  <c:v>Comercio de productos de la salud</c:v>
                </c:pt>
                <c:pt idx="1">
                  <c:v>Fabricación de productos químicos, farmacéuticos y medicamentos</c:v>
                </c:pt>
                <c:pt idx="2">
                  <c:v>Actividades de servicios de medicina prepagada privados</c:v>
                </c:pt>
                <c:pt idx="3">
                  <c:v>Construcción de infraestructura hospitalaria</c:v>
                </c:pt>
                <c:pt idx="4">
                  <c:v>Actividades de seguros de enfermedad y accidentes privados</c:v>
                </c:pt>
                <c:pt idx="5">
                  <c:v>Fabricación de equipo médico y quirúrgico y de aparatos ortopédicos</c:v>
                </c:pt>
                <c:pt idx="6">
                  <c:v>Fabricación de instrumentos de óptica y equipo fotográfico</c:v>
                </c:pt>
              </c:strCache>
            </c:strRef>
          </c:cat>
          <c:val>
            <c:numRef>
              <c:f>'1.3.5'!$G$8:$G$14</c:f>
              <c:numCache>
                <c:formatCode>0.0%</c:formatCode>
                <c:ptCount val="7"/>
                <c:pt idx="0">
                  <c:v>0.36860137958719702</c:v>
                </c:pt>
                <c:pt idx="1">
                  <c:v>0.30157318685576201</c:v>
                </c:pt>
                <c:pt idx="2">
                  <c:v>0.127571555437303</c:v>
                </c:pt>
                <c:pt idx="3">
                  <c:v>7.26611375817897E-2</c:v>
                </c:pt>
                <c:pt idx="4">
                  <c:v>5.1473703004820702E-2</c:v>
                </c:pt>
                <c:pt idx="5">
                  <c:v>6.26637399159551E-2</c:v>
                </c:pt>
                <c:pt idx="6">
                  <c:v>1.54552976171721E-2</c:v>
                </c:pt>
              </c:numCache>
            </c:numRef>
          </c:val>
          <c:extLst>
            <c:ext xmlns:c16="http://schemas.microsoft.com/office/drawing/2014/chart" uri="{C3380CC4-5D6E-409C-BE32-E72D297353CC}">
              <c16:uniqueId val="{00000000-0D5B-42E2-8739-CFEE0B3F7A5E}"/>
            </c:ext>
          </c:extLst>
        </c:ser>
        <c:dLbls>
          <c:showLegendKey val="0"/>
          <c:showVal val="0"/>
          <c:showCatName val="0"/>
          <c:showSerName val="0"/>
          <c:showPercent val="0"/>
          <c:showBubbleSize val="0"/>
        </c:dLbls>
        <c:gapWidth val="95"/>
        <c:axId val="245124928"/>
        <c:axId val="245125488"/>
      </c:barChart>
      <c:catAx>
        <c:axId val="245124928"/>
        <c:scaling>
          <c:orientation val="maxMin"/>
        </c:scaling>
        <c:delete val="0"/>
        <c:axPos val="l"/>
        <c:numFmt formatCode="General" sourceLinked="0"/>
        <c:majorTickMark val="out"/>
        <c:minorTickMark val="none"/>
        <c:tickLblPos val="nextTo"/>
        <c:spPr>
          <a:noFill/>
          <a:ln w="6350" cap="flat" cmpd="sng" algn="ctr">
            <a:solidFill>
              <a:schemeClr val="tx1">
                <a:tint val="75000"/>
              </a:schemeClr>
            </a:solidFill>
            <a:prstDash val="solid"/>
            <a:round/>
          </a:ln>
          <a:effectLst/>
        </c:spPr>
        <c:txPr>
          <a:bodyPr rot="-60000000" spcFirstLastPara="1" vertOverflow="ellipsis" vert="horz" wrap="square" anchor="ctr" anchorCtr="1"/>
          <a:lstStyle/>
          <a:p>
            <a:pPr>
              <a:defRPr sz="1050" b="0" i="0" u="none" strike="noStrike" kern="1200" baseline="0">
                <a:solidFill>
                  <a:srgbClr val="64647C"/>
                </a:solidFill>
                <a:latin typeface="Century Gothic" panose="020B0502020202020204" pitchFamily="34" charset="0"/>
                <a:ea typeface="+mn-ea"/>
                <a:cs typeface="+mn-cs"/>
              </a:defRPr>
            </a:pPr>
            <a:endParaRPr lang="es-EC"/>
          </a:p>
        </c:txPr>
        <c:crossAx val="245125488"/>
        <c:crosses val="autoZero"/>
        <c:auto val="1"/>
        <c:lblAlgn val="ctr"/>
        <c:lblOffset val="100"/>
        <c:noMultiLvlLbl val="0"/>
      </c:catAx>
      <c:valAx>
        <c:axId val="245125488"/>
        <c:scaling>
          <c:orientation val="minMax"/>
        </c:scaling>
        <c:delete val="1"/>
        <c:axPos val="t"/>
        <c:numFmt formatCode="0.0%" sourceLinked="1"/>
        <c:majorTickMark val="out"/>
        <c:minorTickMark val="none"/>
        <c:tickLblPos val="nextTo"/>
        <c:crossAx val="245124928"/>
        <c:crosses val="autoZero"/>
        <c:crossBetween val="between"/>
      </c:valAx>
      <c:spPr>
        <a:solidFill>
          <a:schemeClr val="bg1"/>
        </a:solidFill>
        <a:ln>
          <a:noFill/>
        </a:ln>
        <a:effectLst/>
      </c:spPr>
    </c:plotArea>
    <c:legend>
      <c:legendPos val="r"/>
      <c:overlay val="0"/>
      <c:spPr>
        <a:noFill/>
        <a:ln>
          <a:noFill/>
        </a:ln>
        <a:effectLst/>
      </c:spPr>
      <c:txPr>
        <a:bodyPr rot="0" spcFirstLastPara="1" vertOverflow="ellipsis" vert="horz" wrap="square" anchor="ctr" anchorCtr="1"/>
        <a:lstStyle/>
        <a:p>
          <a:pPr>
            <a:defRPr sz="1050" b="0" i="0" u="none" strike="noStrike" kern="1200" baseline="0">
              <a:solidFill>
                <a:schemeClr val="tx1">
                  <a:lumMod val="65000"/>
                  <a:lumOff val="35000"/>
                </a:schemeClr>
              </a:solidFill>
              <a:latin typeface="Century Gothic" panose="020B0502020202020204" pitchFamily="34" charset="0"/>
              <a:ea typeface="+mn-ea"/>
              <a:cs typeface="+mn-cs"/>
            </a:defRPr>
          </a:pPr>
          <a:endParaRPr lang="es-EC"/>
        </a:p>
      </c:txPr>
    </c:legend>
    <c:plotVisOnly val="1"/>
    <c:dispBlanksAs val="gap"/>
    <c:showDLblsOverMax val="0"/>
  </c:chart>
  <c:spPr>
    <a:solidFill>
      <a:schemeClr val="bg1"/>
    </a:solidFill>
    <a:ln w="6350" cap="flat" cmpd="sng" algn="ctr">
      <a:noFill/>
      <a:prstDash val="solid"/>
      <a:round/>
    </a:ln>
    <a:effectLst/>
  </c:spPr>
  <c:txPr>
    <a:bodyPr/>
    <a:lstStyle/>
    <a:p>
      <a:pPr>
        <a:defRPr sz="1200"/>
      </a:pPr>
      <a:endParaRPr lang="es-EC"/>
    </a:p>
  </c:txPr>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3"/>
    </mc:Choice>
    <mc:Fallback>
      <c:style val="3"/>
    </mc:Fallback>
  </mc:AlternateContent>
  <c:chart>
    <c:autoTitleDeleted val="0"/>
    <c:plotArea>
      <c:layout>
        <c:manualLayout>
          <c:layoutTarget val="inner"/>
          <c:xMode val="edge"/>
          <c:yMode val="edge"/>
          <c:x val="8.4088415219487709E-3"/>
          <c:y val="1.6825074980580983E-2"/>
          <c:w val="0.96273642992242225"/>
          <c:h val="0.88697066888102016"/>
        </c:manualLayout>
      </c:layout>
      <c:barChart>
        <c:barDir val="col"/>
        <c:grouping val="clustered"/>
        <c:varyColors val="0"/>
        <c:ser>
          <c:idx val="1"/>
          <c:order val="1"/>
          <c:tx>
            <c:strRef>
              <c:f>'2.1.1'!$B$12</c:f>
              <c:strCache>
                <c:ptCount val="1"/>
                <c:pt idx="0">
                  <c:v>Gasto de consumo final total</c:v>
                </c:pt>
              </c:strCache>
            </c:strRef>
          </c:tx>
          <c:spPr>
            <a:solidFill>
              <a:srgbClr val="DAEEF3"/>
            </a:solidFill>
            <a:ln>
              <a:solidFill>
                <a:srgbClr val="4BACC6"/>
              </a:solidFill>
            </a:ln>
          </c:spPr>
          <c:invertIfNegative val="0"/>
          <c:dLbls>
            <c:dLbl>
              <c:idx val="6"/>
              <c:layout>
                <c:manualLayout>
                  <c:x val="-6.5760851498435731E-4"/>
                  <c:y val="-7.6752974479938159E-3"/>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1B4F-4C4D-B889-5A82C2843589}"/>
                </c:ext>
              </c:extLst>
            </c:dLbl>
            <c:spPr>
              <a:noFill/>
              <a:ln>
                <a:noFill/>
              </a:ln>
              <a:effectLst/>
            </c:spPr>
            <c:txPr>
              <a:bodyPr wrap="square" lIns="38100" tIns="19050" rIns="38100" bIns="19050" anchor="ctr">
                <a:spAutoFit/>
              </a:bodyPr>
              <a:lstStyle/>
              <a:p>
                <a:pPr>
                  <a:defRPr>
                    <a:solidFill>
                      <a:srgbClr val="64647C"/>
                    </a:solidFill>
                  </a:defRPr>
                </a:pPr>
                <a:endParaRPr lang="es-EC"/>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numRef>
              <c:f>'2.1.1'!$C$7:$S$7</c:f>
              <c:numCache>
                <c:formatCode>General</c:formatCode>
                <c:ptCount val="17"/>
                <c:pt idx="0">
                  <c:v>2007</c:v>
                </c:pt>
                <c:pt idx="1">
                  <c:v>2008</c:v>
                </c:pt>
                <c:pt idx="2">
                  <c:v>2009</c:v>
                </c:pt>
                <c:pt idx="3">
                  <c:v>2010</c:v>
                </c:pt>
                <c:pt idx="4">
                  <c:v>2011</c:v>
                </c:pt>
                <c:pt idx="5">
                  <c:v>2012</c:v>
                </c:pt>
                <c:pt idx="6">
                  <c:v>2013</c:v>
                </c:pt>
                <c:pt idx="7">
                  <c:v>2014</c:v>
                </c:pt>
                <c:pt idx="8">
                  <c:v>2015</c:v>
                </c:pt>
                <c:pt idx="9">
                  <c:v>2016</c:v>
                </c:pt>
                <c:pt idx="10">
                  <c:v>2017</c:v>
                </c:pt>
                <c:pt idx="11">
                  <c:v>2018</c:v>
                </c:pt>
                <c:pt idx="12">
                  <c:v>2019</c:v>
                </c:pt>
                <c:pt idx="13">
                  <c:v>2020</c:v>
                </c:pt>
                <c:pt idx="14">
                  <c:v>2021</c:v>
                </c:pt>
                <c:pt idx="15">
                  <c:v>2022</c:v>
                </c:pt>
                <c:pt idx="16">
                  <c:v>2023</c:v>
                </c:pt>
              </c:numCache>
            </c:numRef>
          </c:cat>
          <c:val>
            <c:numRef>
              <c:f>'2.1.1'!$C$12:$S$12</c:f>
              <c:numCache>
                <c:formatCode>_(* #,##0_);_(* \(#,##0\);_(* "-"??_);_(@_)</c:formatCode>
                <c:ptCount val="17"/>
                <c:pt idx="0">
                  <c:v>2789477</c:v>
                </c:pt>
                <c:pt idx="1">
                  <c:v>3389342</c:v>
                </c:pt>
                <c:pt idx="2">
                  <c:v>3640775</c:v>
                </c:pt>
                <c:pt idx="3">
                  <c:v>4342187</c:v>
                </c:pt>
                <c:pt idx="4">
                  <c:v>5234176</c:v>
                </c:pt>
                <c:pt idx="5">
                  <c:v>6052656</c:v>
                </c:pt>
                <c:pt idx="6">
                  <c:v>6561941</c:v>
                </c:pt>
                <c:pt idx="7">
                  <c:v>6958894</c:v>
                </c:pt>
                <c:pt idx="8">
                  <c:v>7568153</c:v>
                </c:pt>
                <c:pt idx="9">
                  <c:v>7426039</c:v>
                </c:pt>
                <c:pt idx="10">
                  <c:v>7877414</c:v>
                </c:pt>
                <c:pt idx="11">
                  <c:v>8438747</c:v>
                </c:pt>
                <c:pt idx="12">
                  <c:v>8423822</c:v>
                </c:pt>
                <c:pt idx="13">
                  <c:v>8272690</c:v>
                </c:pt>
                <c:pt idx="14">
                  <c:v>9001648</c:v>
                </c:pt>
                <c:pt idx="15">
                  <c:v>8853318</c:v>
                </c:pt>
                <c:pt idx="16">
                  <c:v>9187964</c:v>
                </c:pt>
              </c:numCache>
            </c:numRef>
          </c:val>
          <c:extLst>
            <c:ext xmlns:c16="http://schemas.microsoft.com/office/drawing/2014/chart" uri="{C3380CC4-5D6E-409C-BE32-E72D297353CC}">
              <c16:uniqueId val="{00000000-4384-446E-B3FC-D6E423250623}"/>
            </c:ext>
          </c:extLst>
        </c:ser>
        <c:dLbls>
          <c:showLegendKey val="0"/>
          <c:showVal val="1"/>
          <c:showCatName val="0"/>
          <c:showSerName val="0"/>
          <c:showPercent val="0"/>
          <c:showBubbleSize val="0"/>
        </c:dLbls>
        <c:gapWidth val="95"/>
        <c:axId val="232632768"/>
        <c:axId val="232633328"/>
      </c:barChart>
      <c:lineChart>
        <c:grouping val="standard"/>
        <c:varyColors val="0"/>
        <c:ser>
          <c:idx val="0"/>
          <c:order val="0"/>
          <c:tx>
            <c:strRef>
              <c:f>'2.1.1'!$B$14</c:f>
              <c:strCache>
                <c:ptCount val="1"/>
                <c:pt idx="0">
                  <c:v>Gasto de consumo final total respecto al PIB</c:v>
                </c:pt>
              </c:strCache>
            </c:strRef>
          </c:tx>
          <c:spPr>
            <a:ln w="22225">
              <a:solidFill>
                <a:srgbClr val="4BACC6"/>
              </a:solidFill>
            </a:ln>
          </c:spPr>
          <c:marker>
            <c:symbol val="diamond"/>
            <c:size val="6"/>
            <c:spPr>
              <a:solidFill>
                <a:srgbClr val="31859C"/>
              </a:solidFill>
              <a:ln>
                <a:solidFill>
                  <a:srgbClr val="4BACC6"/>
                </a:solidFill>
              </a:ln>
            </c:spPr>
          </c:marker>
          <c:dLbls>
            <c:spPr>
              <a:noFill/>
              <a:ln>
                <a:noFill/>
              </a:ln>
              <a:effectLst/>
            </c:spPr>
            <c:txPr>
              <a:bodyPr wrap="square" lIns="38100" tIns="19050" rIns="38100" bIns="19050" anchor="ctr">
                <a:spAutoFit/>
              </a:bodyPr>
              <a:lstStyle/>
              <a:p>
                <a:pPr>
                  <a:defRPr>
                    <a:solidFill>
                      <a:srgbClr val="64647C"/>
                    </a:solidFill>
                  </a:defRPr>
                </a:pPr>
                <a:endParaRPr lang="es-EC"/>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'2.1.1'!#REF!</c:f>
            </c:multiLvlStrRef>
          </c:cat>
          <c:val>
            <c:numRef>
              <c:f>'2.1.1'!$C$14:$S$14</c:f>
              <c:numCache>
                <c:formatCode>0.0%</c:formatCode>
                <c:ptCount val="17"/>
                <c:pt idx="0">
                  <c:v>5.5958842061895497E-2</c:v>
                </c:pt>
                <c:pt idx="1">
                  <c:v>5.5436264410309598E-2</c:v>
                </c:pt>
                <c:pt idx="2">
                  <c:v>6.0583682456742997E-2</c:v>
                </c:pt>
                <c:pt idx="3">
                  <c:v>6.3713900344879004E-2</c:v>
                </c:pt>
                <c:pt idx="4">
                  <c:v>6.6266592432886698E-2</c:v>
                </c:pt>
                <c:pt idx="5">
                  <c:v>6.8987892021073596E-2</c:v>
                </c:pt>
                <c:pt idx="6">
                  <c:v>6.7949862844148404E-2</c:v>
                </c:pt>
                <c:pt idx="7">
                  <c:v>6.7747697573190102E-2</c:v>
                </c:pt>
                <c:pt idx="8">
                  <c:v>7.7854001454522703E-2</c:v>
                </c:pt>
                <c:pt idx="9">
                  <c:v>7.6030818810095505E-2</c:v>
                </c:pt>
                <c:pt idx="10">
                  <c:v>7.5405413906077898E-2</c:v>
                </c:pt>
                <c:pt idx="11">
                  <c:v>7.8515338457728498E-2</c:v>
                </c:pt>
                <c:pt idx="12">
                  <c:v>7.8291342703521102E-2</c:v>
                </c:pt>
                <c:pt idx="13">
                  <c:v>8.62947810208997E-2</c:v>
                </c:pt>
                <c:pt idx="14">
                  <c:v>8.3786844336723704E-2</c:v>
                </c:pt>
                <c:pt idx="15">
                  <c:v>7.5938037164798494E-2</c:v>
                </c:pt>
                <c:pt idx="16">
                  <c:v>7.7310592711913803E-2</c:v>
                </c:pt>
              </c:numCache>
            </c:numRef>
          </c:val>
          <c:smooth val="0"/>
          <c:extLst>
            <c:ext xmlns:c16="http://schemas.microsoft.com/office/drawing/2014/chart" uri="{C3380CC4-5D6E-409C-BE32-E72D297353CC}">
              <c16:uniqueId val="{00000001-4384-446E-B3FC-D6E423250623}"/>
            </c:ext>
          </c:extLst>
        </c:ser>
        <c:dLbls>
          <c:showLegendKey val="0"/>
          <c:showVal val="1"/>
          <c:showCatName val="0"/>
          <c:showSerName val="0"/>
          <c:showPercent val="0"/>
          <c:showBubbleSize val="0"/>
        </c:dLbls>
        <c:marker val="1"/>
        <c:smooth val="0"/>
        <c:axId val="232634448"/>
        <c:axId val="232633888"/>
      </c:lineChart>
      <c:catAx>
        <c:axId val="232632768"/>
        <c:scaling>
          <c:orientation val="minMax"/>
        </c:scaling>
        <c:delete val="0"/>
        <c:axPos val="b"/>
        <c:numFmt formatCode="General" sourceLinked="0"/>
        <c:majorTickMark val="out"/>
        <c:minorTickMark val="none"/>
        <c:tickLblPos val="nextTo"/>
        <c:txPr>
          <a:bodyPr/>
          <a:lstStyle/>
          <a:p>
            <a:pPr>
              <a:defRPr sz="1100">
                <a:solidFill>
                  <a:schemeClr val="tx1">
                    <a:lumMod val="65000"/>
                    <a:lumOff val="35000"/>
                  </a:schemeClr>
                </a:solidFill>
                <a:latin typeface="Century Gothic" panose="020B0502020202020204" pitchFamily="34" charset="0"/>
              </a:defRPr>
            </a:pPr>
            <a:endParaRPr lang="es-EC"/>
          </a:p>
        </c:txPr>
        <c:crossAx val="232633328"/>
        <c:crossesAt val="0"/>
        <c:auto val="1"/>
        <c:lblAlgn val="ctr"/>
        <c:lblOffset val="100"/>
        <c:noMultiLvlLbl val="0"/>
      </c:catAx>
      <c:valAx>
        <c:axId val="232633328"/>
        <c:scaling>
          <c:orientation val="minMax"/>
          <c:max val="11000000"/>
        </c:scaling>
        <c:delete val="0"/>
        <c:axPos val="l"/>
        <c:numFmt formatCode="_(* #,##0_);_(* \(#,##0\);_(* &quot;-&quot;??_);_(@_)" sourceLinked="1"/>
        <c:majorTickMark val="none"/>
        <c:minorTickMark val="none"/>
        <c:tickLblPos val="nextTo"/>
        <c:spPr>
          <a:ln>
            <a:noFill/>
          </a:ln>
        </c:spPr>
        <c:txPr>
          <a:bodyPr/>
          <a:lstStyle/>
          <a:p>
            <a:pPr>
              <a:defRPr sz="200">
                <a:solidFill>
                  <a:schemeClr val="bg1"/>
                </a:solidFill>
              </a:defRPr>
            </a:pPr>
            <a:endParaRPr lang="es-EC"/>
          </a:p>
        </c:txPr>
        <c:crossAx val="232632768"/>
        <c:crosses val="autoZero"/>
        <c:crossBetween val="between"/>
      </c:valAx>
      <c:valAx>
        <c:axId val="232633888"/>
        <c:scaling>
          <c:orientation val="minMax"/>
        </c:scaling>
        <c:delete val="0"/>
        <c:axPos val="r"/>
        <c:numFmt formatCode="0.0%" sourceLinked="1"/>
        <c:majorTickMark val="out"/>
        <c:minorTickMark val="none"/>
        <c:tickLblPos val="nextTo"/>
        <c:spPr>
          <a:ln>
            <a:solidFill>
              <a:schemeClr val="bg1"/>
            </a:solidFill>
          </a:ln>
        </c:spPr>
        <c:txPr>
          <a:bodyPr/>
          <a:lstStyle/>
          <a:p>
            <a:pPr>
              <a:defRPr>
                <a:solidFill>
                  <a:schemeClr val="bg1"/>
                </a:solidFill>
              </a:defRPr>
            </a:pPr>
            <a:endParaRPr lang="es-EC"/>
          </a:p>
        </c:txPr>
        <c:crossAx val="232634448"/>
        <c:crosses val="max"/>
        <c:crossBetween val="between"/>
        <c:minorUnit val="4.000000000000001E-3"/>
      </c:valAx>
      <c:catAx>
        <c:axId val="232634448"/>
        <c:scaling>
          <c:orientation val="minMax"/>
        </c:scaling>
        <c:delete val="1"/>
        <c:axPos val="b"/>
        <c:numFmt formatCode="General" sourceLinked="1"/>
        <c:majorTickMark val="out"/>
        <c:minorTickMark val="none"/>
        <c:tickLblPos val="nextTo"/>
        <c:crossAx val="232633888"/>
        <c:crosses val="autoZero"/>
        <c:auto val="1"/>
        <c:lblAlgn val="ctr"/>
        <c:lblOffset val="100"/>
        <c:noMultiLvlLbl val="0"/>
      </c:catAx>
    </c:plotArea>
    <c:legend>
      <c:legendPos val="r"/>
      <c:layout>
        <c:manualLayout>
          <c:xMode val="edge"/>
          <c:yMode val="edge"/>
          <c:x val="0.17873380321728033"/>
          <c:y val="0.92082780084690752"/>
          <c:w val="0.61397987553424738"/>
          <c:h val="6.4529005674280923E-2"/>
        </c:manualLayout>
      </c:layout>
      <c:overlay val="0"/>
      <c:txPr>
        <a:bodyPr/>
        <a:lstStyle/>
        <a:p>
          <a:pPr>
            <a:defRPr sz="1050">
              <a:solidFill>
                <a:schemeClr val="tx1">
                  <a:lumMod val="65000"/>
                  <a:lumOff val="35000"/>
                </a:schemeClr>
              </a:solidFill>
              <a:latin typeface="Century Gothic" panose="020B0502020202020204" pitchFamily="34" charset="0"/>
            </a:defRPr>
          </a:pPr>
          <a:endParaRPr lang="es-EC"/>
        </a:p>
      </c:txPr>
    </c:legend>
    <c:plotVisOnly val="1"/>
    <c:dispBlanksAs val="gap"/>
    <c:showDLblsOverMax val="0"/>
  </c:chart>
  <c:spPr>
    <a:ln>
      <a:noFill/>
    </a:ln>
  </c:spPr>
  <c:txPr>
    <a:bodyPr/>
    <a:lstStyle/>
    <a:p>
      <a:pPr>
        <a:defRPr sz="1200"/>
      </a:pPr>
      <a:endParaRPr lang="es-EC"/>
    </a:p>
  </c:txPr>
  <c:printSettings>
    <c:headerFooter/>
    <c:pageMargins b="0.75" l="0.7" r="0.7" t="0.75" header="0.3" footer="0.3"/>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3"/>
    </mc:Choice>
    <mc:Fallback>
      <c:style val="3"/>
    </mc:Fallback>
  </mc:AlternateContent>
  <c:chart>
    <c:autoTitleDeleted val="1"/>
    <c:plotArea>
      <c:layout>
        <c:manualLayout>
          <c:layoutTarget val="inner"/>
          <c:xMode val="edge"/>
          <c:yMode val="edge"/>
          <c:x val="0.48377748342827875"/>
          <c:y val="7.2890104278426182E-4"/>
          <c:w val="0.47756277425856508"/>
          <c:h val="0.99492870000595623"/>
        </c:manualLayout>
      </c:layout>
      <c:barChart>
        <c:barDir val="bar"/>
        <c:grouping val="clustered"/>
        <c:varyColors val="0"/>
        <c:ser>
          <c:idx val="0"/>
          <c:order val="0"/>
          <c:tx>
            <c:strRef>
              <c:f>'2.1.2'!$D$23</c:f>
              <c:strCache>
                <c:ptCount val="1"/>
                <c:pt idx="0">
                  <c:v>2022</c:v>
                </c:pt>
              </c:strCache>
            </c:strRef>
          </c:tx>
          <c:spPr>
            <a:solidFill>
              <a:srgbClr val="DAEEF3"/>
            </a:solidFill>
            <a:ln>
              <a:solidFill>
                <a:srgbClr val="31859C"/>
              </a:solidFill>
            </a:ln>
          </c:spPr>
          <c:invertIfNegative val="0"/>
          <c:dLbls>
            <c:spPr>
              <a:noFill/>
              <a:ln>
                <a:noFill/>
              </a:ln>
              <a:effectLst/>
            </c:spPr>
            <c:txPr>
              <a:bodyPr wrap="square" lIns="38100" tIns="19050" rIns="38100" bIns="19050" anchor="ctr">
                <a:spAutoFit/>
              </a:bodyPr>
              <a:lstStyle/>
              <a:p>
                <a:pPr>
                  <a:defRPr sz="1050">
                    <a:solidFill>
                      <a:srgbClr val="64647C"/>
                    </a:solidFill>
                    <a:latin typeface="Century Gothic" panose="020B0502020202020204" pitchFamily="34" charset="0"/>
                  </a:defRPr>
                </a:pPr>
                <a:endParaRPr lang="es-EC"/>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extLst>
                <c:ext xmlns:c15="http://schemas.microsoft.com/office/drawing/2012/chart" uri="{02D57815-91ED-43cb-92C2-25804820EDAC}">
                  <c15:fullRef>
                    <c15:sqref>'2.1.2'!$C$24:$C$35</c15:sqref>
                  </c15:fullRef>
                </c:ext>
              </c:extLst>
              <c:f>'2.1.2'!$C$24:$C$33</c:f>
              <c:strCache>
                <c:ptCount val="10"/>
                <c:pt idx="0">
                  <c:v>Servicios ambulatorios</c:v>
                </c:pt>
                <c:pt idx="1">
                  <c:v>Servicios con internación</c:v>
                </c:pt>
                <c:pt idx="2">
                  <c:v>Productos farmacéuticos y químicos</c:v>
                </c:pt>
                <c:pt idx="3">
                  <c:v>Otros servicios de salud humana</c:v>
                </c:pt>
                <c:pt idx="4">
                  <c:v>Servicios de medicina prepagada y seguros de enfermedad y accidentes</c:v>
                </c:pt>
                <c:pt idx="5">
                  <c:v>Servicios de rectoría y administración de servicios de la salud </c:v>
                </c:pt>
                <c:pt idx="6">
                  <c:v>Servicios odontológicos</c:v>
                </c:pt>
                <c:pt idx="7">
                  <c:v>Aparatos médicos, ortopédicos y ópticos</c:v>
                </c:pt>
                <c:pt idx="8">
                  <c:v>Servicios de salud pública</c:v>
                </c:pt>
                <c:pt idx="9">
                  <c:v>Servicios de administración de planes de seguridad social de afiliación obligatoria</c:v>
                </c:pt>
              </c:strCache>
            </c:strRef>
          </c:cat>
          <c:val>
            <c:numRef>
              <c:extLst>
                <c:ext xmlns:c15="http://schemas.microsoft.com/office/drawing/2012/chart" uri="{02D57815-91ED-43cb-92C2-25804820EDAC}">
                  <c15:fullRef>
                    <c15:sqref>'2.1.2'!$D$24:$D$35</c15:sqref>
                  </c15:fullRef>
                </c:ext>
              </c:extLst>
              <c:f>'2.1.2'!$D$24:$D$33</c:f>
              <c:numCache>
                <c:formatCode>0.0%</c:formatCode>
                <c:ptCount val="10"/>
                <c:pt idx="0">
                  <c:v>0.42748357169594497</c:v>
                </c:pt>
                <c:pt idx="1">
                  <c:v>0.26028139958374902</c:v>
                </c:pt>
                <c:pt idx="2">
                  <c:v>0.14135988337931599</c:v>
                </c:pt>
                <c:pt idx="3">
                  <c:v>4.86517032371366E-2</c:v>
                </c:pt>
                <c:pt idx="4">
                  <c:v>4.3034713087228997E-2</c:v>
                </c:pt>
                <c:pt idx="5">
                  <c:v>2.50477843448072E-2</c:v>
                </c:pt>
                <c:pt idx="6">
                  <c:v>2.0623228489025199E-2</c:v>
                </c:pt>
                <c:pt idx="7">
                  <c:v>1.9061892953579702E-2</c:v>
                </c:pt>
                <c:pt idx="8">
                  <c:v>1.01935794015306E-2</c:v>
                </c:pt>
                <c:pt idx="9">
                  <c:v>4.2622438276813304E-3</c:v>
                </c:pt>
              </c:numCache>
            </c:numRef>
          </c:val>
          <c:extLst>
            <c:ext xmlns:c16="http://schemas.microsoft.com/office/drawing/2014/chart" uri="{C3380CC4-5D6E-409C-BE32-E72D297353CC}">
              <c16:uniqueId val="{00000000-0CD4-4B08-85AD-ED7E24B07F4A}"/>
            </c:ext>
          </c:extLst>
        </c:ser>
        <c:ser>
          <c:idx val="1"/>
          <c:order val="1"/>
          <c:tx>
            <c:strRef>
              <c:f>'2.1.2'!$F$23</c:f>
              <c:strCache>
                <c:ptCount val="1"/>
                <c:pt idx="0">
                  <c:v>2023</c:v>
                </c:pt>
              </c:strCache>
            </c:strRef>
          </c:tx>
          <c:spPr>
            <a:solidFill>
              <a:srgbClr val="4BACC6"/>
            </a:solidFill>
            <a:ln>
              <a:solidFill>
                <a:srgbClr val="31859C"/>
              </a:solidFill>
            </a:ln>
          </c:spPr>
          <c:invertIfNegative val="0"/>
          <c:dLbls>
            <c:spPr>
              <a:noFill/>
              <a:ln>
                <a:noFill/>
              </a:ln>
              <a:effectLst/>
            </c:spPr>
            <c:txPr>
              <a:bodyPr wrap="square" lIns="38100" tIns="19050" rIns="38100" bIns="19050" anchor="ctr">
                <a:spAutoFit/>
              </a:bodyPr>
              <a:lstStyle/>
              <a:p>
                <a:pPr>
                  <a:defRPr sz="1050">
                    <a:solidFill>
                      <a:srgbClr val="64647C"/>
                    </a:solidFill>
                    <a:latin typeface="Century Gothic" panose="020B0502020202020204" pitchFamily="34" charset="0"/>
                  </a:defRPr>
                </a:pPr>
                <a:endParaRPr lang="es-EC"/>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extLst>
                <c:ext xmlns:c15="http://schemas.microsoft.com/office/drawing/2012/chart" uri="{02D57815-91ED-43cb-92C2-25804820EDAC}">
                  <c15:fullRef>
                    <c15:sqref>'2.1.2'!$C$24:$C$35</c15:sqref>
                  </c15:fullRef>
                </c:ext>
              </c:extLst>
              <c:f>'2.1.2'!$C$24:$C$33</c:f>
              <c:strCache>
                <c:ptCount val="10"/>
                <c:pt idx="0">
                  <c:v>Servicios ambulatorios</c:v>
                </c:pt>
                <c:pt idx="1">
                  <c:v>Servicios con internación</c:v>
                </c:pt>
                <c:pt idx="2">
                  <c:v>Productos farmacéuticos y químicos</c:v>
                </c:pt>
                <c:pt idx="3">
                  <c:v>Otros servicios de salud humana</c:v>
                </c:pt>
                <c:pt idx="4">
                  <c:v>Servicios de medicina prepagada y seguros de enfermedad y accidentes</c:v>
                </c:pt>
                <c:pt idx="5">
                  <c:v>Servicios de rectoría y administración de servicios de la salud </c:v>
                </c:pt>
                <c:pt idx="6">
                  <c:v>Servicios odontológicos</c:v>
                </c:pt>
                <c:pt idx="7">
                  <c:v>Aparatos médicos, ortopédicos y ópticos</c:v>
                </c:pt>
                <c:pt idx="8">
                  <c:v>Servicios de salud pública</c:v>
                </c:pt>
                <c:pt idx="9">
                  <c:v>Servicios de administración de planes de seguridad social de afiliación obligatoria</c:v>
                </c:pt>
              </c:strCache>
            </c:strRef>
          </c:cat>
          <c:val>
            <c:numRef>
              <c:extLst>
                <c:ext xmlns:c15="http://schemas.microsoft.com/office/drawing/2012/chart" uri="{02D57815-91ED-43cb-92C2-25804820EDAC}">
                  <c15:fullRef>
                    <c15:sqref>'2.1.2'!$F$24:$F$35</c15:sqref>
                  </c15:fullRef>
                </c:ext>
              </c:extLst>
              <c:f>'2.1.2'!$F$24:$F$33</c:f>
              <c:numCache>
                <c:formatCode>0.0%</c:formatCode>
                <c:ptCount val="10"/>
                <c:pt idx="0">
                  <c:v>0.451809345356599</c:v>
                </c:pt>
                <c:pt idx="1">
                  <c:v>0.25322900699219097</c:v>
                </c:pt>
                <c:pt idx="2">
                  <c:v>0.13537384343256001</c:v>
                </c:pt>
                <c:pt idx="3">
                  <c:v>4.5963392978030801E-2</c:v>
                </c:pt>
                <c:pt idx="4">
                  <c:v>4.2490915288740799E-2</c:v>
                </c:pt>
                <c:pt idx="5">
                  <c:v>2.3695891712244399E-2</c:v>
                </c:pt>
                <c:pt idx="6">
                  <c:v>2.0090196261108601E-2</c:v>
                </c:pt>
                <c:pt idx="7">
                  <c:v>1.9337363533422601E-2</c:v>
                </c:pt>
                <c:pt idx="8">
                  <c:v>4.0888275139084104E-3</c:v>
                </c:pt>
                <c:pt idx="9">
                  <c:v>3.9212169311938997E-3</c:v>
                </c:pt>
              </c:numCache>
            </c:numRef>
          </c:val>
          <c:extLst>
            <c:ext xmlns:c16="http://schemas.microsoft.com/office/drawing/2014/chart" uri="{C3380CC4-5D6E-409C-BE32-E72D297353CC}">
              <c16:uniqueId val="{00000000-5858-4149-83FB-E361775E202C}"/>
            </c:ext>
          </c:extLst>
        </c:ser>
        <c:dLbls>
          <c:dLblPos val="outEnd"/>
          <c:showLegendKey val="0"/>
          <c:showVal val="1"/>
          <c:showCatName val="0"/>
          <c:showSerName val="0"/>
          <c:showPercent val="0"/>
          <c:showBubbleSize val="0"/>
        </c:dLbls>
        <c:gapWidth val="52"/>
        <c:overlap val="3"/>
        <c:axId val="232641728"/>
        <c:axId val="232642288"/>
      </c:barChart>
      <c:catAx>
        <c:axId val="232641728"/>
        <c:scaling>
          <c:orientation val="maxMin"/>
        </c:scaling>
        <c:delete val="0"/>
        <c:axPos val="l"/>
        <c:numFmt formatCode="General" sourceLinked="0"/>
        <c:majorTickMark val="out"/>
        <c:minorTickMark val="none"/>
        <c:tickLblPos val="nextTo"/>
        <c:txPr>
          <a:bodyPr/>
          <a:lstStyle/>
          <a:p>
            <a:pPr>
              <a:defRPr sz="1050">
                <a:solidFill>
                  <a:srgbClr val="64647C"/>
                </a:solidFill>
                <a:latin typeface="Century Gothic" panose="020B0502020202020204" pitchFamily="34" charset="0"/>
              </a:defRPr>
            </a:pPr>
            <a:endParaRPr lang="es-EC"/>
          </a:p>
        </c:txPr>
        <c:crossAx val="232642288"/>
        <c:crosses val="autoZero"/>
        <c:auto val="1"/>
        <c:lblAlgn val="ctr"/>
        <c:lblOffset val="100"/>
        <c:noMultiLvlLbl val="0"/>
      </c:catAx>
      <c:valAx>
        <c:axId val="232642288"/>
        <c:scaling>
          <c:orientation val="minMax"/>
        </c:scaling>
        <c:delete val="1"/>
        <c:axPos val="t"/>
        <c:numFmt formatCode="0.0%" sourceLinked="1"/>
        <c:majorTickMark val="out"/>
        <c:minorTickMark val="none"/>
        <c:tickLblPos val="nextTo"/>
        <c:crossAx val="232641728"/>
        <c:crosses val="autoZero"/>
        <c:crossBetween val="between"/>
      </c:valAx>
    </c:plotArea>
    <c:legend>
      <c:legendPos val="r"/>
      <c:overlay val="0"/>
      <c:txPr>
        <a:bodyPr/>
        <a:lstStyle/>
        <a:p>
          <a:pPr>
            <a:defRPr sz="1050">
              <a:solidFill>
                <a:srgbClr val="64647C"/>
              </a:solidFill>
              <a:latin typeface="Century Gothic" panose="020B0502020202020204" pitchFamily="34" charset="0"/>
            </a:defRPr>
          </a:pPr>
          <a:endParaRPr lang="es-EC"/>
        </a:p>
      </c:txPr>
    </c:legend>
    <c:plotVisOnly val="1"/>
    <c:dispBlanksAs val="gap"/>
    <c:showDLblsOverMax val="0"/>
  </c:chart>
  <c:spPr>
    <a:ln>
      <a:noFill/>
    </a:ln>
  </c:spPr>
  <c:txPr>
    <a:bodyPr/>
    <a:lstStyle/>
    <a:p>
      <a:pPr>
        <a:defRPr sz="1200"/>
      </a:pPr>
      <a:endParaRPr lang="es-EC"/>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3"/>
    </mc:Choice>
    <mc:Fallback>
      <c:style val="3"/>
    </mc:Fallback>
  </mc:AlternateContent>
  <c:chart>
    <c:autoTitleDeleted val="0"/>
    <c:plotArea>
      <c:layout>
        <c:manualLayout>
          <c:layoutTarget val="inner"/>
          <c:xMode val="edge"/>
          <c:yMode val="edge"/>
          <c:x val="1.0379809120767513E-2"/>
          <c:y val="5.3395917598851811E-4"/>
          <c:w val="0.98962019918021782"/>
          <c:h val="0.76879573131089141"/>
        </c:manualLayout>
      </c:layout>
      <c:barChart>
        <c:barDir val="col"/>
        <c:grouping val="stacked"/>
        <c:varyColors val="0"/>
        <c:ser>
          <c:idx val="0"/>
          <c:order val="0"/>
          <c:tx>
            <c:strRef>
              <c:f>'1.1.2'!$B$16</c:f>
              <c:strCache>
                <c:ptCount val="1"/>
                <c:pt idx="0">
                  <c:v>Producción de las industrias características de la salud</c:v>
                </c:pt>
              </c:strCache>
            </c:strRef>
          </c:tx>
          <c:spPr>
            <a:solidFill>
              <a:srgbClr val="4BACC6"/>
            </a:solidFill>
            <a:ln>
              <a:solidFill>
                <a:srgbClr val="31859C"/>
              </a:solidFill>
            </a:ln>
          </c:spPr>
          <c:invertIfNegative val="0"/>
          <c:dLbls>
            <c:dLbl>
              <c:idx val="0"/>
              <c:spPr>
                <a:noFill/>
                <a:ln>
                  <a:noFill/>
                </a:ln>
                <a:effectLst/>
              </c:spPr>
              <c:txPr>
                <a:bodyPr wrap="square" lIns="38100" tIns="19050" rIns="38100" bIns="19050" anchor="ctr" anchorCtr="0">
                  <a:spAutoFit/>
                </a:bodyPr>
                <a:lstStyle/>
                <a:p>
                  <a:pPr algn="ctr">
                    <a:defRPr lang="es-ES" sz="1100" b="0" i="0" u="none" strike="noStrike" kern="1200" baseline="0">
                      <a:solidFill>
                        <a:srgbClr val="64647C"/>
                      </a:solidFill>
                      <a:latin typeface="Century Gothic" panose="020B0502020202020204" pitchFamily="34" charset="0"/>
                      <a:ea typeface="+mn-ea"/>
                      <a:cs typeface="+mn-cs"/>
                    </a:defRPr>
                  </a:pPr>
                  <a:endParaRPr lang="es-EC"/>
                </a:p>
              </c:txPr>
              <c:dLblPos val="ctr"/>
              <c:showLegendKey val="0"/>
              <c:showVal val="1"/>
              <c:showCatName val="0"/>
              <c:showSerName val="0"/>
              <c:showPercent val="0"/>
              <c:showBubbleSize val="0"/>
              <c:extLst>
                <c:ext xmlns:c16="http://schemas.microsoft.com/office/drawing/2014/chart" uri="{C3380CC4-5D6E-409C-BE32-E72D297353CC}">
                  <c16:uniqueId val="{00000000-7EDF-426B-B328-F33D5B71DCD1}"/>
                </c:ext>
              </c:extLst>
            </c:dLbl>
            <c:dLbl>
              <c:idx val="1"/>
              <c:spPr>
                <a:noFill/>
                <a:ln>
                  <a:noFill/>
                </a:ln>
                <a:effectLst/>
              </c:spPr>
              <c:txPr>
                <a:bodyPr wrap="square" lIns="38100" tIns="19050" rIns="38100" bIns="19050" anchor="ctr" anchorCtr="0">
                  <a:spAutoFit/>
                </a:bodyPr>
                <a:lstStyle/>
                <a:p>
                  <a:pPr algn="ctr">
                    <a:defRPr lang="es-ES" sz="1100" b="0" i="0" u="none" strike="noStrike" kern="1200" baseline="0">
                      <a:solidFill>
                        <a:srgbClr val="64647C"/>
                      </a:solidFill>
                      <a:latin typeface="Century Gothic" panose="020B0502020202020204" pitchFamily="34" charset="0"/>
                      <a:ea typeface="+mn-ea"/>
                      <a:cs typeface="+mn-cs"/>
                    </a:defRPr>
                  </a:pPr>
                  <a:endParaRPr lang="es-EC"/>
                </a:p>
              </c:txPr>
              <c:dLblPos val="ctr"/>
              <c:showLegendKey val="0"/>
              <c:showVal val="1"/>
              <c:showCatName val="0"/>
              <c:showSerName val="0"/>
              <c:showPercent val="0"/>
              <c:showBubbleSize val="0"/>
              <c:extLst>
                <c:ext xmlns:c16="http://schemas.microsoft.com/office/drawing/2014/chart" uri="{C3380CC4-5D6E-409C-BE32-E72D297353CC}">
                  <c16:uniqueId val="{00000001-7EDF-426B-B328-F33D5B71DCD1}"/>
                </c:ext>
              </c:extLst>
            </c:dLbl>
            <c:dLbl>
              <c:idx val="2"/>
              <c:spPr>
                <a:noFill/>
                <a:ln>
                  <a:noFill/>
                </a:ln>
                <a:effectLst/>
              </c:spPr>
              <c:txPr>
                <a:bodyPr wrap="square" lIns="38100" tIns="19050" rIns="38100" bIns="19050" anchor="ctr" anchorCtr="0">
                  <a:spAutoFit/>
                </a:bodyPr>
                <a:lstStyle/>
                <a:p>
                  <a:pPr algn="ctr">
                    <a:defRPr lang="es-ES" sz="1100" b="0" i="0" u="none" strike="noStrike" kern="1200" baseline="0">
                      <a:solidFill>
                        <a:srgbClr val="64647C"/>
                      </a:solidFill>
                      <a:latin typeface="Century Gothic" panose="020B0502020202020204" pitchFamily="34" charset="0"/>
                      <a:ea typeface="+mn-ea"/>
                      <a:cs typeface="+mn-cs"/>
                    </a:defRPr>
                  </a:pPr>
                  <a:endParaRPr lang="es-EC"/>
                </a:p>
              </c:txPr>
              <c:dLblPos val="ctr"/>
              <c:showLegendKey val="0"/>
              <c:showVal val="1"/>
              <c:showCatName val="0"/>
              <c:showSerName val="0"/>
              <c:showPercent val="0"/>
              <c:showBubbleSize val="0"/>
              <c:extLst>
                <c:ext xmlns:c16="http://schemas.microsoft.com/office/drawing/2014/chart" uri="{C3380CC4-5D6E-409C-BE32-E72D297353CC}">
                  <c16:uniqueId val="{00000002-7EDF-426B-B328-F33D5B71DCD1}"/>
                </c:ext>
              </c:extLst>
            </c:dLbl>
            <c:dLbl>
              <c:idx val="3"/>
              <c:spPr>
                <a:noFill/>
                <a:ln>
                  <a:noFill/>
                </a:ln>
                <a:effectLst/>
              </c:spPr>
              <c:txPr>
                <a:bodyPr wrap="square" lIns="38100" tIns="19050" rIns="38100" bIns="19050" anchor="ctr" anchorCtr="0">
                  <a:spAutoFit/>
                </a:bodyPr>
                <a:lstStyle/>
                <a:p>
                  <a:pPr algn="ctr">
                    <a:defRPr lang="es-ES" sz="1100" b="0" i="0" u="none" strike="noStrike" kern="1200" baseline="0">
                      <a:solidFill>
                        <a:srgbClr val="64647C"/>
                      </a:solidFill>
                      <a:latin typeface="Century Gothic" panose="020B0502020202020204" pitchFamily="34" charset="0"/>
                      <a:ea typeface="+mn-ea"/>
                      <a:cs typeface="+mn-cs"/>
                    </a:defRPr>
                  </a:pPr>
                  <a:endParaRPr lang="es-EC"/>
                </a:p>
              </c:txPr>
              <c:dLblPos val="ctr"/>
              <c:showLegendKey val="0"/>
              <c:showVal val="1"/>
              <c:showCatName val="0"/>
              <c:showSerName val="0"/>
              <c:showPercent val="0"/>
              <c:showBubbleSize val="0"/>
              <c:extLst>
                <c:ext xmlns:c16="http://schemas.microsoft.com/office/drawing/2014/chart" uri="{C3380CC4-5D6E-409C-BE32-E72D297353CC}">
                  <c16:uniqueId val="{00000003-7EDF-426B-B328-F33D5B71DCD1}"/>
                </c:ext>
              </c:extLst>
            </c:dLbl>
            <c:dLbl>
              <c:idx val="4"/>
              <c:spPr>
                <a:noFill/>
                <a:ln>
                  <a:noFill/>
                </a:ln>
                <a:effectLst/>
              </c:spPr>
              <c:txPr>
                <a:bodyPr wrap="square" lIns="38100" tIns="19050" rIns="38100" bIns="19050" anchor="ctr" anchorCtr="0">
                  <a:spAutoFit/>
                </a:bodyPr>
                <a:lstStyle/>
                <a:p>
                  <a:pPr algn="ctr">
                    <a:defRPr lang="es-ES" sz="1100" b="0" i="0" u="none" strike="noStrike" kern="1200" baseline="0">
                      <a:solidFill>
                        <a:srgbClr val="64647C"/>
                      </a:solidFill>
                      <a:latin typeface="Century Gothic" panose="020B0502020202020204" pitchFamily="34" charset="0"/>
                      <a:ea typeface="+mn-ea"/>
                      <a:cs typeface="+mn-cs"/>
                    </a:defRPr>
                  </a:pPr>
                  <a:endParaRPr lang="es-EC"/>
                </a:p>
              </c:txPr>
              <c:dLblPos val="ctr"/>
              <c:showLegendKey val="0"/>
              <c:showVal val="1"/>
              <c:showCatName val="0"/>
              <c:showSerName val="0"/>
              <c:showPercent val="0"/>
              <c:showBubbleSize val="0"/>
              <c:extLst>
                <c:ext xmlns:c16="http://schemas.microsoft.com/office/drawing/2014/chart" uri="{C3380CC4-5D6E-409C-BE32-E72D297353CC}">
                  <c16:uniqueId val="{00000004-7EDF-426B-B328-F33D5B71DCD1}"/>
                </c:ext>
              </c:extLst>
            </c:dLbl>
            <c:dLbl>
              <c:idx val="5"/>
              <c:spPr>
                <a:noFill/>
                <a:ln>
                  <a:noFill/>
                </a:ln>
                <a:effectLst/>
              </c:spPr>
              <c:txPr>
                <a:bodyPr wrap="square" lIns="38100" tIns="19050" rIns="38100" bIns="19050" anchor="ctr" anchorCtr="0">
                  <a:spAutoFit/>
                </a:bodyPr>
                <a:lstStyle/>
                <a:p>
                  <a:pPr algn="ctr">
                    <a:defRPr lang="es-ES" sz="1100" b="0" i="0" u="none" strike="noStrike" kern="1200" baseline="0">
                      <a:solidFill>
                        <a:srgbClr val="64647C"/>
                      </a:solidFill>
                      <a:latin typeface="Century Gothic" panose="020B0502020202020204" pitchFamily="34" charset="0"/>
                      <a:ea typeface="+mn-ea"/>
                      <a:cs typeface="+mn-cs"/>
                    </a:defRPr>
                  </a:pPr>
                  <a:endParaRPr lang="es-EC"/>
                </a:p>
              </c:txPr>
              <c:dLblPos val="ctr"/>
              <c:showLegendKey val="0"/>
              <c:showVal val="1"/>
              <c:showCatName val="0"/>
              <c:showSerName val="0"/>
              <c:showPercent val="0"/>
              <c:showBubbleSize val="0"/>
              <c:extLst>
                <c:ext xmlns:c16="http://schemas.microsoft.com/office/drawing/2014/chart" uri="{C3380CC4-5D6E-409C-BE32-E72D297353CC}">
                  <c16:uniqueId val="{00000005-7EDF-426B-B328-F33D5B71DCD1}"/>
                </c:ext>
              </c:extLst>
            </c:dLbl>
            <c:dLbl>
              <c:idx val="6"/>
              <c:spPr>
                <a:noFill/>
                <a:ln>
                  <a:noFill/>
                </a:ln>
                <a:effectLst/>
              </c:spPr>
              <c:txPr>
                <a:bodyPr wrap="square" lIns="38100" tIns="19050" rIns="38100" bIns="19050" anchor="ctr" anchorCtr="0">
                  <a:spAutoFit/>
                </a:bodyPr>
                <a:lstStyle/>
                <a:p>
                  <a:pPr algn="ctr">
                    <a:defRPr lang="es-ES" sz="1200" b="0" i="0" u="none" strike="noStrike" kern="1200" baseline="0">
                      <a:solidFill>
                        <a:srgbClr val="64647C"/>
                      </a:solidFill>
                      <a:latin typeface="+mn-lt"/>
                      <a:ea typeface="+mn-ea"/>
                      <a:cs typeface="+mn-cs"/>
                    </a:defRPr>
                  </a:pPr>
                  <a:endParaRPr lang="es-EC"/>
                </a:p>
              </c:txPr>
              <c:dLblPos val="ctr"/>
              <c:showLegendKey val="0"/>
              <c:showVal val="1"/>
              <c:showCatName val="0"/>
              <c:showSerName val="0"/>
              <c:showPercent val="0"/>
              <c:showBubbleSize val="0"/>
              <c:extLst>
                <c:ext xmlns:c16="http://schemas.microsoft.com/office/drawing/2014/chart" uri="{C3380CC4-5D6E-409C-BE32-E72D297353CC}">
                  <c16:uniqueId val="{00000006-7EDF-426B-B328-F33D5B71DCD1}"/>
                </c:ext>
              </c:extLst>
            </c:dLbl>
            <c:spPr>
              <a:noFill/>
              <a:ln>
                <a:noFill/>
              </a:ln>
              <a:effectLst/>
            </c:spPr>
            <c:txPr>
              <a:bodyPr wrap="square" lIns="38100" tIns="19050" rIns="38100" bIns="19050" anchor="ctr">
                <a:spAutoFit/>
              </a:bodyPr>
              <a:lstStyle/>
              <a:p>
                <a:pPr>
                  <a:defRPr>
                    <a:solidFill>
                      <a:srgbClr val="64647C"/>
                    </a:solidFill>
                  </a:defRPr>
                </a:pPr>
                <a:endParaRPr lang="es-EC"/>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numRef>
              <c:f>'1.1.2'!$C$15:$S$15</c:f>
              <c:numCache>
                <c:formatCode>General</c:formatCode>
                <c:ptCount val="17"/>
                <c:pt idx="0">
                  <c:v>2007</c:v>
                </c:pt>
                <c:pt idx="1">
                  <c:v>2008</c:v>
                </c:pt>
                <c:pt idx="2">
                  <c:v>2009</c:v>
                </c:pt>
                <c:pt idx="3">
                  <c:v>2010</c:v>
                </c:pt>
                <c:pt idx="4">
                  <c:v>2011</c:v>
                </c:pt>
                <c:pt idx="5">
                  <c:v>2012</c:v>
                </c:pt>
                <c:pt idx="6">
                  <c:v>2013</c:v>
                </c:pt>
                <c:pt idx="7">
                  <c:v>2014</c:v>
                </c:pt>
                <c:pt idx="8">
                  <c:v>2015</c:v>
                </c:pt>
                <c:pt idx="9">
                  <c:v>2016</c:v>
                </c:pt>
                <c:pt idx="10">
                  <c:v>2017</c:v>
                </c:pt>
                <c:pt idx="11">
                  <c:v>2018</c:v>
                </c:pt>
                <c:pt idx="12">
                  <c:v>2019</c:v>
                </c:pt>
                <c:pt idx="13">
                  <c:v>2020</c:v>
                </c:pt>
                <c:pt idx="14">
                  <c:v>2021</c:v>
                </c:pt>
                <c:pt idx="15">
                  <c:v>2022</c:v>
                </c:pt>
                <c:pt idx="16">
                  <c:v>2023</c:v>
                </c:pt>
              </c:numCache>
            </c:numRef>
          </c:cat>
          <c:val>
            <c:numRef>
              <c:f>'1.1.2'!$C$16:$S$16</c:f>
              <c:numCache>
                <c:formatCode>0.0%</c:formatCode>
                <c:ptCount val="17"/>
                <c:pt idx="0">
                  <c:v>0.68620108017905945</c:v>
                </c:pt>
                <c:pt idx="1">
                  <c:v>0.69230454274325204</c:v>
                </c:pt>
                <c:pt idx="2">
                  <c:v>0.69483789911687888</c:v>
                </c:pt>
                <c:pt idx="3">
                  <c:v>0.70127625313395281</c:v>
                </c:pt>
                <c:pt idx="4">
                  <c:v>0.71380182305103068</c:v>
                </c:pt>
                <c:pt idx="5">
                  <c:v>0.73236700175607972</c:v>
                </c:pt>
                <c:pt idx="6">
                  <c:v>0.74041535546699733</c:v>
                </c:pt>
                <c:pt idx="7">
                  <c:v>0.73092844626919307</c:v>
                </c:pt>
                <c:pt idx="8">
                  <c:v>0.73969310216443496</c:v>
                </c:pt>
                <c:pt idx="9">
                  <c:v>0.75007375296221179</c:v>
                </c:pt>
                <c:pt idx="10">
                  <c:v>0.74678083406506235</c:v>
                </c:pt>
                <c:pt idx="11">
                  <c:v>0.76228108887812784</c:v>
                </c:pt>
                <c:pt idx="12">
                  <c:v>0.77439093175824003</c:v>
                </c:pt>
                <c:pt idx="13">
                  <c:v>0.78649236187692839</c:v>
                </c:pt>
                <c:pt idx="14">
                  <c:v>0.80749645272983639</c:v>
                </c:pt>
                <c:pt idx="15">
                  <c:v>0.79645076108926816</c:v>
                </c:pt>
                <c:pt idx="16">
                  <c:v>0.79914067283986201</c:v>
                </c:pt>
              </c:numCache>
            </c:numRef>
          </c:val>
          <c:extLst>
            <c:ext xmlns:c16="http://schemas.microsoft.com/office/drawing/2014/chart" uri="{C3380CC4-5D6E-409C-BE32-E72D297353CC}">
              <c16:uniqueId val="{00000000-57FB-41CE-AFF5-4656599123AE}"/>
            </c:ext>
          </c:extLst>
        </c:ser>
        <c:ser>
          <c:idx val="1"/>
          <c:order val="1"/>
          <c:tx>
            <c:strRef>
              <c:f>'1.1.2'!$B$17</c:f>
              <c:strCache>
                <c:ptCount val="1"/>
                <c:pt idx="0">
                  <c:v>Producción de las industrias conexas de la salud</c:v>
                </c:pt>
              </c:strCache>
            </c:strRef>
          </c:tx>
          <c:spPr>
            <a:solidFill>
              <a:srgbClr val="DAEEF3"/>
            </a:solidFill>
            <a:ln>
              <a:solidFill>
                <a:srgbClr val="4BACC6"/>
              </a:solidFill>
            </a:ln>
          </c:spPr>
          <c:invertIfNegative val="0"/>
          <c:dLbls>
            <c:spPr>
              <a:noFill/>
              <a:ln>
                <a:noFill/>
              </a:ln>
              <a:effectLst/>
            </c:spPr>
            <c:txPr>
              <a:bodyPr wrap="square" lIns="38100" tIns="19050" rIns="38100" bIns="19050" anchor="ctr">
                <a:spAutoFit/>
              </a:bodyPr>
              <a:lstStyle/>
              <a:p>
                <a:pPr>
                  <a:defRPr>
                    <a:solidFill>
                      <a:srgbClr val="64647C"/>
                    </a:solidFill>
                  </a:defRPr>
                </a:pPr>
                <a:endParaRPr lang="es-EC"/>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numRef>
              <c:f>'1.1.2'!$C$15:$S$15</c:f>
              <c:numCache>
                <c:formatCode>General</c:formatCode>
                <c:ptCount val="17"/>
                <c:pt idx="0">
                  <c:v>2007</c:v>
                </c:pt>
                <c:pt idx="1">
                  <c:v>2008</c:v>
                </c:pt>
                <c:pt idx="2">
                  <c:v>2009</c:v>
                </c:pt>
                <c:pt idx="3">
                  <c:v>2010</c:v>
                </c:pt>
                <c:pt idx="4">
                  <c:v>2011</c:v>
                </c:pt>
                <c:pt idx="5">
                  <c:v>2012</c:v>
                </c:pt>
                <c:pt idx="6">
                  <c:v>2013</c:v>
                </c:pt>
                <c:pt idx="7">
                  <c:v>2014</c:v>
                </c:pt>
                <c:pt idx="8">
                  <c:v>2015</c:v>
                </c:pt>
                <c:pt idx="9">
                  <c:v>2016</c:v>
                </c:pt>
                <c:pt idx="10">
                  <c:v>2017</c:v>
                </c:pt>
                <c:pt idx="11">
                  <c:v>2018</c:v>
                </c:pt>
                <c:pt idx="12">
                  <c:v>2019</c:v>
                </c:pt>
                <c:pt idx="13">
                  <c:v>2020</c:v>
                </c:pt>
                <c:pt idx="14">
                  <c:v>2021</c:v>
                </c:pt>
                <c:pt idx="15">
                  <c:v>2022</c:v>
                </c:pt>
                <c:pt idx="16">
                  <c:v>2023</c:v>
                </c:pt>
              </c:numCache>
            </c:numRef>
          </c:cat>
          <c:val>
            <c:numRef>
              <c:f>'1.1.2'!$C$17:$S$17</c:f>
              <c:numCache>
                <c:formatCode>0.0%</c:formatCode>
                <c:ptCount val="17"/>
                <c:pt idx="0">
                  <c:v>0.3137989198209406</c:v>
                </c:pt>
                <c:pt idx="1">
                  <c:v>0.30769545725674796</c:v>
                </c:pt>
                <c:pt idx="2">
                  <c:v>0.30516210088312107</c:v>
                </c:pt>
                <c:pt idx="3">
                  <c:v>0.29872374686604719</c:v>
                </c:pt>
                <c:pt idx="4">
                  <c:v>0.28619817694896932</c:v>
                </c:pt>
                <c:pt idx="5">
                  <c:v>0.26763299824392034</c:v>
                </c:pt>
                <c:pt idx="6">
                  <c:v>0.25958464453300273</c:v>
                </c:pt>
                <c:pt idx="7">
                  <c:v>0.26907155373080693</c:v>
                </c:pt>
                <c:pt idx="8">
                  <c:v>0.2603068978355651</c:v>
                </c:pt>
                <c:pt idx="9">
                  <c:v>0.24992624703778821</c:v>
                </c:pt>
                <c:pt idx="10">
                  <c:v>0.25321916593493765</c:v>
                </c:pt>
                <c:pt idx="11">
                  <c:v>0.23771891112187213</c:v>
                </c:pt>
                <c:pt idx="12">
                  <c:v>0.22560906824175991</c:v>
                </c:pt>
                <c:pt idx="13">
                  <c:v>0.21350763812307164</c:v>
                </c:pt>
                <c:pt idx="14">
                  <c:v>0.19250354727016367</c:v>
                </c:pt>
                <c:pt idx="15">
                  <c:v>0.2035492389107319</c:v>
                </c:pt>
                <c:pt idx="16">
                  <c:v>0.20085932716013805</c:v>
                </c:pt>
              </c:numCache>
            </c:numRef>
          </c:val>
          <c:extLst>
            <c:ext xmlns:c16="http://schemas.microsoft.com/office/drawing/2014/chart" uri="{C3380CC4-5D6E-409C-BE32-E72D297353CC}">
              <c16:uniqueId val="{00000001-57FB-41CE-AFF5-4656599123AE}"/>
            </c:ext>
          </c:extLst>
        </c:ser>
        <c:dLbls>
          <c:showLegendKey val="0"/>
          <c:showVal val="0"/>
          <c:showCatName val="0"/>
          <c:showSerName val="0"/>
          <c:showPercent val="0"/>
          <c:showBubbleSize val="0"/>
        </c:dLbls>
        <c:gapWidth val="95"/>
        <c:overlap val="100"/>
        <c:axId val="250449568"/>
        <c:axId val="250450128"/>
      </c:barChart>
      <c:catAx>
        <c:axId val="250449568"/>
        <c:scaling>
          <c:orientation val="minMax"/>
        </c:scaling>
        <c:delete val="0"/>
        <c:axPos val="b"/>
        <c:numFmt formatCode="General" sourceLinked="1"/>
        <c:majorTickMark val="out"/>
        <c:minorTickMark val="none"/>
        <c:tickLblPos val="nextTo"/>
        <c:spPr>
          <a:noFill/>
          <a:ln w="6350" cap="flat" cmpd="sng" algn="ctr">
            <a:solidFill>
              <a:schemeClr val="tx1">
                <a:tint val="75000"/>
              </a:schemeClr>
            </a:solidFill>
            <a:prstDash val="solid"/>
            <a:round/>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Century Gothic" panose="020B0502020202020204" pitchFamily="34" charset="0"/>
                <a:ea typeface="+mn-ea"/>
                <a:cs typeface="+mn-cs"/>
              </a:defRPr>
            </a:pPr>
            <a:endParaRPr lang="es-EC"/>
          </a:p>
        </c:txPr>
        <c:crossAx val="250450128"/>
        <c:crosses val="autoZero"/>
        <c:auto val="1"/>
        <c:lblAlgn val="ctr"/>
        <c:lblOffset val="100"/>
        <c:noMultiLvlLbl val="0"/>
      </c:catAx>
      <c:valAx>
        <c:axId val="250450128"/>
        <c:scaling>
          <c:orientation val="minMax"/>
        </c:scaling>
        <c:delete val="1"/>
        <c:axPos val="l"/>
        <c:numFmt formatCode="0.0%" sourceLinked="1"/>
        <c:majorTickMark val="out"/>
        <c:minorTickMark val="none"/>
        <c:tickLblPos val="nextTo"/>
        <c:crossAx val="250449568"/>
        <c:crosses val="autoZero"/>
        <c:crossBetween val="between"/>
      </c:valAx>
      <c:spPr>
        <a:solidFill>
          <a:schemeClr val="bg1"/>
        </a:solidFill>
        <a:ln>
          <a:noFill/>
        </a:ln>
        <a:effectLst/>
      </c:spPr>
    </c:plotArea>
    <c:legend>
      <c:legendPos val="r"/>
      <c:layout>
        <c:manualLayout>
          <c:xMode val="edge"/>
          <c:yMode val="edge"/>
          <c:x val="6.422956286455149E-2"/>
          <c:y val="0.90213544875656859"/>
          <c:w val="0.82749063508987319"/>
          <c:h val="8.0766917961650739E-2"/>
        </c:manualLayout>
      </c:layout>
      <c:overlay val="0"/>
      <c:spPr>
        <a:noFill/>
        <a:ln>
          <a:noFill/>
        </a:ln>
        <a:effectLst/>
      </c:spPr>
      <c:txPr>
        <a:bodyPr rot="0" spcFirstLastPara="1" vertOverflow="ellipsis" vert="horz" wrap="square" anchor="ctr" anchorCtr="1"/>
        <a:lstStyle/>
        <a:p>
          <a:pPr>
            <a:defRPr sz="1100" b="0" i="0" u="none" strike="noStrike" kern="1200" baseline="0">
              <a:solidFill>
                <a:schemeClr val="tx1">
                  <a:lumMod val="65000"/>
                  <a:lumOff val="35000"/>
                </a:schemeClr>
              </a:solidFill>
              <a:latin typeface="Century Gothic" panose="020B0502020202020204" pitchFamily="34" charset="0"/>
              <a:ea typeface="+mn-ea"/>
              <a:cs typeface="+mn-cs"/>
            </a:defRPr>
          </a:pPr>
          <a:endParaRPr lang="es-EC"/>
        </a:p>
      </c:txPr>
    </c:legend>
    <c:plotVisOnly val="1"/>
    <c:dispBlanksAs val="gap"/>
    <c:showDLblsOverMax val="0"/>
  </c:chart>
  <c:spPr>
    <a:solidFill>
      <a:schemeClr val="bg1"/>
    </a:solidFill>
    <a:ln w="6350" cap="flat" cmpd="sng" algn="ctr">
      <a:noFill/>
      <a:prstDash val="solid"/>
      <a:round/>
    </a:ln>
    <a:effectLst/>
  </c:spPr>
  <c:txPr>
    <a:bodyPr/>
    <a:lstStyle/>
    <a:p>
      <a:pPr>
        <a:defRPr sz="1200"/>
      </a:pPr>
      <a:endParaRPr lang="es-EC"/>
    </a:p>
  </c:txPr>
  <c:printSettings>
    <c:headerFooter/>
    <c:pageMargins b="0.75" l="0.7" r="0.7" t="0.75" header="0.3" footer="0.3"/>
    <c:pageSetup/>
  </c:printSettings>
</c:chartSpace>
</file>

<file path=xl/charts/chart2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3"/>
    </mc:Choice>
    <mc:Fallback>
      <c:style val="3"/>
    </mc:Fallback>
  </mc:AlternateContent>
  <c:chart>
    <c:autoTitleDeleted val="1"/>
    <c:plotArea>
      <c:layout>
        <c:manualLayout>
          <c:layoutTarget val="inner"/>
          <c:xMode val="edge"/>
          <c:yMode val="edge"/>
          <c:x val="0.48432127375860479"/>
          <c:y val="3.0289020839112845E-2"/>
          <c:w val="0.50002475389998124"/>
          <c:h val="0.94566055598801368"/>
        </c:manualLayout>
      </c:layout>
      <c:barChart>
        <c:barDir val="bar"/>
        <c:grouping val="clustered"/>
        <c:varyColors val="0"/>
        <c:ser>
          <c:idx val="0"/>
          <c:order val="0"/>
          <c:tx>
            <c:strRef>
              <c:f>'2.1.3'!$E$32</c:f>
              <c:strCache>
                <c:ptCount val="1"/>
                <c:pt idx="0">
                  <c:v>2022</c:v>
                </c:pt>
              </c:strCache>
            </c:strRef>
          </c:tx>
          <c:spPr>
            <a:solidFill>
              <a:srgbClr val="DAEEF3"/>
            </a:solidFill>
            <a:ln>
              <a:solidFill>
                <a:srgbClr val="4BACC6"/>
              </a:solidFill>
            </a:ln>
          </c:spPr>
          <c:invertIfNegative val="0"/>
          <c:dLbls>
            <c:spPr>
              <a:noFill/>
              <a:ln>
                <a:noFill/>
              </a:ln>
              <a:effectLst/>
            </c:sp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'2.1.3'!$C$33:$C$45</c:f>
              <c:strCache>
                <c:ptCount val="13"/>
                <c:pt idx="0">
                  <c:v>Servicios ambulatorios generales y especializados en centros ambulatorios</c:v>
                </c:pt>
                <c:pt idx="1">
                  <c:v>Servicios ambulatorios generales y especializados en hospitales y clínicas</c:v>
                </c:pt>
                <c:pt idx="2">
                  <c:v>Productos farmacéuticos</c:v>
                </c:pt>
                <c:pt idx="3">
                  <c:v>Servicios con internación en hospitales y clínicas básicas y generales</c:v>
                </c:pt>
                <c:pt idx="4">
                  <c:v>Servicios con internación en hospitales y clínicas especializados y de especialidades</c:v>
                </c:pt>
                <c:pt idx="5">
                  <c:v>Otros servicios de salud humana n.c.p</c:v>
                </c:pt>
                <c:pt idx="6">
                  <c:v>Servicios de rectoría y administración de la salud </c:v>
                </c:pt>
                <c:pt idx="7">
                  <c:v>Servicios odontológicos en centros de atención ambulatoria</c:v>
                </c:pt>
                <c:pt idx="8">
                  <c:v>Servicios de seguros de enfermedad y accidentes</c:v>
                </c:pt>
                <c:pt idx="9">
                  <c:v>Servicios de salud pública</c:v>
                </c:pt>
                <c:pt idx="10">
                  <c:v>Aparatos médicos, quirúrgicos y aparatos ortopédicos</c:v>
                </c:pt>
                <c:pt idx="11">
                  <c:v>Artículos ópticos</c:v>
                </c:pt>
                <c:pt idx="12">
                  <c:v>Otros*</c:v>
                </c:pt>
              </c:strCache>
            </c:strRef>
          </c:cat>
          <c:val>
            <c:numRef>
              <c:f>'2.1.3'!$E$33:$E$45</c:f>
              <c:numCache>
                <c:formatCode>0.0%</c:formatCode>
                <c:ptCount val="13"/>
                <c:pt idx="0">
                  <c:v>0.263009529308673</c:v>
                </c:pt>
                <c:pt idx="1">
                  <c:v>0.16447404238727201</c:v>
                </c:pt>
                <c:pt idx="2">
                  <c:v>0.13825325149282999</c:v>
                </c:pt>
                <c:pt idx="3">
                  <c:v>0.132600907366029</c:v>
                </c:pt>
                <c:pt idx="4">
                  <c:v>0.12768049221771999</c:v>
                </c:pt>
                <c:pt idx="5">
                  <c:v>4.6173084486516802E-2</c:v>
                </c:pt>
                <c:pt idx="6">
                  <c:v>2.50477843448072E-2</c:v>
                </c:pt>
                <c:pt idx="7">
                  <c:v>1.7642989893732499E-2</c:v>
                </c:pt>
                <c:pt idx="8">
                  <c:v>1.4444528028926601E-2</c:v>
                </c:pt>
                <c:pt idx="9">
                  <c:v>1.01935794015306E-2</c:v>
                </c:pt>
                <c:pt idx="10">
                  <c:v>1.0183978481288001E-2</c:v>
                </c:pt>
                <c:pt idx="11">
                  <c:v>8.8779144722916301E-3</c:v>
                </c:pt>
                <c:pt idx="12">
                  <c:v>4.1417918118382253E-2</c:v>
                </c:pt>
              </c:numCache>
            </c:numRef>
          </c:val>
          <c:extLst>
            <c:ext xmlns:c16="http://schemas.microsoft.com/office/drawing/2014/chart" uri="{C3380CC4-5D6E-409C-BE32-E72D297353CC}">
              <c16:uniqueId val="{00000000-A911-4704-AAF8-326C6581EB6A}"/>
            </c:ext>
          </c:extLst>
        </c:ser>
        <c:ser>
          <c:idx val="1"/>
          <c:order val="1"/>
          <c:tx>
            <c:strRef>
              <c:f>'2.1.3'!$G$32</c:f>
              <c:strCache>
                <c:ptCount val="1"/>
                <c:pt idx="0">
                  <c:v>2023</c:v>
                </c:pt>
              </c:strCache>
            </c:strRef>
          </c:tx>
          <c:spPr>
            <a:solidFill>
              <a:srgbClr val="4BACC6"/>
            </a:solidFill>
            <a:ln>
              <a:solidFill>
                <a:srgbClr val="31859C"/>
              </a:solidFill>
            </a:ln>
          </c:spPr>
          <c:invertIfNegative val="0"/>
          <c:dLbls>
            <c:spPr>
              <a:noFill/>
              <a:ln>
                <a:noFill/>
              </a:ln>
              <a:effectLst/>
            </c:sp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'2.1.3'!$C$33:$C$45</c:f>
              <c:strCache>
                <c:ptCount val="13"/>
                <c:pt idx="0">
                  <c:v>Servicios ambulatorios generales y especializados en centros ambulatorios</c:v>
                </c:pt>
                <c:pt idx="1">
                  <c:v>Servicios ambulatorios generales y especializados en hospitales y clínicas</c:v>
                </c:pt>
                <c:pt idx="2">
                  <c:v>Productos farmacéuticos</c:v>
                </c:pt>
                <c:pt idx="3">
                  <c:v>Servicios con internación en hospitales y clínicas básicas y generales</c:v>
                </c:pt>
                <c:pt idx="4">
                  <c:v>Servicios con internación en hospitales y clínicas especializados y de especialidades</c:v>
                </c:pt>
                <c:pt idx="5">
                  <c:v>Otros servicios de salud humana n.c.p</c:v>
                </c:pt>
                <c:pt idx="6">
                  <c:v>Servicios de rectoría y administración de la salud </c:v>
                </c:pt>
                <c:pt idx="7">
                  <c:v>Servicios odontológicos en centros de atención ambulatoria</c:v>
                </c:pt>
                <c:pt idx="8">
                  <c:v>Servicios de seguros de enfermedad y accidentes</c:v>
                </c:pt>
                <c:pt idx="9">
                  <c:v>Servicios de salud pública</c:v>
                </c:pt>
                <c:pt idx="10">
                  <c:v>Aparatos médicos, quirúrgicos y aparatos ortopédicos</c:v>
                </c:pt>
                <c:pt idx="11">
                  <c:v>Artículos ópticos</c:v>
                </c:pt>
                <c:pt idx="12">
                  <c:v>Otros*</c:v>
                </c:pt>
              </c:strCache>
            </c:strRef>
          </c:cat>
          <c:val>
            <c:numRef>
              <c:f>'2.1.3'!$G$33:$G$45</c:f>
              <c:numCache>
                <c:formatCode>0.0%</c:formatCode>
                <c:ptCount val="13"/>
                <c:pt idx="0">
                  <c:v>0.26542920716711599</c:v>
                </c:pt>
                <c:pt idx="1">
                  <c:v>0.18638013818948401</c:v>
                </c:pt>
                <c:pt idx="2">
                  <c:v>0.13273996284704601</c:v>
                </c:pt>
                <c:pt idx="3">
                  <c:v>0.134909322674751</c:v>
                </c:pt>
                <c:pt idx="4">
                  <c:v>0.11831968431744</c:v>
                </c:pt>
                <c:pt idx="5">
                  <c:v>4.35878939011951E-2</c:v>
                </c:pt>
                <c:pt idx="6">
                  <c:v>2.3695891712244399E-2</c:v>
                </c:pt>
                <c:pt idx="7">
                  <c:v>1.68099265517366E-2</c:v>
                </c:pt>
                <c:pt idx="8">
                  <c:v>1.2633484415045601E-2</c:v>
                </c:pt>
                <c:pt idx="9">
                  <c:v>4.0888275139084104E-3</c:v>
                </c:pt>
                <c:pt idx="10">
                  <c:v>1.00025424566313E-2</c:v>
                </c:pt>
                <c:pt idx="11">
                  <c:v>9.3348210767913303E-3</c:v>
                </c:pt>
                <c:pt idx="12">
                  <c:v>4.2068297176610633E-2</c:v>
                </c:pt>
              </c:numCache>
            </c:numRef>
          </c:val>
          <c:extLst>
            <c:ext xmlns:c16="http://schemas.microsoft.com/office/drawing/2014/chart" uri="{C3380CC4-5D6E-409C-BE32-E72D297353CC}">
              <c16:uniqueId val="{00000000-DAAB-4EB8-831D-A0CA7554939A}"/>
            </c:ext>
          </c:extLst>
        </c:ser>
        <c:dLbls>
          <c:showLegendKey val="0"/>
          <c:showVal val="0"/>
          <c:showCatName val="0"/>
          <c:showSerName val="0"/>
          <c:showPercent val="0"/>
          <c:showBubbleSize val="0"/>
        </c:dLbls>
        <c:gapWidth val="95"/>
        <c:axId val="232649568"/>
        <c:axId val="232650128"/>
      </c:barChart>
      <c:catAx>
        <c:axId val="232649568"/>
        <c:scaling>
          <c:orientation val="maxMin"/>
        </c:scaling>
        <c:delete val="0"/>
        <c:axPos val="l"/>
        <c:numFmt formatCode="General" sourceLinked="0"/>
        <c:majorTickMark val="out"/>
        <c:minorTickMark val="none"/>
        <c:tickLblPos val="nextTo"/>
        <c:crossAx val="232650128"/>
        <c:crosses val="autoZero"/>
        <c:auto val="1"/>
        <c:lblAlgn val="ctr"/>
        <c:lblOffset val="100"/>
        <c:noMultiLvlLbl val="0"/>
      </c:catAx>
      <c:valAx>
        <c:axId val="232650128"/>
        <c:scaling>
          <c:orientation val="minMax"/>
        </c:scaling>
        <c:delete val="1"/>
        <c:axPos val="t"/>
        <c:numFmt formatCode="0.0%" sourceLinked="1"/>
        <c:majorTickMark val="out"/>
        <c:minorTickMark val="none"/>
        <c:tickLblPos val="nextTo"/>
        <c:crossAx val="232649568"/>
        <c:crosses val="autoZero"/>
        <c:crossBetween val="between"/>
      </c:valAx>
    </c:plotArea>
    <c:legend>
      <c:legendPos val="r"/>
      <c:layout>
        <c:manualLayout>
          <c:xMode val="edge"/>
          <c:yMode val="edge"/>
          <c:x val="0.93110847806800789"/>
          <c:y val="0.46211955792003684"/>
          <c:w val="5.0942834517210378E-2"/>
          <c:h val="0.10901580284722119"/>
        </c:manualLayout>
      </c:layout>
      <c:overlay val="0"/>
    </c:legend>
    <c:plotVisOnly val="1"/>
    <c:dispBlanksAs val="gap"/>
    <c:showDLblsOverMax val="0"/>
  </c:chart>
  <c:spPr>
    <a:ln>
      <a:noFill/>
    </a:ln>
  </c:spPr>
  <c:txPr>
    <a:bodyPr/>
    <a:lstStyle/>
    <a:p>
      <a:pPr>
        <a:defRPr sz="1050">
          <a:solidFill>
            <a:srgbClr val="64647C"/>
          </a:solidFill>
          <a:latin typeface="Century Gothic" panose="020B0502020202020204" pitchFamily="34" charset="0"/>
        </a:defRPr>
      </a:pPr>
      <a:endParaRPr lang="es-EC"/>
    </a:p>
  </c:txPr>
  <c:printSettings>
    <c:headerFooter/>
    <c:pageMargins b="0.75" l="0.7" r="0.7" t="0.75" header="0.3" footer="0.3"/>
    <c:pageSetup/>
  </c:printSettings>
</c:chartSpace>
</file>

<file path=xl/charts/chart2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3.2547529383593871E-2"/>
          <c:y val="5.3894545937830475E-2"/>
          <c:w val="0.87417249707249367"/>
          <c:h val="0.90381482499660526"/>
        </c:manualLayout>
      </c:layout>
      <c:ofPieChart>
        <c:ofPieType val="bar"/>
        <c:varyColors val="1"/>
        <c:ser>
          <c:idx val="1"/>
          <c:order val="0"/>
          <c:dPt>
            <c:idx val="0"/>
            <c:bubble3D val="0"/>
            <c:explosion val="2"/>
            <c:spPr>
              <a:solidFill>
                <a:srgbClr val="4BACC6"/>
              </a:solidFill>
              <a:ln>
                <a:solidFill>
                  <a:srgbClr val="31859C"/>
                </a:solidFill>
              </a:ln>
            </c:spPr>
            <c:extLst>
              <c:ext xmlns:c16="http://schemas.microsoft.com/office/drawing/2014/chart" uri="{C3380CC4-5D6E-409C-BE32-E72D297353CC}">
                <c16:uniqueId val="{00000001-016D-409F-A3A4-87A1AAFDD099}"/>
              </c:ext>
            </c:extLst>
          </c:dPt>
          <c:dPt>
            <c:idx val="1"/>
            <c:bubble3D val="0"/>
            <c:spPr>
              <a:solidFill>
                <a:srgbClr val="FE9B5E"/>
              </a:solidFill>
              <a:ln>
                <a:solidFill>
                  <a:srgbClr val="ED7D31"/>
                </a:solidFill>
              </a:ln>
            </c:spPr>
            <c:extLst>
              <c:ext xmlns:c16="http://schemas.microsoft.com/office/drawing/2014/chart" uri="{C3380CC4-5D6E-409C-BE32-E72D297353CC}">
                <c16:uniqueId val="{00000003-016D-409F-A3A4-87A1AAFDD099}"/>
              </c:ext>
            </c:extLst>
          </c:dPt>
          <c:dPt>
            <c:idx val="2"/>
            <c:bubble3D val="0"/>
            <c:spPr>
              <a:solidFill>
                <a:srgbClr val="4BACC6"/>
              </a:solidFill>
              <a:ln>
                <a:solidFill>
                  <a:srgbClr val="31859C"/>
                </a:solidFill>
              </a:ln>
            </c:spPr>
            <c:extLst>
              <c:ext xmlns:c16="http://schemas.microsoft.com/office/drawing/2014/chart" uri="{C3380CC4-5D6E-409C-BE32-E72D297353CC}">
                <c16:uniqueId val="{00000005-016D-409F-A3A4-87A1AAFDD099}"/>
              </c:ext>
            </c:extLst>
          </c:dPt>
          <c:dPt>
            <c:idx val="3"/>
            <c:bubble3D val="0"/>
            <c:spPr>
              <a:solidFill>
                <a:srgbClr val="DAEEF3"/>
              </a:solidFill>
              <a:ln>
                <a:solidFill>
                  <a:srgbClr val="4BACC6"/>
                </a:solidFill>
              </a:ln>
            </c:spPr>
            <c:extLst>
              <c:ext xmlns:c16="http://schemas.microsoft.com/office/drawing/2014/chart" uri="{C3380CC4-5D6E-409C-BE32-E72D297353CC}">
                <c16:uniqueId val="{00000007-016D-409F-A3A4-87A1AAFDD099}"/>
              </c:ext>
            </c:extLst>
          </c:dPt>
          <c:dPt>
            <c:idx val="4"/>
            <c:bubble3D val="0"/>
            <c:explosion val="3"/>
            <c:spPr>
              <a:solidFill>
                <a:srgbClr val="DAEEF3"/>
              </a:solidFill>
              <a:ln>
                <a:solidFill>
                  <a:srgbClr val="4BACC6"/>
                </a:solidFill>
              </a:ln>
            </c:spPr>
            <c:extLst>
              <c:ext xmlns:c16="http://schemas.microsoft.com/office/drawing/2014/chart" uri="{C3380CC4-5D6E-409C-BE32-E72D297353CC}">
                <c16:uniqueId val="{00000009-016D-409F-A3A4-87A1AAFDD099}"/>
              </c:ext>
            </c:extLst>
          </c:dPt>
          <c:dLbls>
            <c:dLbl>
              <c:idx val="0"/>
              <c:layout>
                <c:manualLayout>
                  <c:x val="3.9527639967676866E-2"/>
                  <c:y val="-1.8802362198147276E-2"/>
                </c:manualLayout>
              </c:layout>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1-016D-409F-A3A4-87A1AAFDD099}"/>
                </c:ext>
              </c:extLst>
            </c:dLbl>
            <c:dLbl>
              <c:idx val="1"/>
              <c:layout>
                <c:manualLayout>
                  <c:x val="1.6392082006341763E-2"/>
                  <c:y val="9.5184800506105524E-4"/>
                </c:manualLayout>
              </c:layout>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3-016D-409F-A3A4-87A1AAFDD099}"/>
                </c:ext>
              </c:extLst>
            </c:dLbl>
            <c:dLbl>
              <c:idx val="2"/>
              <c:layout>
                <c:manualLayout>
                  <c:x val="-9.948204731883832E-17"/>
                  <c:y val="-0.34616147197318631"/>
                </c:manualLayout>
              </c:layout>
              <c:tx>
                <c:rich>
                  <a:bodyPr/>
                  <a:lstStyle/>
                  <a:p>
                    <a:fld id="{8C81BA6F-CEFD-40F3-8E81-20B66B9EDDC8}" type="CATEGORYNAME">
                      <a:rPr lang="en-US">
                        <a:solidFill>
                          <a:srgbClr val="64647C"/>
                        </a:solidFill>
                      </a:rPr>
                      <a:pPr/>
                      <a:t>[NOMBRE DE CATEGORÍA]</a:t>
                    </a:fld>
                    <a:r>
                      <a:rPr lang="en-US" baseline="0">
                        <a:solidFill>
                          <a:srgbClr val="64647C"/>
                        </a:solidFill>
                      </a:rPr>
                      <a:t>
</a:t>
                    </a:r>
                    <a:fld id="{DBA54F1C-36B6-4544-A8EE-D43A2CB71311}" type="PERCENTAGE">
                      <a:rPr lang="en-US" baseline="0">
                        <a:solidFill>
                          <a:srgbClr val="64647C"/>
                        </a:solidFill>
                      </a:rPr>
                      <a:pPr/>
                      <a:t>[PORCENTAJE]</a:t>
                    </a:fld>
                    <a:endParaRPr lang="en-US" baseline="0">
                      <a:solidFill>
                        <a:srgbClr val="64647C"/>
                      </a:solidFill>
                    </a:endParaRPr>
                  </a:p>
                </c:rich>
              </c:tx>
              <c:dLblPos val="bestFit"/>
              <c:showLegendKey val="0"/>
              <c:showVal val="0"/>
              <c:showCatName val="1"/>
              <c:showSerName val="0"/>
              <c:showPercent val="1"/>
              <c:showBubbleSize val="0"/>
              <c:extLst>
                <c:ext xmlns:c15="http://schemas.microsoft.com/office/drawing/2012/chart" uri="{CE6537A1-D6FC-4f65-9D91-7224C49458BB}">
                  <c15:dlblFieldTable/>
                  <c15:showDataLabelsRange val="0"/>
                </c:ext>
                <c:ext xmlns:c16="http://schemas.microsoft.com/office/drawing/2014/chart" uri="{C3380CC4-5D6E-409C-BE32-E72D297353CC}">
                  <c16:uniqueId val="{00000005-016D-409F-A3A4-87A1AAFDD099}"/>
                </c:ext>
              </c:extLst>
            </c:dLbl>
            <c:dLbl>
              <c:idx val="3"/>
              <c:layout>
                <c:manualLayout>
                  <c:x val="2.0064560620290092E-2"/>
                  <c:y val="-7.0626501203168365E-2"/>
                </c:manualLayout>
              </c:layout>
              <c:numFmt formatCode="0.0%" sourceLinked="0"/>
              <c:spPr>
                <a:noFill/>
                <a:ln>
                  <a:noFill/>
                </a:ln>
                <a:effectLst/>
              </c:spPr>
              <c:txPr>
                <a:bodyPr wrap="square" lIns="38100" tIns="19050" rIns="38100" bIns="19050" anchor="ctr">
                  <a:noAutofit/>
                </a:bodyPr>
                <a:lstStyle/>
                <a:p>
                  <a:pPr>
                    <a:defRPr sz="1100">
                      <a:solidFill>
                        <a:srgbClr val="64647C"/>
                      </a:solidFill>
                      <a:latin typeface="Century Gothic" panose="020B0502020202020204" pitchFamily="34" charset="0"/>
                    </a:defRPr>
                  </a:pPr>
                  <a:endParaRPr lang="es-EC"/>
                </a:p>
              </c:txPr>
              <c:dLblPos val="bestFit"/>
              <c:showLegendKey val="0"/>
              <c:showVal val="0"/>
              <c:showCatName val="1"/>
              <c:showSerName val="0"/>
              <c:showPercent val="1"/>
              <c:showBubbleSize val="0"/>
              <c:extLst>
                <c:ext xmlns:c15="http://schemas.microsoft.com/office/drawing/2012/chart" uri="{CE6537A1-D6FC-4f65-9D91-7224C49458BB}">
                  <c15:layout>
                    <c:manualLayout>
                      <c:w val="0.18650386173900826"/>
                      <c:h val="0.15887290541346097"/>
                    </c:manualLayout>
                  </c15:layout>
                </c:ext>
                <c:ext xmlns:c16="http://schemas.microsoft.com/office/drawing/2014/chart" uri="{C3380CC4-5D6E-409C-BE32-E72D297353CC}">
                  <c16:uniqueId val="{00000007-016D-409F-A3A4-87A1AAFDD099}"/>
                </c:ext>
              </c:extLst>
            </c:dLbl>
            <c:dLbl>
              <c:idx val="4"/>
              <c:layout>
                <c:manualLayout>
                  <c:x val="-0.19722475534564662"/>
                  <c:y val="-4.0001416452219711E-2"/>
                </c:manualLayout>
              </c:layout>
              <c:tx>
                <c:rich>
                  <a:bodyPr/>
                  <a:lstStyle/>
                  <a:p>
                    <a:r>
                      <a:rPr lang="en-US" sz="1100" b="0" i="0" u="none" strike="noStrike" kern="1200" baseline="0">
                        <a:solidFill>
                          <a:srgbClr val="7F7F7F"/>
                        </a:solidFill>
                        <a:latin typeface="Century Gothic" panose="020B0502020202020204" pitchFamily="34" charset="0"/>
                      </a:rPr>
                      <a:t>Gasto de consumo final  </a:t>
                    </a:r>
                  </a:p>
                  <a:p>
                    <a:r>
                      <a:rPr lang="en-US" sz="1100" b="0" i="0" u="none" strike="noStrike" kern="1200" baseline="0">
                        <a:solidFill>
                          <a:srgbClr val="7F7F7F"/>
                        </a:solidFill>
                        <a:latin typeface="Century Gothic" panose="020B0502020202020204" pitchFamily="34" charset="0"/>
                      </a:rPr>
                      <a:t>del gobierno general  </a:t>
                    </a:r>
                  </a:p>
                  <a:p>
                    <a:r>
                      <a:rPr lang="en-US" baseline="0"/>
                      <a:t>
</a:t>
                    </a:r>
                    <a:fld id="{E980F149-E07D-4631-855C-0D4BEEA28B37}" type="PERCENTAGE">
                      <a:rPr lang="en-US" baseline="0"/>
                      <a:pPr/>
                      <a:t>[PORCENTAJE]</a:t>
                    </a:fld>
                    <a:endParaRPr lang="en-US" baseline="0"/>
                  </a:p>
                </c:rich>
              </c:tx>
              <c:dLblPos val="bestFit"/>
              <c:showLegendKey val="0"/>
              <c:showVal val="0"/>
              <c:showCatName val="1"/>
              <c:showSerName val="0"/>
              <c:showPercent val="1"/>
              <c:showBubbleSize val="0"/>
              <c:extLst>
                <c:ext xmlns:c15="http://schemas.microsoft.com/office/drawing/2012/chart" uri="{CE6537A1-D6FC-4f65-9D91-7224C49458BB}">
                  <c15:dlblFieldTable/>
                  <c15:showDataLabelsRange val="0"/>
                </c:ext>
                <c:ext xmlns:c16="http://schemas.microsoft.com/office/drawing/2014/chart" uri="{C3380CC4-5D6E-409C-BE32-E72D297353CC}">
                  <c16:uniqueId val="{00000009-016D-409F-A3A4-87A1AAFDD099}"/>
                </c:ext>
              </c:extLst>
            </c:dLbl>
            <c:numFmt formatCode="0.0%" sourceLinked="0"/>
            <c:spPr>
              <a:noFill/>
              <a:ln>
                <a:noFill/>
              </a:ln>
              <a:effectLst/>
            </c:spPr>
            <c:txPr>
              <a:bodyPr wrap="square" lIns="38100" tIns="19050" rIns="38100" bIns="19050" anchor="ctr">
                <a:spAutoFit/>
              </a:bodyPr>
              <a:lstStyle/>
              <a:p>
                <a:pPr>
                  <a:defRPr sz="1100">
                    <a:solidFill>
                      <a:srgbClr val="64647C"/>
                    </a:solidFill>
                    <a:latin typeface="Century Gothic" panose="020B0502020202020204" pitchFamily="34" charset="0"/>
                  </a:defRPr>
                </a:pPr>
                <a:endParaRPr lang="es-EC"/>
              </a:p>
            </c:txPr>
            <c:dLblPos val="bestFit"/>
            <c:showLegendKey val="0"/>
            <c:showVal val="0"/>
            <c:showCatName val="1"/>
            <c:showSerName val="0"/>
            <c:showPercent val="1"/>
            <c:showBubbleSize val="0"/>
            <c:showLeaderLines val="1"/>
            <c:extLst>
              <c:ext xmlns:c15="http://schemas.microsoft.com/office/drawing/2012/chart" uri="{CE6537A1-D6FC-4f65-9D91-7224C49458BB}"/>
            </c:extLst>
          </c:dLbls>
          <c:cat>
            <c:strRef>
              <c:f>'2.1.4'!$B$16:$B$19</c:f>
              <c:strCache>
                <c:ptCount val="4"/>
                <c:pt idx="0">
                  <c:v>Gasto de consumo final de los hogares</c:v>
                </c:pt>
                <c:pt idx="1">
                  <c:v>Gasto de consumo final de las ISFLSH</c:v>
                </c:pt>
                <c:pt idx="2">
                  <c:v>Gasto de consumo final individual del gobierno</c:v>
                </c:pt>
                <c:pt idx="3">
                  <c:v>Gasto de consumo final colectivo del gobierno</c:v>
                </c:pt>
              </c:strCache>
            </c:strRef>
          </c:cat>
          <c:val>
            <c:numRef>
              <c:f>'2.1.4'!$C$16:$C$19</c:f>
              <c:numCache>
                <c:formatCode>_ * #,##0.0_ ;_ * \-#,##0.0_ ;_ * "-"??_ ;_ @_ </c:formatCode>
                <c:ptCount val="4"/>
                <c:pt idx="0">
                  <c:v>3430573</c:v>
                </c:pt>
                <c:pt idx="1">
                  <c:v>68268</c:v>
                </c:pt>
                <c:pt idx="2">
                  <c:v>5425027</c:v>
                </c:pt>
                <c:pt idx="3">
                  <c:v>264096</c:v>
                </c:pt>
              </c:numCache>
            </c:numRef>
          </c:val>
          <c:extLst>
            <c:ext xmlns:c16="http://schemas.microsoft.com/office/drawing/2014/chart" uri="{C3380CC4-5D6E-409C-BE32-E72D297353CC}">
              <c16:uniqueId val="{0000000A-016D-409F-A3A4-87A1AAFDD099}"/>
            </c:ext>
          </c:extLst>
        </c:ser>
        <c:dLbls>
          <c:dLblPos val="bestFit"/>
          <c:showLegendKey val="0"/>
          <c:showVal val="1"/>
          <c:showCatName val="0"/>
          <c:showSerName val="0"/>
          <c:showPercent val="0"/>
          <c:showBubbleSize val="0"/>
          <c:showLeaderLines val="1"/>
        </c:dLbls>
        <c:gapWidth val="100"/>
        <c:secondPieSize val="75"/>
        <c:serLines/>
      </c:ofPieChart>
    </c:plotArea>
    <c:plotVisOnly val="1"/>
    <c:dispBlanksAs val="zero"/>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2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3"/>
    </mc:Choice>
    <mc:Fallback>
      <c:style val="3"/>
    </mc:Fallback>
  </mc:AlternateContent>
  <c:chart>
    <c:autoTitleDeleted val="0"/>
    <c:plotArea>
      <c:layout/>
      <c:barChart>
        <c:barDir val="bar"/>
        <c:grouping val="clustered"/>
        <c:varyColors val="0"/>
        <c:ser>
          <c:idx val="0"/>
          <c:order val="0"/>
          <c:tx>
            <c:strRef>
              <c:f>'2.1.5'!$C$7</c:f>
              <c:strCache>
                <c:ptCount val="1"/>
                <c:pt idx="0">
                  <c:v>2022</c:v>
                </c:pt>
              </c:strCache>
            </c:strRef>
          </c:tx>
          <c:spPr>
            <a:solidFill>
              <a:srgbClr val="DAEEF3"/>
            </a:solidFill>
            <a:ln>
              <a:solidFill>
                <a:srgbClr val="4BACC6"/>
              </a:solidFill>
            </a:ln>
          </c:spPr>
          <c:invertIfNegative val="0"/>
          <c:dLbls>
            <c:spPr>
              <a:noFill/>
              <a:ln>
                <a:noFill/>
              </a:ln>
              <a:effectLst/>
            </c:sp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'2.1.5'!$B$8:$B$11</c:f>
              <c:strCache>
                <c:ptCount val="4"/>
                <c:pt idx="0">
                  <c:v>Gasto de consumo final de los hogares</c:v>
                </c:pt>
                <c:pt idx="1">
                  <c:v>Gasto de consumo final individual del gobierno</c:v>
                </c:pt>
                <c:pt idx="2">
                  <c:v>Gasto de consumo final colectivo del gobierno</c:v>
                </c:pt>
                <c:pt idx="3">
                  <c:v>Gasto de consumo final de las ISFLSH</c:v>
                </c:pt>
              </c:strCache>
            </c:strRef>
          </c:cat>
          <c:val>
            <c:numRef>
              <c:f>'2.1.5'!$E$8:$E$11</c:f>
              <c:numCache>
                <c:formatCode>0.0%</c:formatCode>
                <c:ptCount val="4"/>
                <c:pt idx="0">
                  <c:v>0.37356469066173797</c:v>
                </c:pt>
                <c:pt idx="1">
                  <c:v>0.58484751140758795</c:v>
                </c:pt>
                <c:pt idx="2">
                  <c:v>3.6671449054467502E-2</c:v>
                </c:pt>
                <c:pt idx="3">
                  <c:v>4.9163488762066403E-3</c:v>
                </c:pt>
              </c:numCache>
            </c:numRef>
          </c:val>
          <c:extLst>
            <c:ext xmlns:c16="http://schemas.microsoft.com/office/drawing/2014/chart" uri="{C3380CC4-5D6E-409C-BE32-E72D297353CC}">
              <c16:uniqueId val="{00000001-9B3B-4828-BAA0-A17641FF0896}"/>
            </c:ext>
          </c:extLst>
        </c:ser>
        <c:ser>
          <c:idx val="1"/>
          <c:order val="1"/>
          <c:tx>
            <c:strRef>
              <c:f>'2.1.5'!$D$7</c:f>
              <c:strCache>
                <c:ptCount val="1"/>
                <c:pt idx="0">
                  <c:v>2023</c:v>
                </c:pt>
              </c:strCache>
            </c:strRef>
          </c:tx>
          <c:spPr>
            <a:solidFill>
              <a:srgbClr val="4BACC6"/>
            </a:solidFill>
            <a:ln>
              <a:solidFill>
                <a:srgbClr val="31859C"/>
              </a:solidFill>
            </a:ln>
          </c:spPr>
          <c:invertIfNegative val="0"/>
          <c:dLbls>
            <c:spPr>
              <a:noFill/>
              <a:ln>
                <a:noFill/>
              </a:ln>
              <a:effectLst/>
            </c:sp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'2.1.5'!$B$8:$B$11</c:f>
              <c:strCache>
                <c:ptCount val="4"/>
                <c:pt idx="0">
                  <c:v>Gasto de consumo final de los hogares</c:v>
                </c:pt>
                <c:pt idx="1">
                  <c:v>Gasto de consumo final individual del gobierno</c:v>
                </c:pt>
                <c:pt idx="2">
                  <c:v>Gasto de consumo final colectivo del gobierno</c:v>
                </c:pt>
                <c:pt idx="3">
                  <c:v>Gasto de consumo final de las ISFLSH</c:v>
                </c:pt>
              </c:strCache>
            </c:strRef>
          </c:cat>
          <c:val>
            <c:numRef>
              <c:f>'2.1.5'!$F$8:$F$11</c:f>
              <c:numCache>
                <c:formatCode>0.0%</c:formatCode>
                <c:ptCount val="4"/>
                <c:pt idx="0">
                  <c:v>0.37337684387966702</c:v>
                </c:pt>
                <c:pt idx="1">
                  <c:v>0.59044930955323705</c:v>
                </c:pt>
                <c:pt idx="2">
                  <c:v>2.87436912029694E-2</c:v>
                </c:pt>
                <c:pt idx="3">
                  <c:v>7.4301553641263696E-3</c:v>
                </c:pt>
              </c:numCache>
            </c:numRef>
          </c:val>
          <c:extLst>
            <c:ext xmlns:c16="http://schemas.microsoft.com/office/drawing/2014/chart" uri="{C3380CC4-5D6E-409C-BE32-E72D297353CC}">
              <c16:uniqueId val="{00000000-9B3B-4828-BAA0-A17641FF0896}"/>
            </c:ext>
          </c:extLst>
        </c:ser>
        <c:dLbls>
          <c:showLegendKey val="0"/>
          <c:showVal val="0"/>
          <c:showCatName val="0"/>
          <c:showSerName val="0"/>
          <c:showPercent val="0"/>
          <c:showBubbleSize val="0"/>
        </c:dLbls>
        <c:gapWidth val="95"/>
        <c:axId val="227601136"/>
        <c:axId val="227601696"/>
      </c:barChart>
      <c:catAx>
        <c:axId val="227601136"/>
        <c:scaling>
          <c:orientation val="maxMin"/>
        </c:scaling>
        <c:delete val="0"/>
        <c:axPos val="l"/>
        <c:numFmt formatCode="General" sourceLinked="0"/>
        <c:majorTickMark val="out"/>
        <c:minorTickMark val="none"/>
        <c:tickLblPos val="nextTo"/>
        <c:crossAx val="227601696"/>
        <c:crosses val="autoZero"/>
        <c:auto val="1"/>
        <c:lblAlgn val="ctr"/>
        <c:lblOffset val="100"/>
        <c:noMultiLvlLbl val="0"/>
      </c:catAx>
      <c:valAx>
        <c:axId val="227601696"/>
        <c:scaling>
          <c:orientation val="minMax"/>
        </c:scaling>
        <c:delete val="1"/>
        <c:axPos val="t"/>
        <c:numFmt formatCode="0.0%" sourceLinked="1"/>
        <c:majorTickMark val="out"/>
        <c:minorTickMark val="none"/>
        <c:tickLblPos val="nextTo"/>
        <c:crossAx val="227601136"/>
        <c:crosses val="autoZero"/>
        <c:crossBetween val="between"/>
      </c:valAx>
    </c:plotArea>
    <c:legend>
      <c:legendPos val="r"/>
      <c:overlay val="0"/>
    </c:legend>
    <c:plotVisOnly val="1"/>
    <c:dispBlanksAs val="gap"/>
    <c:showDLblsOverMax val="0"/>
  </c:chart>
  <c:spPr>
    <a:ln>
      <a:noFill/>
    </a:ln>
  </c:spPr>
  <c:txPr>
    <a:bodyPr/>
    <a:lstStyle/>
    <a:p>
      <a:pPr>
        <a:defRPr sz="1100">
          <a:solidFill>
            <a:srgbClr val="64647C"/>
          </a:solidFill>
          <a:latin typeface="Century Gothic" panose="020B0502020202020204" pitchFamily="34" charset="0"/>
        </a:defRPr>
      </a:pPr>
      <a:endParaRPr lang="es-EC"/>
    </a:p>
  </c:txPr>
  <c:printSettings>
    <c:headerFooter/>
    <c:pageMargins b="0.75" l="0.7" r="0.7" t="0.75" header="0.3" footer="0.3"/>
    <c:pageSetup/>
  </c:printSettings>
</c:chartSpace>
</file>

<file path=xl/charts/chart2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5386485213785057E-3"/>
          <c:y val="1.2341702221369003E-2"/>
          <c:w val="0.97334949932213344"/>
          <c:h val="0.83227922141347666"/>
        </c:manualLayout>
      </c:layout>
      <c:barChart>
        <c:barDir val="col"/>
        <c:grouping val="clustered"/>
        <c:varyColors val="0"/>
        <c:ser>
          <c:idx val="0"/>
          <c:order val="0"/>
          <c:tx>
            <c:strRef>
              <c:f>'2.1.6'!$B$8</c:f>
              <c:strCache>
                <c:ptCount val="1"/>
                <c:pt idx="0">
                  <c:v>Gasto de consumo final público en salud</c:v>
                </c:pt>
              </c:strCache>
            </c:strRef>
          </c:tx>
          <c:spPr>
            <a:solidFill>
              <a:srgbClr val="DAEEF3"/>
            </a:solidFill>
            <a:ln>
              <a:solidFill>
                <a:srgbClr val="4BACC6"/>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100" b="0" i="0" u="none" strike="noStrike" kern="1200" baseline="0">
                    <a:solidFill>
                      <a:srgbClr val="64647C"/>
                    </a:solidFill>
                    <a:latin typeface="Century Gothic" panose="020B0502020202020204" pitchFamily="34" charset="0"/>
                    <a:ea typeface="+mn-ea"/>
                    <a:cs typeface="+mn-cs"/>
                  </a:defRPr>
                </a:pPr>
                <a:endParaRPr lang="es-EC"/>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multiLvlStrRef>
              <c:f>'2.1.6'!#REF!</c:f>
            </c:multiLvlStrRef>
          </c:cat>
          <c:val>
            <c:numRef>
              <c:f>'2.1.6'!$C$8:$S$8</c:f>
              <c:numCache>
                <c:formatCode>_(* #,##0_);_(* \(#,##0\);_(* "-"??_);_(@_)</c:formatCode>
                <c:ptCount val="17"/>
                <c:pt idx="0">
                  <c:v>1089158</c:v>
                </c:pt>
                <c:pt idx="1">
                  <c:v>1345134</c:v>
                </c:pt>
                <c:pt idx="2">
                  <c:v>1539978</c:v>
                </c:pt>
                <c:pt idx="3">
                  <c:v>2037565</c:v>
                </c:pt>
                <c:pt idx="4">
                  <c:v>2497077</c:v>
                </c:pt>
                <c:pt idx="5">
                  <c:v>3097018</c:v>
                </c:pt>
                <c:pt idx="6">
                  <c:v>3731655</c:v>
                </c:pt>
                <c:pt idx="7">
                  <c:v>4281346</c:v>
                </c:pt>
                <c:pt idx="8">
                  <c:v>4380156</c:v>
                </c:pt>
                <c:pt idx="9">
                  <c:v>4534719</c:v>
                </c:pt>
                <c:pt idx="10">
                  <c:v>4856273</c:v>
                </c:pt>
                <c:pt idx="11">
                  <c:v>5380553</c:v>
                </c:pt>
                <c:pt idx="12">
                  <c:v>5295582</c:v>
                </c:pt>
                <c:pt idx="13">
                  <c:v>5071464</c:v>
                </c:pt>
                <c:pt idx="14">
                  <c:v>5714024</c:v>
                </c:pt>
                <c:pt idx="15">
                  <c:v>5502505</c:v>
                </c:pt>
                <c:pt idx="16">
                  <c:v>5689123</c:v>
                </c:pt>
              </c:numCache>
            </c:numRef>
          </c:val>
          <c:extLst>
            <c:ext xmlns:c16="http://schemas.microsoft.com/office/drawing/2014/chart" uri="{C3380CC4-5D6E-409C-BE32-E72D297353CC}">
              <c16:uniqueId val="{00000000-CF65-4251-9B2A-E96A01880650}"/>
            </c:ext>
          </c:extLst>
        </c:ser>
        <c:dLbls>
          <c:dLblPos val="outEnd"/>
          <c:showLegendKey val="0"/>
          <c:showVal val="1"/>
          <c:showCatName val="0"/>
          <c:showSerName val="0"/>
          <c:showPercent val="0"/>
          <c:showBubbleSize val="0"/>
        </c:dLbls>
        <c:gapWidth val="97"/>
        <c:overlap val="-11"/>
        <c:axId val="227610096"/>
        <c:axId val="227610656"/>
      </c:barChart>
      <c:lineChart>
        <c:grouping val="standard"/>
        <c:varyColors val="0"/>
        <c:ser>
          <c:idx val="1"/>
          <c:order val="1"/>
          <c:tx>
            <c:strRef>
              <c:f>'2.1.6'!$B$11</c:f>
              <c:strCache>
                <c:ptCount val="1"/>
                <c:pt idx="0">
                  <c:v>Gasto de consumo final público en salud respecto al PIB</c:v>
                </c:pt>
              </c:strCache>
            </c:strRef>
          </c:tx>
          <c:spPr>
            <a:ln w="28575" cap="rnd">
              <a:solidFill>
                <a:srgbClr val="4BACC6"/>
              </a:solidFill>
              <a:round/>
            </a:ln>
            <a:effectLst/>
          </c:spPr>
          <c:marker>
            <c:symbol val="diamond"/>
            <c:size val="7"/>
            <c:spPr>
              <a:solidFill>
                <a:srgbClr val="31859C"/>
              </a:solidFill>
              <a:ln w="9525">
                <a:solidFill>
                  <a:srgbClr val="4BACC6"/>
                </a:solidFill>
              </a:ln>
              <a:effectLst/>
            </c:spPr>
          </c:marker>
          <c:dLbls>
            <c:spPr>
              <a:noFill/>
              <a:ln>
                <a:noFill/>
              </a:ln>
              <a:effectLst/>
            </c:spPr>
            <c:txPr>
              <a:bodyPr rot="0" spcFirstLastPara="1" vertOverflow="ellipsis" vert="horz" wrap="square" lIns="38100" tIns="19050" rIns="38100" bIns="19050" anchor="ctr" anchorCtr="1">
                <a:spAutoFit/>
              </a:bodyPr>
              <a:lstStyle/>
              <a:p>
                <a:pPr>
                  <a:defRPr sz="1100" b="0" i="0" u="none" strike="noStrike" kern="1200" baseline="0">
                    <a:solidFill>
                      <a:srgbClr val="64647C"/>
                    </a:solidFill>
                    <a:latin typeface="Century Gothic" panose="020B0502020202020204" pitchFamily="34" charset="0"/>
                    <a:ea typeface="+mn-ea"/>
                    <a:cs typeface="+mn-cs"/>
                  </a:defRPr>
                </a:pPr>
                <a:endParaRPr lang="es-EC"/>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'2.1.6'!$C$7:$R$7</c:f>
              <c:numCache>
                <c:formatCode>General</c:formatCode>
                <c:ptCount val="16"/>
                <c:pt idx="0">
                  <c:v>2007</c:v>
                </c:pt>
                <c:pt idx="1">
                  <c:v>2008</c:v>
                </c:pt>
                <c:pt idx="2">
                  <c:v>2009</c:v>
                </c:pt>
                <c:pt idx="3">
                  <c:v>2010</c:v>
                </c:pt>
                <c:pt idx="4">
                  <c:v>2011</c:v>
                </c:pt>
                <c:pt idx="5">
                  <c:v>2012</c:v>
                </c:pt>
                <c:pt idx="6">
                  <c:v>2013</c:v>
                </c:pt>
                <c:pt idx="7">
                  <c:v>2014</c:v>
                </c:pt>
                <c:pt idx="8">
                  <c:v>2015</c:v>
                </c:pt>
                <c:pt idx="9">
                  <c:v>2016</c:v>
                </c:pt>
                <c:pt idx="10">
                  <c:v>2017</c:v>
                </c:pt>
                <c:pt idx="11">
                  <c:v>2018</c:v>
                </c:pt>
                <c:pt idx="12">
                  <c:v>2019</c:v>
                </c:pt>
                <c:pt idx="13">
                  <c:v>2020</c:v>
                </c:pt>
                <c:pt idx="14">
                  <c:v>2021</c:v>
                </c:pt>
                <c:pt idx="15">
                  <c:v>2022</c:v>
                </c:pt>
              </c:numCache>
            </c:numRef>
          </c:cat>
          <c:val>
            <c:numRef>
              <c:f>'2.1.6'!$C$11:$S$11</c:f>
              <c:numCache>
                <c:formatCode>0.0%</c:formatCode>
                <c:ptCount val="17"/>
                <c:pt idx="0">
                  <c:v>2.18492643970357E-2</c:v>
                </c:pt>
                <c:pt idx="1">
                  <c:v>2.2001085783405001E-2</c:v>
                </c:pt>
                <c:pt idx="2">
                  <c:v>2.5625735768447701E-2</c:v>
                </c:pt>
                <c:pt idx="3">
                  <c:v>2.98976560328271E-2</c:v>
                </c:pt>
                <c:pt idx="4">
                  <c:v>3.1613912836048197E-2</c:v>
                </c:pt>
                <c:pt idx="5">
                  <c:v>3.5299667347908299E-2</c:v>
                </c:pt>
                <c:pt idx="6">
                  <c:v>3.8641835614139301E-2</c:v>
                </c:pt>
                <c:pt idx="7">
                  <c:v>4.1680665636549E-2</c:v>
                </c:pt>
                <c:pt idx="8">
                  <c:v>4.5058902957569202E-2</c:v>
                </c:pt>
                <c:pt idx="9">
                  <c:v>4.6428304328013502E-2</c:v>
                </c:pt>
                <c:pt idx="10">
                  <c:v>4.6485975677539697E-2</c:v>
                </c:pt>
                <c:pt idx="11">
                  <c:v>5.0061453422498202E-2</c:v>
                </c:pt>
                <c:pt idx="12">
                  <c:v>4.9217353497806302E-2</c:v>
                </c:pt>
                <c:pt idx="13">
                  <c:v>5.2901882620450702E-2</c:v>
                </c:pt>
                <c:pt idx="14">
                  <c:v>5.3185821021251099E-2</c:v>
                </c:pt>
                <c:pt idx="15">
                  <c:v>4.7196929918194498E-2</c:v>
                </c:pt>
                <c:pt idx="16">
                  <c:v>4.78701778915308E-2</c:v>
                </c:pt>
              </c:numCache>
            </c:numRef>
          </c:val>
          <c:smooth val="0"/>
          <c:extLst>
            <c:ext xmlns:c16="http://schemas.microsoft.com/office/drawing/2014/chart" uri="{C3380CC4-5D6E-409C-BE32-E72D297353CC}">
              <c16:uniqueId val="{00000001-CF65-4251-9B2A-E96A01880650}"/>
            </c:ext>
          </c:extLst>
        </c:ser>
        <c:dLbls>
          <c:showLegendKey val="0"/>
          <c:showVal val="1"/>
          <c:showCatName val="0"/>
          <c:showSerName val="0"/>
          <c:showPercent val="0"/>
          <c:showBubbleSize val="0"/>
        </c:dLbls>
        <c:marker val="1"/>
        <c:smooth val="0"/>
        <c:axId val="227611776"/>
        <c:axId val="227611216"/>
      </c:lineChart>
      <c:catAx>
        <c:axId val="227610096"/>
        <c:scaling>
          <c:orientation val="minMax"/>
        </c:scaling>
        <c:delete val="0"/>
        <c:axPos val="b"/>
        <c:numFmt formatCode="General" sourceLinked="1"/>
        <c:majorTickMark val="none"/>
        <c:minorTickMark val="none"/>
        <c:tickLblPos val="nextTo"/>
        <c:spPr>
          <a:noFill/>
          <a:ln w="9525" cap="flat" cmpd="sng" algn="ctr">
            <a:solidFill>
              <a:srgbClr val="4BACC6"/>
            </a:solidFill>
            <a:round/>
          </a:ln>
          <a:effectLst/>
        </c:spPr>
        <c:txPr>
          <a:bodyPr rot="-60000000" spcFirstLastPara="1" vertOverflow="ellipsis" vert="horz" wrap="square" anchor="ctr" anchorCtr="1"/>
          <a:lstStyle/>
          <a:p>
            <a:pPr>
              <a:defRPr sz="1050" b="0" i="0" u="none" strike="noStrike" kern="1200" baseline="0">
                <a:solidFill>
                  <a:srgbClr val="595959"/>
                </a:solidFill>
                <a:latin typeface="Century Gothic" panose="020B0502020202020204" pitchFamily="34" charset="0"/>
                <a:ea typeface="+mn-ea"/>
                <a:cs typeface="+mn-cs"/>
              </a:defRPr>
            </a:pPr>
            <a:endParaRPr lang="es-EC"/>
          </a:p>
        </c:txPr>
        <c:crossAx val="227610656"/>
        <c:crosses val="autoZero"/>
        <c:auto val="1"/>
        <c:lblAlgn val="ctr"/>
        <c:lblOffset val="100"/>
        <c:noMultiLvlLbl val="0"/>
      </c:catAx>
      <c:valAx>
        <c:axId val="227610656"/>
        <c:scaling>
          <c:orientation val="minMax"/>
          <c:max val="7500000"/>
          <c:min val="0"/>
        </c:scaling>
        <c:delete val="0"/>
        <c:axPos val="l"/>
        <c:numFmt formatCode="_(* #,##0_);_(* \(#,##0\);_(* &quot;-&quot;??_);_(@_)" sourceLinked="1"/>
        <c:majorTickMark val="none"/>
        <c:minorTickMark val="none"/>
        <c:tickLblPos val="nextTo"/>
        <c:spPr>
          <a:noFill/>
          <a:ln>
            <a:noFill/>
          </a:ln>
          <a:effectLst/>
        </c:spPr>
        <c:txPr>
          <a:bodyPr rot="-60000000" spcFirstLastPara="1" vertOverflow="ellipsis" vert="horz" wrap="square" anchor="ctr" anchorCtr="1"/>
          <a:lstStyle/>
          <a:p>
            <a:pPr>
              <a:defRPr sz="200" b="0" i="0" u="none" strike="noStrike" kern="1200" baseline="0">
                <a:solidFill>
                  <a:schemeClr val="bg1"/>
                </a:solidFill>
                <a:latin typeface="Century Gothic" panose="020B0502020202020204" pitchFamily="34" charset="0"/>
                <a:ea typeface="+mn-ea"/>
                <a:cs typeface="+mn-cs"/>
              </a:defRPr>
            </a:pPr>
            <a:endParaRPr lang="es-EC"/>
          </a:p>
        </c:txPr>
        <c:crossAx val="227610096"/>
        <c:crosses val="autoZero"/>
        <c:crossBetween val="between"/>
      </c:valAx>
      <c:valAx>
        <c:axId val="227611216"/>
        <c:scaling>
          <c:orientation val="minMax"/>
          <c:min val="0"/>
        </c:scaling>
        <c:delete val="0"/>
        <c:axPos val="r"/>
        <c:numFmt formatCode="0.0%" sourceLinked="1"/>
        <c:majorTickMark val="out"/>
        <c:minorTickMark val="none"/>
        <c:tickLblPos val="nextTo"/>
        <c:spPr>
          <a:noFill/>
          <a:ln>
            <a:noFill/>
          </a:ln>
          <a:effectLst/>
        </c:spPr>
        <c:txPr>
          <a:bodyPr rot="-60000000" spcFirstLastPara="1" vertOverflow="ellipsis" vert="horz" wrap="square" anchor="ctr" anchorCtr="1"/>
          <a:lstStyle/>
          <a:p>
            <a:pPr>
              <a:defRPr sz="800" b="0" i="0" u="none" strike="noStrike" kern="1200" baseline="0">
                <a:solidFill>
                  <a:schemeClr val="bg1"/>
                </a:solidFill>
                <a:latin typeface="Century Gothic" panose="020B0502020202020204" pitchFamily="34" charset="0"/>
                <a:ea typeface="+mn-ea"/>
                <a:cs typeface="+mn-cs"/>
              </a:defRPr>
            </a:pPr>
            <a:endParaRPr lang="es-EC"/>
          </a:p>
        </c:txPr>
        <c:crossAx val="227611776"/>
        <c:crosses val="max"/>
        <c:crossBetween val="between"/>
      </c:valAx>
      <c:catAx>
        <c:axId val="227611776"/>
        <c:scaling>
          <c:orientation val="minMax"/>
        </c:scaling>
        <c:delete val="1"/>
        <c:axPos val="b"/>
        <c:numFmt formatCode="General" sourceLinked="1"/>
        <c:majorTickMark val="out"/>
        <c:minorTickMark val="none"/>
        <c:tickLblPos val="nextTo"/>
        <c:crossAx val="227611216"/>
        <c:crosses val="autoZero"/>
        <c:auto val="1"/>
        <c:lblAlgn val="ctr"/>
        <c:lblOffset val="100"/>
        <c:noMultiLvlLbl val="0"/>
      </c:catAx>
      <c:spPr>
        <a:noFill/>
        <a:ln>
          <a:noFill/>
        </a:ln>
        <a:effectLst/>
      </c:spPr>
    </c:plotArea>
    <c:legend>
      <c:legendPos val="b"/>
      <c:layout>
        <c:manualLayout>
          <c:xMode val="edge"/>
          <c:yMode val="edge"/>
          <c:x val="0.31047681326840898"/>
          <c:y val="0.92151433835049334"/>
          <c:w val="0.45913561734908082"/>
          <c:h val="5.9097392086914405E-2"/>
        </c:manualLayout>
      </c:layout>
      <c:overlay val="0"/>
      <c:spPr>
        <a:noFill/>
        <a:ln>
          <a:noFill/>
        </a:ln>
        <a:effectLst/>
      </c:spPr>
      <c:txPr>
        <a:bodyPr rot="0" spcFirstLastPara="1" vertOverflow="ellipsis" vert="horz" wrap="square" anchor="ctr" anchorCtr="1"/>
        <a:lstStyle/>
        <a:p>
          <a:pPr>
            <a:defRPr sz="1050" b="0" i="0" u="none" strike="noStrike" kern="1200" baseline="0">
              <a:solidFill>
                <a:srgbClr val="595959"/>
              </a:solidFill>
              <a:latin typeface="Century Gothic" panose="020B0502020202020204" pitchFamily="34" charset="0"/>
              <a:ea typeface="+mn-ea"/>
              <a:cs typeface="+mn-cs"/>
            </a:defRPr>
          </a:pPr>
          <a:endParaRPr lang="es-EC"/>
        </a:p>
      </c:txPr>
    </c:legend>
    <c:plotVisOnly val="1"/>
    <c:dispBlanksAs val="gap"/>
    <c:showDLblsOverMax val="0"/>
    <c:extLst>
      <c:ext xmlns:c16r3="http://schemas.microsoft.com/office/drawing/2017/03/chart" uri="{56B9EC1D-385E-4148-901F-78D8002777C0}">
        <c16r3:dataDisplayOptions16>
          <c16r3:dispNaAsBlank val="1"/>
        </c16r3:dataDisplayOptions16>
      </c:ext>
    </c:extLst>
  </c:chart>
  <c:spPr>
    <a:solidFill>
      <a:schemeClr val="bg1"/>
    </a:solidFill>
    <a:ln w="9525" cap="flat" cmpd="sng" algn="ctr">
      <a:solidFill>
        <a:schemeClr val="bg1"/>
      </a:solidFill>
      <a:round/>
    </a:ln>
    <a:effectLst/>
  </c:spPr>
  <c:txPr>
    <a:bodyPr/>
    <a:lstStyle/>
    <a:p>
      <a:pPr>
        <a:defRPr sz="1050">
          <a:solidFill>
            <a:srgbClr val="595959"/>
          </a:solidFill>
          <a:latin typeface="Century Gothic" panose="020B0502020202020204" pitchFamily="34" charset="0"/>
        </a:defRPr>
      </a:pPr>
      <a:endParaRPr lang="es-EC"/>
    </a:p>
  </c:txPr>
  <c:printSettings>
    <c:headerFooter/>
    <c:pageMargins b="0.75" l="0.7" r="0.7" t="0.75" header="0.3" footer="0.3"/>
    <c:pageSetup/>
  </c:printSettings>
</c:chartSpace>
</file>

<file path=xl/charts/chart2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percentStacked"/>
        <c:varyColors val="0"/>
        <c:ser>
          <c:idx val="0"/>
          <c:order val="0"/>
          <c:tx>
            <c:strRef>
              <c:f>'2.1.6'!$B$31</c:f>
              <c:strCache>
                <c:ptCount val="1"/>
                <c:pt idx="0">
                  <c:v>Gasto de consumo final público en salud</c:v>
                </c:pt>
              </c:strCache>
            </c:strRef>
          </c:tx>
          <c:spPr>
            <a:solidFill>
              <a:srgbClr val="DAEEF3"/>
            </a:solidFill>
            <a:ln>
              <a:solidFill>
                <a:srgbClr val="4BACC6"/>
              </a:solidFill>
            </a:ln>
            <a:effectLst/>
          </c:spPr>
          <c:invertIfNegative val="0"/>
          <c:dLbls>
            <c:spPr>
              <a:noFill/>
              <a:ln>
                <a:noFill/>
              </a:ln>
              <a:effectLst/>
            </c:spPr>
            <c:txPr>
              <a:bodyPr rot="0" spcFirstLastPara="1" vertOverflow="ellipsis" vert="horz" wrap="square" anchor="ctr" anchorCtr="1"/>
              <a:lstStyle/>
              <a:p>
                <a:pPr>
                  <a:defRPr sz="1100" b="0" i="0" u="none" strike="noStrike" kern="1200" baseline="0">
                    <a:solidFill>
                      <a:srgbClr val="64647C"/>
                    </a:solidFill>
                    <a:latin typeface="Century Gothic" panose="020B0502020202020204" pitchFamily="34" charset="0"/>
                    <a:ea typeface="+mn-ea"/>
                    <a:cs typeface="+mn-cs"/>
                  </a:defRPr>
                </a:pPr>
                <a:endParaRPr lang="es-EC"/>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'2.1.6'!$C$30:$S$30</c:f>
              <c:numCache>
                <c:formatCode>General</c:formatCode>
                <c:ptCount val="17"/>
                <c:pt idx="0">
                  <c:v>2007</c:v>
                </c:pt>
                <c:pt idx="1">
                  <c:v>2008</c:v>
                </c:pt>
                <c:pt idx="2">
                  <c:v>2009</c:v>
                </c:pt>
                <c:pt idx="3">
                  <c:v>2010</c:v>
                </c:pt>
                <c:pt idx="4">
                  <c:v>2011</c:v>
                </c:pt>
                <c:pt idx="5">
                  <c:v>2012</c:v>
                </c:pt>
                <c:pt idx="6">
                  <c:v>2013</c:v>
                </c:pt>
                <c:pt idx="7">
                  <c:v>2014</c:v>
                </c:pt>
                <c:pt idx="8">
                  <c:v>2015</c:v>
                </c:pt>
                <c:pt idx="9">
                  <c:v>2016</c:v>
                </c:pt>
                <c:pt idx="10">
                  <c:v>2017</c:v>
                </c:pt>
                <c:pt idx="11">
                  <c:v>2018</c:v>
                </c:pt>
                <c:pt idx="12">
                  <c:v>2019</c:v>
                </c:pt>
                <c:pt idx="13">
                  <c:v>2020</c:v>
                </c:pt>
                <c:pt idx="14">
                  <c:v>2021</c:v>
                </c:pt>
                <c:pt idx="15">
                  <c:v>2022</c:v>
                </c:pt>
                <c:pt idx="16">
                  <c:v>2023</c:v>
                </c:pt>
              </c:numCache>
            </c:numRef>
          </c:cat>
          <c:val>
            <c:numRef>
              <c:f>'2.1.6'!$C$31:$S$31</c:f>
              <c:numCache>
                <c:formatCode>0.0%</c:formatCode>
                <c:ptCount val="17"/>
                <c:pt idx="0">
                  <c:v>0.39045240380185964</c:v>
                </c:pt>
                <c:pt idx="1">
                  <c:v>0.39687172318402802</c:v>
                </c:pt>
                <c:pt idx="2">
                  <c:v>0.42298082139104998</c:v>
                </c:pt>
                <c:pt idx="3">
                  <c:v>0.46924856069073029</c:v>
                </c:pt>
                <c:pt idx="4">
                  <c:v>0.4770716536853174</c:v>
                </c:pt>
                <c:pt idx="5">
                  <c:v>0.51167917026839127</c:v>
                </c:pt>
                <c:pt idx="6">
                  <c:v>0.5686815836960436</c:v>
                </c:pt>
                <c:pt idx="7">
                  <c:v>0.61523368512295196</c:v>
                </c:pt>
                <c:pt idx="8">
                  <c:v>0.57876155516411998</c:v>
                </c:pt>
                <c:pt idx="9">
                  <c:v>0.61065111562166585</c:v>
                </c:pt>
                <c:pt idx="10">
                  <c:v>0.61648061153063682</c:v>
                </c:pt>
                <c:pt idx="11">
                  <c:v>0.6376009376747519</c:v>
                </c:pt>
                <c:pt idx="12">
                  <c:v>0.62864362518581229</c:v>
                </c:pt>
                <c:pt idx="13">
                  <c:v>0.61303687192436807</c:v>
                </c:pt>
                <c:pt idx="14">
                  <c:v>0.6347753211411955</c:v>
                </c:pt>
                <c:pt idx="15">
                  <c:v>0.62151896046205501</c:v>
                </c:pt>
                <c:pt idx="16">
                  <c:v>0.61919300075620676</c:v>
                </c:pt>
              </c:numCache>
            </c:numRef>
          </c:val>
          <c:extLst>
            <c:ext xmlns:c16="http://schemas.microsoft.com/office/drawing/2014/chart" uri="{C3380CC4-5D6E-409C-BE32-E72D297353CC}">
              <c16:uniqueId val="{00000000-BDEF-429C-8988-3B2D80B02F51}"/>
            </c:ext>
          </c:extLst>
        </c:ser>
        <c:ser>
          <c:idx val="1"/>
          <c:order val="1"/>
          <c:tx>
            <c:strRef>
              <c:f>'2.1.6'!$B$32</c:f>
              <c:strCache>
                <c:ptCount val="1"/>
                <c:pt idx="0">
                  <c:v>Gasto de consumo final privado en salud</c:v>
                </c:pt>
              </c:strCache>
            </c:strRef>
          </c:tx>
          <c:spPr>
            <a:solidFill>
              <a:srgbClr val="4BACC6"/>
            </a:solidFill>
            <a:ln>
              <a:solidFill>
                <a:srgbClr val="31859C"/>
              </a:solidFill>
            </a:ln>
            <a:effectLst/>
          </c:spPr>
          <c:invertIfNegative val="0"/>
          <c:dLbls>
            <c:spPr>
              <a:noFill/>
              <a:ln>
                <a:noFill/>
              </a:ln>
              <a:effectLst/>
            </c:spPr>
            <c:txPr>
              <a:bodyPr rot="0" spcFirstLastPara="1" vertOverflow="ellipsis" vert="horz" wrap="square" anchor="ctr" anchorCtr="1"/>
              <a:lstStyle/>
              <a:p>
                <a:pPr>
                  <a:defRPr sz="1100" b="0" i="0" u="none" strike="noStrike" kern="1200" baseline="0">
                    <a:solidFill>
                      <a:srgbClr val="64647C"/>
                    </a:solidFill>
                    <a:latin typeface="Century Gothic" panose="020B0502020202020204" pitchFamily="34" charset="0"/>
                    <a:ea typeface="+mn-ea"/>
                    <a:cs typeface="+mn-cs"/>
                  </a:defRPr>
                </a:pPr>
                <a:endParaRPr lang="es-EC"/>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'2.1.6'!$C$30:$S$30</c:f>
              <c:numCache>
                <c:formatCode>General</c:formatCode>
                <c:ptCount val="17"/>
                <c:pt idx="0">
                  <c:v>2007</c:v>
                </c:pt>
                <c:pt idx="1">
                  <c:v>2008</c:v>
                </c:pt>
                <c:pt idx="2">
                  <c:v>2009</c:v>
                </c:pt>
                <c:pt idx="3">
                  <c:v>2010</c:v>
                </c:pt>
                <c:pt idx="4">
                  <c:v>2011</c:v>
                </c:pt>
                <c:pt idx="5">
                  <c:v>2012</c:v>
                </c:pt>
                <c:pt idx="6">
                  <c:v>2013</c:v>
                </c:pt>
                <c:pt idx="7">
                  <c:v>2014</c:v>
                </c:pt>
                <c:pt idx="8">
                  <c:v>2015</c:v>
                </c:pt>
                <c:pt idx="9">
                  <c:v>2016</c:v>
                </c:pt>
                <c:pt idx="10">
                  <c:v>2017</c:v>
                </c:pt>
                <c:pt idx="11">
                  <c:v>2018</c:v>
                </c:pt>
                <c:pt idx="12">
                  <c:v>2019</c:v>
                </c:pt>
                <c:pt idx="13">
                  <c:v>2020</c:v>
                </c:pt>
                <c:pt idx="14">
                  <c:v>2021</c:v>
                </c:pt>
                <c:pt idx="15">
                  <c:v>2022</c:v>
                </c:pt>
                <c:pt idx="16">
                  <c:v>2023</c:v>
                </c:pt>
              </c:numCache>
            </c:numRef>
          </c:cat>
          <c:val>
            <c:numRef>
              <c:f>'2.1.6'!$C$32:$S$32</c:f>
              <c:numCache>
                <c:formatCode>0.0%</c:formatCode>
                <c:ptCount val="17"/>
                <c:pt idx="0">
                  <c:v>0.60954759619814036</c:v>
                </c:pt>
                <c:pt idx="1">
                  <c:v>0.60312827681597192</c:v>
                </c:pt>
                <c:pt idx="2">
                  <c:v>0.57701917860895002</c:v>
                </c:pt>
                <c:pt idx="3">
                  <c:v>0.53075143930926971</c:v>
                </c:pt>
                <c:pt idx="4">
                  <c:v>0.52292834631468255</c:v>
                </c:pt>
                <c:pt idx="5">
                  <c:v>0.48832082973160873</c:v>
                </c:pt>
                <c:pt idx="6">
                  <c:v>0.4313184163039564</c:v>
                </c:pt>
                <c:pt idx="7">
                  <c:v>0.38476631487704799</c:v>
                </c:pt>
                <c:pt idx="8">
                  <c:v>0.42123844483588002</c:v>
                </c:pt>
                <c:pt idx="9">
                  <c:v>0.38934888437833415</c:v>
                </c:pt>
                <c:pt idx="10">
                  <c:v>0.38351938846936318</c:v>
                </c:pt>
                <c:pt idx="11">
                  <c:v>0.36239906232524804</c:v>
                </c:pt>
                <c:pt idx="12">
                  <c:v>0.37135637481418765</c:v>
                </c:pt>
                <c:pt idx="13">
                  <c:v>0.38696312807563199</c:v>
                </c:pt>
                <c:pt idx="14">
                  <c:v>0.3652246788588045</c:v>
                </c:pt>
                <c:pt idx="15">
                  <c:v>0.37848103953794499</c:v>
                </c:pt>
                <c:pt idx="16">
                  <c:v>0.3808069992437933</c:v>
                </c:pt>
              </c:numCache>
            </c:numRef>
          </c:val>
          <c:extLst>
            <c:ext xmlns:c16="http://schemas.microsoft.com/office/drawing/2014/chart" uri="{C3380CC4-5D6E-409C-BE32-E72D297353CC}">
              <c16:uniqueId val="{00000001-BDEF-429C-8988-3B2D80B02F51}"/>
            </c:ext>
          </c:extLst>
        </c:ser>
        <c:dLbls>
          <c:showLegendKey val="0"/>
          <c:showVal val="1"/>
          <c:showCatName val="0"/>
          <c:showSerName val="0"/>
          <c:showPercent val="0"/>
          <c:showBubbleSize val="0"/>
        </c:dLbls>
        <c:gapWidth val="150"/>
        <c:overlap val="100"/>
        <c:axId val="227615136"/>
        <c:axId val="227615696"/>
      </c:barChart>
      <c:catAx>
        <c:axId val="22761513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100" b="0" i="0" u="none" strike="noStrike" kern="1200" baseline="0">
                <a:solidFill>
                  <a:srgbClr val="64647C"/>
                </a:solidFill>
                <a:latin typeface="Century Gothic" panose="020B0502020202020204" pitchFamily="34" charset="0"/>
                <a:ea typeface="+mn-ea"/>
                <a:cs typeface="+mn-cs"/>
              </a:defRPr>
            </a:pPr>
            <a:endParaRPr lang="es-EC"/>
          </a:p>
        </c:txPr>
        <c:crossAx val="227615696"/>
        <c:crosses val="autoZero"/>
        <c:auto val="1"/>
        <c:lblAlgn val="ctr"/>
        <c:lblOffset val="100"/>
        <c:noMultiLvlLbl val="0"/>
      </c:catAx>
      <c:valAx>
        <c:axId val="227615696"/>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500" b="0" i="0" u="none" strike="noStrike" kern="1200" baseline="0">
                <a:solidFill>
                  <a:schemeClr val="bg1"/>
                </a:solidFill>
                <a:latin typeface="Century Gothic" panose="020B0502020202020204" pitchFamily="34" charset="0"/>
                <a:ea typeface="+mn-ea"/>
                <a:cs typeface="+mn-cs"/>
              </a:defRPr>
            </a:pPr>
            <a:endParaRPr lang="es-EC"/>
          </a:p>
        </c:txPr>
        <c:crossAx val="227615136"/>
        <c:crosses val="autoZero"/>
        <c:crossBetween val="between"/>
      </c:valAx>
      <c:spPr>
        <a:noFill/>
        <a:ln>
          <a:noFill/>
        </a:ln>
        <a:effectLst/>
      </c:spPr>
    </c:plotArea>
    <c:legend>
      <c:legendPos val="b"/>
      <c:layout>
        <c:manualLayout>
          <c:xMode val="edge"/>
          <c:yMode val="edge"/>
          <c:x val="0.30223102653894168"/>
          <c:y val="0.92017461621806629"/>
          <c:w val="0.33352382112092988"/>
          <c:h val="6.0647298142469018E-2"/>
        </c:manualLayout>
      </c:layout>
      <c:overlay val="0"/>
      <c:spPr>
        <a:noFill/>
        <a:ln>
          <a:noFill/>
        </a:ln>
        <a:effectLst/>
      </c:spPr>
      <c:txPr>
        <a:bodyPr rot="0" spcFirstLastPara="1" vertOverflow="ellipsis" vert="horz" wrap="square" anchor="ctr" anchorCtr="1"/>
        <a:lstStyle/>
        <a:p>
          <a:pPr>
            <a:defRPr sz="1100" b="0" i="0" u="none" strike="noStrike" kern="1200" baseline="0">
              <a:solidFill>
                <a:srgbClr val="64647C"/>
              </a:solidFill>
              <a:latin typeface="Century Gothic" panose="020B0502020202020204" pitchFamily="34" charset="0"/>
              <a:ea typeface="+mn-ea"/>
              <a:cs typeface="+mn-cs"/>
            </a:defRPr>
          </a:pPr>
          <a:endParaRPr lang="es-EC"/>
        </a:p>
      </c:txPr>
    </c:legend>
    <c:plotVisOnly val="1"/>
    <c:dispBlanksAs val="gap"/>
    <c:showDLblsOverMax val="0"/>
  </c:chart>
  <c:spPr>
    <a:solidFill>
      <a:schemeClr val="bg1"/>
    </a:solidFill>
    <a:ln w="9525" cap="flat" cmpd="sng" algn="ctr">
      <a:noFill/>
      <a:round/>
    </a:ln>
    <a:effectLst/>
  </c:spPr>
  <c:txPr>
    <a:bodyPr/>
    <a:lstStyle/>
    <a:p>
      <a:pPr>
        <a:defRPr sz="1100">
          <a:solidFill>
            <a:srgbClr val="64647C"/>
          </a:solidFill>
          <a:latin typeface="Century Gothic" panose="020B0502020202020204" pitchFamily="34" charset="0"/>
        </a:defRPr>
      </a:pPr>
      <a:endParaRPr lang="es-EC"/>
    </a:p>
  </c:txPr>
  <c:printSettings>
    <c:headerFooter/>
    <c:pageMargins b="0.75" l="0.7" r="0.7" t="0.75" header="0.3" footer="0.3"/>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3"/>
    </mc:Choice>
    <mc:Fallback>
      <c:style val="3"/>
    </mc:Fallback>
  </mc:AlternateContent>
  <c:chart>
    <c:autoTitleDeleted val="1"/>
    <c:plotArea>
      <c:layout>
        <c:manualLayout>
          <c:layoutTarget val="inner"/>
          <c:xMode val="edge"/>
          <c:yMode val="edge"/>
          <c:x val="9.4996833438885375E-3"/>
          <c:y val="1.3138916691617038E-2"/>
          <c:w val="0.97785037874065617"/>
          <c:h val="0.80923937586107553"/>
        </c:manualLayout>
      </c:layout>
      <c:barChart>
        <c:barDir val="col"/>
        <c:grouping val="clustered"/>
        <c:varyColors val="0"/>
        <c:ser>
          <c:idx val="1"/>
          <c:order val="1"/>
          <c:tx>
            <c:strRef>
              <c:f>'2.1.7'!$B$11</c:f>
              <c:strCache>
                <c:ptCount val="1"/>
                <c:pt idx="0">
                  <c:v>Gasto de consumo final de los hogares en servicios Característicos de la salud respecto al PIB</c:v>
                </c:pt>
              </c:strCache>
            </c:strRef>
          </c:tx>
          <c:spPr>
            <a:solidFill>
              <a:srgbClr val="4BACC6"/>
            </a:solidFill>
            <a:ln>
              <a:solidFill>
                <a:srgbClr val="31859C"/>
              </a:solidFill>
            </a:ln>
          </c:spPr>
          <c:invertIfNegative val="0"/>
          <c:dLbls>
            <c:spPr>
              <a:noFill/>
              <a:ln>
                <a:noFill/>
              </a:ln>
              <a:effectLst/>
            </c:spPr>
            <c:txPr>
              <a:bodyPr wrap="square" lIns="38100" tIns="19050" rIns="38100" bIns="19050" anchor="ctr">
                <a:spAutoFit/>
              </a:bodyPr>
              <a:lstStyle/>
              <a:p>
                <a:pPr>
                  <a:defRPr>
                    <a:solidFill>
                      <a:srgbClr val="64647C"/>
                    </a:solidFill>
                  </a:defRPr>
                </a:pPr>
                <a:endParaRPr lang="es-EC"/>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numRef>
              <c:f>'2.1.7'!$C$7:$S$7</c:f>
              <c:numCache>
                <c:formatCode>General</c:formatCode>
                <c:ptCount val="17"/>
                <c:pt idx="0">
                  <c:v>2007</c:v>
                </c:pt>
                <c:pt idx="1">
                  <c:v>2008</c:v>
                </c:pt>
                <c:pt idx="2">
                  <c:v>2009</c:v>
                </c:pt>
                <c:pt idx="3">
                  <c:v>2010</c:v>
                </c:pt>
                <c:pt idx="4">
                  <c:v>2011</c:v>
                </c:pt>
                <c:pt idx="5">
                  <c:v>2012</c:v>
                </c:pt>
                <c:pt idx="6">
                  <c:v>2013</c:v>
                </c:pt>
                <c:pt idx="7">
                  <c:v>2014</c:v>
                </c:pt>
                <c:pt idx="8">
                  <c:v>2015</c:v>
                </c:pt>
                <c:pt idx="9">
                  <c:v>2016</c:v>
                </c:pt>
                <c:pt idx="10">
                  <c:v>2017</c:v>
                </c:pt>
                <c:pt idx="11">
                  <c:v>2018</c:v>
                </c:pt>
                <c:pt idx="12">
                  <c:v>2019</c:v>
                </c:pt>
                <c:pt idx="13">
                  <c:v>2020</c:v>
                </c:pt>
                <c:pt idx="14">
                  <c:v>2021</c:v>
                </c:pt>
                <c:pt idx="15">
                  <c:v>2022</c:v>
                </c:pt>
                <c:pt idx="16">
                  <c:v>2023</c:v>
                </c:pt>
              </c:numCache>
            </c:numRef>
          </c:cat>
          <c:val>
            <c:numRef>
              <c:f>'2.1.7'!$C$11:$S$11</c:f>
              <c:numCache>
                <c:formatCode>0.0%</c:formatCode>
                <c:ptCount val="17"/>
                <c:pt idx="0">
                  <c:v>1.4085936645196501E-2</c:v>
                </c:pt>
                <c:pt idx="1">
                  <c:v>1.3657714886611799E-2</c:v>
                </c:pt>
                <c:pt idx="2">
                  <c:v>1.43804198627971E-2</c:v>
                </c:pt>
                <c:pt idx="3">
                  <c:v>1.3424316298912199E-2</c:v>
                </c:pt>
                <c:pt idx="4">
                  <c:v>1.34735810306395E-2</c:v>
                </c:pt>
                <c:pt idx="5">
                  <c:v>1.3729290984827801E-2</c:v>
                </c:pt>
                <c:pt idx="6">
                  <c:v>1.12087630531641E-2</c:v>
                </c:pt>
                <c:pt idx="7">
                  <c:v>8.4554775913884706E-3</c:v>
                </c:pt>
                <c:pt idx="8">
                  <c:v>1.2211865123059501E-2</c:v>
                </c:pt>
                <c:pt idx="9">
                  <c:v>1.17777733836075E-2</c:v>
                </c:pt>
                <c:pt idx="10">
                  <c:v>1.15900941974755E-2</c:v>
                </c:pt>
                <c:pt idx="11">
                  <c:v>1.20358067101151E-2</c:v>
                </c:pt>
                <c:pt idx="12">
                  <c:v>1.2538348372794401E-2</c:v>
                </c:pt>
                <c:pt idx="13">
                  <c:v>1.3708324372425499E-2</c:v>
                </c:pt>
                <c:pt idx="14">
                  <c:v>1.31430696299445E-2</c:v>
                </c:pt>
                <c:pt idx="15">
                  <c:v>1.29176829079227E-2</c:v>
                </c:pt>
                <c:pt idx="16">
                  <c:v>1.3620172149680801E-2</c:v>
                </c:pt>
              </c:numCache>
            </c:numRef>
          </c:val>
          <c:extLst>
            <c:ext xmlns:c16="http://schemas.microsoft.com/office/drawing/2014/chart" uri="{C3380CC4-5D6E-409C-BE32-E72D297353CC}">
              <c16:uniqueId val="{00000000-D3DD-48B1-B3FC-9B4D1A26E0AA}"/>
            </c:ext>
          </c:extLst>
        </c:ser>
        <c:ser>
          <c:idx val="0"/>
          <c:order val="2"/>
          <c:tx>
            <c:strRef>
              <c:f>'2.1.7'!$B$12</c:f>
              <c:strCache>
                <c:ptCount val="1"/>
                <c:pt idx="0">
                  <c:v>Gasto de consumo final de los hogares en bienes y servicios conexos de la salud respecto al PIB</c:v>
                </c:pt>
              </c:strCache>
            </c:strRef>
          </c:tx>
          <c:spPr>
            <a:solidFill>
              <a:srgbClr val="DAEEF3"/>
            </a:solidFill>
            <a:ln>
              <a:solidFill>
                <a:srgbClr val="4BACC6"/>
              </a:solidFill>
            </a:ln>
          </c:spPr>
          <c:invertIfNegative val="0"/>
          <c:dLbls>
            <c:spPr>
              <a:noFill/>
              <a:ln>
                <a:noFill/>
              </a:ln>
              <a:effectLst/>
            </c:spPr>
            <c:txPr>
              <a:bodyPr wrap="square" lIns="38100" tIns="19050" rIns="38100" bIns="19050" anchor="ctr">
                <a:spAutoFit/>
              </a:bodyPr>
              <a:lstStyle/>
              <a:p>
                <a:pPr>
                  <a:defRPr>
                    <a:solidFill>
                      <a:srgbClr val="64647C"/>
                    </a:solidFill>
                  </a:defRPr>
                </a:pPr>
                <a:endParaRPr lang="es-EC"/>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numRef>
              <c:f>'2.1.7'!$C$7:$S$7</c:f>
              <c:numCache>
                <c:formatCode>General</c:formatCode>
                <c:ptCount val="17"/>
                <c:pt idx="0">
                  <c:v>2007</c:v>
                </c:pt>
                <c:pt idx="1">
                  <c:v>2008</c:v>
                </c:pt>
                <c:pt idx="2">
                  <c:v>2009</c:v>
                </c:pt>
                <c:pt idx="3">
                  <c:v>2010</c:v>
                </c:pt>
                <c:pt idx="4">
                  <c:v>2011</c:v>
                </c:pt>
                <c:pt idx="5">
                  <c:v>2012</c:v>
                </c:pt>
                <c:pt idx="6">
                  <c:v>2013</c:v>
                </c:pt>
                <c:pt idx="7">
                  <c:v>2014</c:v>
                </c:pt>
                <c:pt idx="8">
                  <c:v>2015</c:v>
                </c:pt>
                <c:pt idx="9">
                  <c:v>2016</c:v>
                </c:pt>
                <c:pt idx="10">
                  <c:v>2017</c:v>
                </c:pt>
                <c:pt idx="11">
                  <c:v>2018</c:v>
                </c:pt>
                <c:pt idx="12">
                  <c:v>2019</c:v>
                </c:pt>
                <c:pt idx="13">
                  <c:v>2020</c:v>
                </c:pt>
                <c:pt idx="14">
                  <c:v>2021</c:v>
                </c:pt>
                <c:pt idx="15">
                  <c:v>2022</c:v>
                </c:pt>
                <c:pt idx="16">
                  <c:v>2023</c:v>
                </c:pt>
              </c:numCache>
            </c:numRef>
          </c:cat>
          <c:val>
            <c:numRef>
              <c:f>'2.1.7'!$C$12:$S$12</c:f>
              <c:numCache>
                <c:formatCode>0.0%</c:formatCode>
                <c:ptCount val="17"/>
                <c:pt idx="0">
                  <c:v>1.9266670825478598E-2</c:v>
                </c:pt>
                <c:pt idx="1">
                  <c:v>1.89309724660893E-2</c:v>
                </c:pt>
                <c:pt idx="2">
                  <c:v>1.9547623776116501E-2</c:v>
                </c:pt>
                <c:pt idx="3">
                  <c:v>1.9416877332038798E-2</c:v>
                </c:pt>
                <c:pt idx="4">
                  <c:v>2.0289758381222399E-2</c:v>
                </c:pt>
                <c:pt idx="5">
                  <c:v>1.90716257993617E-2</c:v>
                </c:pt>
                <c:pt idx="6">
                  <c:v>1.71310786542683E-2</c:v>
                </c:pt>
                <c:pt idx="7">
                  <c:v>1.6558231484043499E-2</c:v>
                </c:pt>
                <c:pt idx="8">
                  <c:v>1.9279369805549399E-2</c:v>
                </c:pt>
                <c:pt idx="9">
                  <c:v>1.6497085749723899E-2</c:v>
                </c:pt>
                <c:pt idx="10">
                  <c:v>1.6073431733536502E-2</c:v>
                </c:pt>
                <c:pt idx="11">
                  <c:v>1.50678884958704E-2</c:v>
                </c:pt>
                <c:pt idx="12">
                  <c:v>1.51289227472846E-2</c:v>
                </c:pt>
                <c:pt idx="13">
                  <c:v>1.8141380265238899E-2</c:v>
                </c:pt>
                <c:pt idx="14">
                  <c:v>1.64074217830119E-2</c:v>
                </c:pt>
                <c:pt idx="15">
                  <c:v>1.54500864550049E-2</c:v>
                </c:pt>
                <c:pt idx="16">
                  <c:v>1.524581295556E-2</c:v>
                </c:pt>
              </c:numCache>
            </c:numRef>
          </c:val>
          <c:extLst>
            <c:ext xmlns:c16="http://schemas.microsoft.com/office/drawing/2014/chart" uri="{C3380CC4-5D6E-409C-BE32-E72D297353CC}">
              <c16:uniqueId val="{00000001-D3DD-48B1-B3FC-9B4D1A26E0AA}"/>
            </c:ext>
          </c:extLst>
        </c:ser>
        <c:dLbls>
          <c:showLegendKey val="0"/>
          <c:showVal val="1"/>
          <c:showCatName val="0"/>
          <c:showSerName val="0"/>
          <c:showPercent val="0"/>
          <c:showBubbleSize val="0"/>
        </c:dLbls>
        <c:gapWidth val="95"/>
        <c:axId val="227629136"/>
        <c:axId val="227629696"/>
      </c:barChart>
      <c:lineChart>
        <c:grouping val="stacked"/>
        <c:varyColors val="0"/>
        <c:ser>
          <c:idx val="2"/>
          <c:order val="0"/>
          <c:tx>
            <c:strRef>
              <c:f>'2.1.7'!$B$13</c:f>
              <c:strCache>
                <c:ptCount val="1"/>
                <c:pt idx="0">
                  <c:v>Gasto de consumo final de los hogares en salud respecto al PIB</c:v>
                </c:pt>
              </c:strCache>
            </c:strRef>
          </c:tx>
          <c:spPr>
            <a:ln>
              <a:solidFill>
                <a:srgbClr val="4BACC6"/>
              </a:solidFill>
            </a:ln>
          </c:spPr>
          <c:marker>
            <c:symbol val="diamond"/>
            <c:size val="6"/>
            <c:spPr>
              <a:solidFill>
                <a:srgbClr val="31859C"/>
              </a:solidFill>
              <a:ln>
                <a:solidFill>
                  <a:srgbClr val="4BACC6"/>
                </a:solidFill>
              </a:ln>
            </c:spPr>
          </c:marker>
          <c:dLbls>
            <c:dLbl>
              <c:idx val="0"/>
              <c:layout>
                <c:manualLayout>
                  <c:x val="-1.3721820971097297E-2"/>
                  <c:y val="-2.1302898703877967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A7D1-44D4-AFE5-755E726B01BB}"/>
                </c:ext>
              </c:extLst>
            </c:dLbl>
            <c:dLbl>
              <c:idx val="1"/>
              <c:layout>
                <c:manualLayout>
                  <c:x val="-1.1850663565947666E-2"/>
                  <c:y val="-1.5977174027908474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A7D1-44D4-AFE5-755E726B01BB}"/>
                </c:ext>
              </c:extLst>
            </c:dLbl>
            <c:dLbl>
              <c:idx val="2"/>
              <c:layout>
                <c:manualLayout>
                  <c:x val="-1.3721820971097275E-2"/>
                  <c:y val="-1.7752415586565005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A7D1-44D4-AFE5-755E726B01BB}"/>
                </c:ext>
              </c:extLst>
            </c:dLbl>
            <c:dLbl>
              <c:idx val="3"/>
              <c:layout>
                <c:manualLayout>
                  <c:x val="-1.1850663565947666E-2"/>
                  <c:y val="-2.1302898703877967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A7D1-44D4-AFE5-755E726B01BB}"/>
                </c:ext>
              </c:extLst>
            </c:dLbl>
            <c:dLbl>
              <c:idx val="4"/>
              <c:layout>
                <c:manualLayout>
                  <c:x val="-1.1850663565947666E-2"/>
                  <c:y val="-1.9527657145221471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A7D1-44D4-AFE5-755E726B01BB}"/>
                </c:ext>
              </c:extLst>
            </c:dLbl>
            <c:dLbl>
              <c:idx val="5"/>
              <c:layout>
                <c:manualLayout>
                  <c:x val="-1.3721820971097342E-2"/>
                  <c:y val="-2.1302898703877981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A7D1-44D4-AFE5-755E726B01BB}"/>
                </c:ext>
              </c:extLst>
            </c:dLbl>
            <c:dLbl>
              <c:idx val="6"/>
              <c:layout>
                <c:manualLayout>
                  <c:x val="-1.3721820971097297E-2"/>
                  <c:y val="-1.9527657145221502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6-A7D1-44D4-AFE5-755E726B01BB}"/>
                </c:ext>
              </c:extLst>
            </c:dLbl>
            <c:dLbl>
              <c:idx val="7"/>
              <c:layout>
                <c:manualLayout>
                  <c:x val="-1.4345540106147175E-2"/>
                  <c:y val="-2.6628623379847456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7-A7D1-44D4-AFE5-755E726B01BB}"/>
                </c:ext>
              </c:extLst>
            </c:dLbl>
            <c:dLbl>
              <c:idx val="8"/>
              <c:layout>
                <c:manualLayout>
                  <c:x val="-1.2474382700997542E-2"/>
                  <c:y val="-2.1302898703877967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8-A7D1-44D4-AFE5-755E726B01BB}"/>
                </c:ext>
              </c:extLst>
            </c:dLbl>
            <c:dLbl>
              <c:idx val="9"/>
              <c:layout>
                <c:manualLayout>
                  <c:x val="-1.2474382700997542E-2"/>
                  <c:y val="-1.7752415586564971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9-A7D1-44D4-AFE5-755E726B01BB}"/>
                </c:ext>
              </c:extLst>
            </c:dLbl>
            <c:dLbl>
              <c:idx val="10"/>
              <c:layout>
                <c:manualLayout>
                  <c:x val="-1.1850663565947666E-2"/>
                  <c:y val="-1.9527657145221502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A-A7D1-44D4-AFE5-755E726B01BB}"/>
                </c:ext>
              </c:extLst>
            </c:dLbl>
            <c:dLbl>
              <c:idx val="11"/>
              <c:layout>
                <c:manualLayout>
                  <c:x val="-1.1850663565947574E-2"/>
                  <c:y val="-2.3078140262534463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B-A7D1-44D4-AFE5-755E726B01BB}"/>
                </c:ext>
              </c:extLst>
            </c:dLbl>
            <c:dLbl>
              <c:idx val="12"/>
              <c:layout>
                <c:manualLayout>
                  <c:x val="-1.3721820971097389E-2"/>
                  <c:y val="-2.3078140262534463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C-A7D1-44D4-AFE5-755E726B01BB}"/>
                </c:ext>
              </c:extLst>
            </c:dLbl>
            <c:dLbl>
              <c:idx val="13"/>
              <c:layout>
                <c:manualLayout>
                  <c:x val="-1.1850663565947848E-2"/>
                  <c:y val="-2.3078140262534495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D-A7D1-44D4-AFE5-755E726B01BB}"/>
                </c:ext>
              </c:extLst>
            </c:dLbl>
            <c:dLbl>
              <c:idx val="15"/>
              <c:layout>
                <c:manualLayout>
                  <c:x val="-1.3721820971097297E-2"/>
                  <c:y val="-2.1302898703877967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E-A7D1-44D4-AFE5-755E726B01BB}"/>
                </c:ext>
              </c:extLst>
            </c:dLbl>
            <c:spPr>
              <a:noFill/>
              <a:ln>
                <a:noFill/>
              </a:ln>
              <a:effectLst/>
            </c:spPr>
            <c:txPr>
              <a:bodyPr wrap="square" lIns="38100" tIns="19050" rIns="38100" bIns="19050" anchor="ctr">
                <a:spAutoFit/>
              </a:bodyPr>
              <a:lstStyle/>
              <a:p>
                <a:pPr>
                  <a:defRPr>
                    <a:solidFill>
                      <a:srgbClr val="64647C"/>
                    </a:solidFill>
                  </a:defRPr>
                </a:pPr>
                <a:endParaRPr lang="es-EC"/>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'2.1.7'!#REF!</c:f>
            </c:multiLvlStrRef>
          </c:cat>
          <c:val>
            <c:numRef>
              <c:f>'2.1.7'!$C$13:$S$13</c:f>
              <c:numCache>
                <c:formatCode>0.0%</c:formatCode>
                <c:ptCount val="17"/>
                <c:pt idx="0">
                  <c:v>3.3352607470675102E-2</c:v>
                </c:pt>
                <c:pt idx="1">
                  <c:v>3.25886873527012E-2</c:v>
                </c:pt>
                <c:pt idx="2">
                  <c:v>3.3928043638913601E-2</c:v>
                </c:pt>
                <c:pt idx="3">
                  <c:v>3.2841193630950997E-2</c:v>
                </c:pt>
                <c:pt idx="4">
                  <c:v>3.3763339411861798E-2</c:v>
                </c:pt>
                <c:pt idx="5">
                  <c:v>3.2800916784189497E-2</c:v>
                </c:pt>
                <c:pt idx="6">
                  <c:v>2.8339841707432499E-2</c:v>
                </c:pt>
                <c:pt idx="7">
                  <c:v>2.5013709075431899E-2</c:v>
                </c:pt>
                <c:pt idx="8">
                  <c:v>3.1491234928608898E-2</c:v>
                </c:pt>
                <c:pt idx="9">
                  <c:v>2.8274859133331401E-2</c:v>
                </c:pt>
                <c:pt idx="10">
                  <c:v>2.7663525931012001E-2</c:v>
                </c:pt>
                <c:pt idx="11">
                  <c:v>2.71036952059855E-2</c:v>
                </c:pt>
                <c:pt idx="12">
                  <c:v>2.7667271120078999E-2</c:v>
                </c:pt>
                <c:pt idx="13">
                  <c:v>3.18497046376644E-2</c:v>
                </c:pt>
                <c:pt idx="14">
                  <c:v>2.9550491412956501E-2</c:v>
                </c:pt>
                <c:pt idx="15">
                  <c:v>2.8367769362927502E-2</c:v>
                </c:pt>
                <c:pt idx="16">
                  <c:v>2.8865985105240698E-2</c:v>
                </c:pt>
              </c:numCache>
            </c:numRef>
          </c:val>
          <c:smooth val="0"/>
          <c:extLst>
            <c:ext xmlns:c16="http://schemas.microsoft.com/office/drawing/2014/chart" uri="{C3380CC4-5D6E-409C-BE32-E72D297353CC}">
              <c16:uniqueId val="{00000002-D3DD-48B1-B3FC-9B4D1A26E0AA}"/>
            </c:ext>
          </c:extLst>
        </c:ser>
        <c:dLbls>
          <c:showLegendKey val="0"/>
          <c:showVal val="1"/>
          <c:showCatName val="0"/>
          <c:showSerName val="0"/>
          <c:showPercent val="0"/>
          <c:showBubbleSize val="0"/>
        </c:dLbls>
        <c:marker val="1"/>
        <c:smooth val="0"/>
        <c:axId val="227630816"/>
        <c:axId val="227630256"/>
      </c:lineChart>
      <c:catAx>
        <c:axId val="227629136"/>
        <c:scaling>
          <c:orientation val="minMax"/>
        </c:scaling>
        <c:delete val="0"/>
        <c:axPos val="b"/>
        <c:numFmt formatCode="General" sourceLinked="1"/>
        <c:majorTickMark val="out"/>
        <c:minorTickMark val="none"/>
        <c:tickLblPos val="nextTo"/>
        <c:crossAx val="227629696"/>
        <c:crosses val="autoZero"/>
        <c:auto val="1"/>
        <c:lblAlgn val="ctr"/>
        <c:lblOffset val="100"/>
        <c:noMultiLvlLbl val="0"/>
      </c:catAx>
      <c:valAx>
        <c:axId val="227629696"/>
        <c:scaling>
          <c:orientation val="minMax"/>
          <c:max val="3.0000000000000006E-2"/>
        </c:scaling>
        <c:delete val="0"/>
        <c:axPos val="l"/>
        <c:numFmt formatCode="0.0%" sourceLinked="1"/>
        <c:majorTickMark val="none"/>
        <c:minorTickMark val="none"/>
        <c:tickLblPos val="nextTo"/>
        <c:spPr>
          <a:ln>
            <a:noFill/>
          </a:ln>
        </c:spPr>
        <c:txPr>
          <a:bodyPr/>
          <a:lstStyle/>
          <a:p>
            <a:pPr>
              <a:defRPr sz="500">
                <a:solidFill>
                  <a:schemeClr val="bg1"/>
                </a:solidFill>
              </a:defRPr>
            </a:pPr>
            <a:endParaRPr lang="es-EC"/>
          </a:p>
        </c:txPr>
        <c:crossAx val="227629136"/>
        <c:crosses val="autoZero"/>
        <c:crossBetween val="between"/>
      </c:valAx>
      <c:valAx>
        <c:axId val="227630256"/>
        <c:scaling>
          <c:orientation val="minMax"/>
          <c:max val="3.8000000000000006E-2"/>
          <c:min val="0"/>
        </c:scaling>
        <c:delete val="0"/>
        <c:axPos val="r"/>
        <c:numFmt formatCode="0.0%" sourceLinked="1"/>
        <c:majorTickMark val="out"/>
        <c:minorTickMark val="none"/>
        <c:tickLblPos val="nextTo"/>
        <c:spPr>
          <a:ln>
            <a:solidFill>
              <a:schemeClr val="bg1"/>
            </a:solidFill>
          </a:ln>
        </c:spPr>
        <c:txPr>
          <a:bodyPr/>
          <a:lstStyle/>
          <a:p>
            <a:pPr>
              <a:defRPr sz="600">
                <a:solidFill>
                  <a:schemeClr val="bg1"/>
                </a:solidFill>
              </a:defRPr>
            </a:pPr>
            <a:endParaRPr lang="es-EC"/>
          </a:p>
        </c:txPr>
        <c:crossAx val="227630816"/>
        <c:crosses val="max"/>
        <c:crossBetween val="between"/>
        <c:majorUnit val="4.000000000000001E-3"/>
      </c:valAx>
      <c:catAx>
        <c:axId val="227630816"/>
        <c:scaling>
          <c:orientation val="minMax"/>
        </c:scaling>
        <c:delete val="1"/>
        <c:axPos val="b"/>
        <c:numFmt formatCode="General" sourceLinked="1"/>
        <c:majorTickMark val="out"/>
        <c:minorTickMark val="none"/>
        <c:tickLblPos val="nextTo"/>
        <c:crossAx val="227630256"/>
        <c:crosses val="autoZero"/>
        <c:auto val="1"/>
        <c:lblAlgn val="ctr"/>
        <c:lblOffset val="100"/>
        <c:noMultiLvlLbl val="0"/>
      </c:catAx>
    </c:plotArea>
    <c:legend>
      <c:legendPos val="r"/>
      <c:layout>
        <c:manualLayout>
          <c:xMode val="edge"/>
          <c:yMode val="edge"/>
          <c:x val="1.1238112395196155E-2"/>
          <c:y val="0.8789338690059465"/>
          <c:w val="0.96512484229528306"/>
          <c:h val="0.10301754881536669"/>
        </c:manualLayout>
      </c:layout>
      <c:overlay val="0"/>
    </c:legend>
    <c:plotVisOnly val="1"/>
    <c:dispBlanksAs val="gap"/>
    <c:showDLblsOverMax val="0"/>
  </c:chart>
  <c:spPr>
    <a:ln>
      <a:noFill/>
    </a:ln>
  </c:spPr>
  <c:txPr>
    <a:bodyPr/>
    <a:lstStyle/>
    <a:p>
      <a:pPr>
        <a:defRPr sz="1080" baseline="0">
          <a:solidFill>
            <a:srgbClr val="595959"/>
          </a:solidFill>
          <a:latin typeface="Century Gothic" panose="020B0502020202020204" pitchFamily="34" charset="0"/>
        </a:defRPr>
      </a:pPr>
      <a:endParaRPr lang="es-EC"/>
    </a:p>
  </c:txPr>
  <c:printSettings>
    <c:headerFooter/>
    <c:pageMargins b="0.75" l="0.7" r="0.7" t="0.75" header="0.3" footer="0.3"/>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4901957853884278E-3"/>
          <c:y val="5.0925925925925923E-2"/>
          <c:w val="0.98437894752573896"/>
          <c:h val="0.75951813740994101"/>
        </c:manualLayout>
      </c:layout>
      <c:barChart>
        <c:barDir val="col"/>
        <c:grouping val="clustered"/>
        <c:varyColors val="0"/>
        <c:ser>
          <c:idx val="0"/>
          <c:order val="0"/>
          <c:tx>
            <c:strRef>
              <c:f>'2.1.8'!$B$10</c:f>
              <c:strCache>
                <c:ptCount val="1"/>
                <c:pt idx="0">
                  <c:v>Gasto de bolsillo de los hogares respecto al gasto de consumo final total en salud</c:v>
                </c:pt>
              </c:strCache>
            </c:strRef>
          </c:tx>
          <c:spPr>
            <a:solidFill>
              <a:srgbClr val="DAEEF3"/>
            </a:solidFill>
            <a:ln>
              <a:solidFill>
                <a:srgbClr val="4BACC6"/>
              </a:solidFill>
            </a:ln>
          </c:spPr>
          <c:invertIfNegative val="0"/>
          <c:dLbls>
            <c:spPr>
              <a:noFill/>
              <a:ln>
                <a:noFill/>
              </a:ln>
              <a:effectLst/>
            </c:spPr>
            <c:txPr>
              <a:bodyPr wrap="square" lIns="38100" tIns="19050" rIns="38100" bIns="19050" anchor="ctr">
                <a:spAutoFit/>
              </a:bodyPr>
              <a:lstStyle/>
              <a:p>
                <a:pPr>
                  <a:defRPr sz="1100">
                    <a:solidFill>
                      <a:srgbClr val="64647C"/>
                    </a:solidFill>
                    <a:latin typeface="Century Gothic" panose="020B0502020202020204" pitchFamily="34" charset="0"/>
                  </a:defRPr>
                </a:pPr>
                <a:endParaRPr lang="es-EC"/>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numRef>
              <c:f>'2.1.8'!$C$7:$S$7</c:f>
              <c:numCache>
                <c:formatCode>General</c:formatCode>
                <c:ptCount val="17"/>
                <c:pt idx="0">
                  <c:v>2007</c:v>
                </c:pt>
                <c:pt idx="1">
                  <c:v>2008</c:v>
                </c:pt>
                <c:pt idx="2">
                  <c:v>2009</c:v>
                </c:pt>
                <c:pt idx="3">
                  <c:v>2010</c:v>
                </c:pt>
                <c:pt idx="4">
                  <c:v>2011</c:v>
                </c:pt>
                <c:pt idx="5">
                  <c:v>2012</c:v>
                </c:pt>
                <c:pt idx="6">
                  <c:v>2013</c:v>
                </c:pt>
                <c:pt idx="7">
                  <c:v>2014</c:v>
                </c:pt>
                <c:pt idx="8">
                  <c:v>2015</c:v>
                </c:pt>
                <c:pt idx="9">
                  <c:v>2016</c:v>
                </c:pt>
                <c:pt idx="10">
                  <c:v>2017</c:v>
                </c:pt>
                <c:pt idx="11">
                  <c:v>2018</c:v>
                </c:pt>
                <c:pt idx="12">
                  <c:v>2019</c:v>
                </c:pt>
                <c:pt idx="13">
                  <c:v>2020</c:v>
                </c:pt>
                <c:pt idx="14">
                  <c:v>2021</c:v>
                </c:pt>
                <c:pt idx="15">
                  <c:v>2022</c:v>
                </c:pt>
                <c:pt idx="16">
                  <c:v>2023</c:v>
                </c:pt>
              </c:numCache>
            </c:numRef>
          </c:cat>
          <c:val>
            <c:numRef>
              <c:f>'2.1.8'!$C$10:$S$10</c:f>
              <c:numCache>
                <c:formatCode>0.0%</c:formatCode>
                <c:ptCount val="17"/>
                <c:pt idx="0">
                  <c:v>0.55024042141232898</c:v>
                </c:pt>
                <c:pt idx="1">
                  <c:v>0.54616736817942801</c:v>
                </c:pt>
                <c:pt idx="2">
                  <c:v>0.52030488014227705</c:v>
                </c:pt>
                <c:pt idx="3">
                  <c:v>0.47506820871602301</c:v>
                </c:pt>
                <c:pt idx="4">
                  <c:v>0.46571800413283798</c:v>
                </c:pt>
                <c:pt idx="5">
                  <c:v>0.43253804610736202</c:v>
                </c:pt>
                <c:pt idx="6">
                  <c:v>0.38243684300117903</c:v>
                </c:pt>
                <c:pt idx="7">
                  <c:v>0.33329965939989897</c:v>
                </c:pt>
                <c:pt idx="8">
                  <c:v>0.36202822538075002</c:v>
                </c:pt>
                <c:pt idx="9">
                  <c:v>0.33036979741151401</c:v>
                </c:pt>
                <c:pt idx="10">
                  <c:v>0.32788780683610103</c:v>
                </c:pt>
                <c:pt idx="11">
                  <c:v>0.30589624265308601</c:v>
                </c:pt>
                <c:pt idx="12">
                  <c:v>0.31174222342305002</c:v>
                </c:pt>
                <c:pt idx="13">
                  <c:v>0.32010784883756099</c:v>
                </c:pt>
                <c:pt idx="14">
                  <c:v>0.31243079045081501</c:v>
                </c:pt>
                <c:pt idx="15">
                  <c:v>0.32769781905495798</c:v>
                </c:pt>
                <c:pt idx="16">
                  <c:v>0.327923683636549</c:v>
                </c:pt>
              </c:numCache>
            </c:numRef>
          </c:val>
          <c:extLst>
            <c:ext xmlns:c16="http://schemas.microsoft.com/office/drawing/2014/chart" uri="{C3380CC4-5D6E-409C-BE32-E72D297353CC}">
              <c16:uniqueId val="{00000000-E7EF-488B-B720-39D2DE9F9B2B}"/>
            </c:ext>
          </c:extLst>
        </c:ser>
        <c:dLbls>
          <c:showLegendKey val="0"/>
          <c:showVal val="0"/>
          <c:showCatName val="0"/>
          <c:showSerName val="0"/>
          <c:showPercent val="0"/>
          <c:showBubbleSize val="0"/>
        </c:dLbls>
        <c:gapWidth val="95"/>
        <c:axId val="227633616"/>
        <c:axId val="227634176"/>
      </c:barChart>
      <c:catAx>
        <c:axId val="227633616"/>
        <c:scaling>
          <c:orientation val="minMax"/>
        </c:scaling>
        <c:delete val="0"/>
        <c:axPos val="b"/>
        <c:numFmt formatCode="General" sourceLinked="1"/>
        <c:majorTickMark val="out"/>
        <c:minorTickMark val="none"/>
        <c:tickLblPos val="nextTo"/>
        <c:txPr>
          <a:bodyPr/>
          <a:lstStyle/>
          <a:p>
            <a:pPr>
              <a:defRPr sz="1100">
                <a:solidFill>
                  <a:schemeClr val="tx1">
                    <a:lumMod val="65000"/>
                    <a:lumOff val="35000"/>
                  </a:schemeClr>
                </a:solidFill>
                <a:latin typeface="Century Gothic" panose="020B0502020202020204" pitchFamily="34" charset="0"/>
              </a:defRPr>
            </a:pPr>
            <a:endParaRPr lang="es-EC"/>
          </a:p>
        </c:txPr>
        <c:crossAx val="227634176"/>
        <c:crosses val="autoZero"/>
        <c:auto val="1"/>
        <c:lblAlgn val="ctr"/>
        <c:lblOffset val="100"/>
        <c:noMultiLvlLbl val="0"/>
      </c:catAx>
      <c:valAx>
        <c:axId val="227634176"/>
        <c:scaling>
          <c:orientation val="minMax"/>
        </c:scaling>
        <c:delete val="1"/>
        <c:axPos val="l"/>
        <c:numFmt formatCode="0.0%" sourceLinked="1"/>
        <c:majorTickMark val="out"/>
        <c:minorTickMark val="none"/>
        <c:tickLblPos val="nextTo"/>
        <c:crossAx val="227633616"/>
        <c:crosses val="autoZero"/>
        <c:crossBetween val="between"/>
      </c:valAx>
    </c:plotArea>
    <c:legend>
      <c:legendPos val="r"/>
      <c:layout>
        <c:manualLayout>
          <c:xMode val="edge"/>
          <c:yMode val="edge"/>
          <c:x val="0.30951580394855627"/>
          <c:y val="0.87439283880203078"/>
          <c:w val="0.32939211514604388"/>
          <c:h val="0.10301754881536669"/>
        </c:manualLayout>
      </c:layout>
      <c:overlay val="0"/>
      <c:txPr>
        <a:bodyPr/>
        <a:lstStyle/>
        <a:p>
          <a:pPr>
            <a:defRPr sz="1050">
              <a:solidFill>
                <a:schemeClr val="tx1">
                  <a:lumMod val="65000"/>
                  <a:lumOff val="35000"/>
                </a:schemeClr>
              </a:solidFill>
              <a:latin typeface="Century Gothic" panose="020B0502020202020204" pitchFamily="34" charset="0"/>
            </a:defRPr>
          </a:pPr>
          <a:endParaRPr lang="es-EC"/>
        </a:p>
      </c:txPr>
    </c:legend>
    <c:plotVisOnly val="1"/>
    <c:dispBlanksAs val="gap"/>
    <c:showDLblsOverMax val="0"/>
  </c:chart>
  <c:spPr>
    <a:ln>
      <a:noFill/>
    </a:ln>
  </c:spPr>
  <c:txPr>
    <a:bodyPr/>
    <a:lstStyle/>
    <a:p>
      <a:pPr>
        <a:defRPr sz="1200"/>
      </a:pPr>
      <a:endParaRPr lang="es-EC"/>
    </a:p>
  </c:txPr>
  <c:printSettings>
    <c:headerFooter/>
    <c:pageMargins b="0.75" l="0.7" r="0.7" t="0.75" header="0.3" footer="0.3"/>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3"/>
    </mc:Choice>
    <mc:Fallback>
      <c:style val="3"/>
    </mc:Fallback>
  </mc:AlternateContent>
  <c:chart>
    <c:autoTitleDeleted val="1"/>
    <c:plotArea>
      <c:layout/>
      <c:barChart>
        <c:barDir val="col"/>
        <c:grouping val="clustered"/>
        <c:varyColors val="0"/>
        <c:ser>
          <c:idx val="0"/>
          <c:order val="0"/>
          <c:tx>
            <c:strRef>
              <c:f>'2.1.9'!$B$10</c:f>
              <c:strCache>
                <c:ptCount val="1"/>
                <c:pt idx="0">
                  <c:v>Gasto de consumo final de los hogares respecto al gasto de consumo final efectivo de los hogares</c:v>
                </c:pt>
              </c:strCache>
            </c:strRef>
          </c:tx>
          <c:spPr>
            <a:solidFill>
              <a:srgbClr val="DAEEF3"/>
            </a:solidFill>
            <a:ln>
              <a:solidFill>
                <a:srgbClr val="4BACC6"/>
              </a:solidFill>
            </a:ln>
          </c:spPr>
          <c:invertIfNegative val="0"/>
          <c:dLbls>
            <c:spPr>
              <a:noFill/>
              <a:ln>
                <a:noFill/>
              </a:ln>
              <a:effectLst/>
            </c:spPr>
            <c:txPr>
              <a:bodyPr wrap="square" lIns="38100" tIns="19050" rIns="38100" bIns="19050" anchor="ctr">
                <a:spAutoFit/>
              </a:bodyPr>
              <a:lstStyle/>
              <a:p>
                <a:pPr>
                  <a:defRPr sz="1100">
                    <a:solidFill>
                      <a:srgbClr val="64647C"/>
                    </a:solidFill>
                    <a:latin typeface="Century Gothic" panose="020B0502020202020204" pitchFamily="34" charset="0"/>
                  </a:defRPr>
                </a:pPr>
                <a:endParaRPr lang="es-EC"/>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numRef>
              <c:f>'2.1.9'!$C$7:$S$7</c:f>
              <c:numCache>
                <c:formatCode>General</c:formatCode>
                <c:ptCount val="17"/>
                <c:pt idx="0">
                  <c:v>2007</c:v>
                </c:pt>
                <c:pt idx="1">
                  <c:v>2008</c:v>
                </c:pt>
                <c:pt idx="2">
                  <c:v>2009</c:v>
                </c:pt>
                <c:pt idx="3">
                  <c:v>2010</c:v>
                </c:pt>
                <c:pt idx="4">
                  <c:v>2011</c:v>
                </c:pt>
                <c:pt idx="5">
                  <c:v>2012</c:v>
                </c:pt>
                <c:pt idx="6">
                  <c:v>2013</c:v>
                </c:pt>
                <c:pt idx="7">
                  <c:v>2014</c:v>
                </c:pt>
                <c:pt idx="8">
                  <c:v>2015</c:v>
                </c:pt>
                <c:pt idx="9">
                  <c:v>2016</c:v>
                </c:pt>
                <c:pt idx="10">
                  <c:v>2017</c:v>
                </c:pt>
                <c:pt idx="11">
                  <c:v>2018</c:v>
                </c:pt>
                <c:pt idx="12">
                  <c:v>2019</c:v>
                </c:pt>
                <c:pt idx="13">
                  <c:v>2020</c:v>
                </c:pt>
                <c:pt idx="14">
                  <c:v>2021</c:v>
                </c:pt>
                <c:pt idx="15">
                  <c:v>2022</c:v>
                </c:pt>
                <c:pt idx="16">
                  <c:v>2023</c:v>
                </c:pt>
              </c:numCache>
            </c:numRef>
          </c:cat>
          <c:val>
            <c:numRef>
              <c:f>'2.1.9'!$C$10:$S$10</c:f>
              <c:numCache>
                <c:formatCode>#,##0.0</c:formatCode>
                <c:ptCount val="17"/>
                <c:pt idx="0">
                  <c:v>1.5479106331405601</c:v>
                </c:pt>
                <c:pt idx="1">
                  <c:v>1.57548630984705</c:v>
                </c:pt>
                <c:pt idx="2">
                  <c:v>1.66428303427575</c:v>
                </c:pt>
                <c:pt idx="3">
                  <c:v>1.8125943013290799</c:v>
                </c:pt>
                <c:pt idx="4">
                  <c:v>1.82988488679354</c:v>
                </c:pt>
                <c:pt idx="5">
                  <c:v>1.97464130461222</c:v>
                </c:pt>
                <c:pt idx="6">
                  <c:v>2.2428448970106598</c:v>
                </c:pt>
                <c:pt idx="7">
                  <c:v>2.5679492074463899</c:v>
                </c:pt>
                <c:pt idx="8">
                  <c:v>2.3626996693179798</c:v>
                </c:pt>
                <c:pt idx="9">
                  <c:v>2.5757026787647699</c:v>
                </c:pt>
                <c:pt idx="10">
                  <c:v>2.60650657332214</c:v>
                </c:pt>
                <c:pt idx="11">
                  <c:v>2.7855346769069298</c:v>
                </c:pt>
                <c:pt idx="12">
                  <c:v>2.7367084967733</c:v>
                </c:pt>
                <c:pt idx="13">
                  <c:v>2.6140880303751302</c:v>
                </c:pt>
                <c:pt idx="14">
                  <c:v>2.63163262734821</c:v>
                </c:pt>
                <c:pt idx="15">
                  <c:v>2.57874626544355</c:v>
                </c:pt>
                <c:pt idx="16" formatCode="0.0">
                  <c:v>2.6012762299475898</c:v>
                </c:pt>
              </c:numCache>
            </c:numRef>
          </c:val>
          <c:extLst>
            <c:ext xmlns:c16="http://schemas.microsoft.com/office/drawing/2014/chart" uri="{C3380CC4-5D6E-409C-BE32-E72D297353CC}">
              <c16:uniqueId val="{00000000-4A45-459E-9689-9E49F5FB526F}"/>
            </c:ext>
          </c:extLst>
        </c:ser>
        <c:dLbls>
          <c:showLegendKey val="0"/>
          <c:showVal val="1"/>
          <c:showCatName val="0"/>
          <c:showSerName val="0"/>
          <c:showPercent val="0"/>
          <c:showBubbleSize val="0"/>
        </c:dLbls>
        <c:gapWidth val="95"/>
        <c:overlap val="-25"/>
        <c:axId val="227639216"/>
        <c:axId val="227639776"/>
      </c:barChart>
      <c:catAx>
        <c:axId val="227639216"/>
        <c:scaling>
          <c:orientation val="minMax"/>
        </c:scaling>
        <c:delete val="0"/>
        <c:axPos val="b"/>
        <c:numFmt formatCode="General" sourceLinked="0"/>
        <c:majorTickMark val="none"/>
        <c:minorTickMark val="none"/>
        <c:tickLblPos val="nextTo"/>
        <c:txPr>
          <a:bodyPr/>
          <a:lstStyle/>
          <a:p>
            <a:pPr>
              <a:defRPr sz="1100">
                <a:solidFill>
                  <a:schemeClr val="tx1">
                    <a:lumMod val="65000"/>
                    <a:lumOff val="35000"/>
                  </a:schemeClr>
                </a:solidFill>
                <a:latin typeface="Century Gothic" panose="020B0502020202020204" pitchFamily="34" charset="0"/>
              </a:defRPr>
            </a:pPr>
            <a:endParaRPr lang="es-EC"/>
          </a:p>
        </c:txPr>
        <c:crossAx val="227639776"/>
        <c:crosses val="autoZero"/>
        <c:auto val="1"/>
        <c:lblAlgn val="ctr"/>
        <c:lblOffset val="100"/>
        <c:noMultiLvlLbl val="0"/>
      </c:catAx>
      <c:valAx>
        <c:axId val="227639776"/>
        <c:scaling>
          <c:orientation val="minMax"/>
        </c:scaling>
        <c:delete val="1"/>
        <c:axPos val="l"/>
        <c:numFmt formatCode="#,##0.0" sourceLinked="1"/>
        <c:majorTickMark val="out"/>
        <c:minorTickMark val="none"/>
        <c:tickLblPos val="nextTo"/>
        <c:crossAx val="227639216"/>
        <c:crosses val="autoZero"/>
        <c:crossBetween val="between"/>
      </c:valAx>
    </c:plotArea>
    <c:legend>
      <c:legendPos val="b"/>
      <c:overlay val="0"/>
      <c:txPr>
        <a:bodyPr/>
        <a:lstStyle/>
        <a:p>
          <a:pPr>
            <a:defRPr sz="1050">
              <a:solidFill>
                <a:schemeClr val="tx1">
                  <a:lumMod val="65000"/>
                  <a:lumOff val="35000"/>
                </a:schemeClr>
              </a:solidFill>
              <a:latin typeface="Century Gothic" panose="020B0502020202020204" pitchFamily="34" charset="0"/>
            </a:defRPr>
          </a:pPr>
          <a:endParaRPr lang="es-EC"/>
        </a:p>
      </c:txPr>
    </c:legend>
    <c:plotVisOnly val="1"/>
    <c:dispBlanksAs val="gap"/>
    <c:showDLblsOverMax val="0"/>
  </c:chart>
  <c:spPr>
    <a:ln>
      <a:noFill/>
    </a:ln>
  </c:spPr>
  <c:printSettings>
    <c:headerFooter/>
    <c:pageMargins b="0.75" l="0.7" r="0.7" t="0.75" header="0.3" footer="0.3"/>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3"/>
    </mc:Choice>
    <mc:Fallback>
      <c:style val="3"/>
    </mc:Fallback>
  </mc:AlternateContent>
  <c:chart>
    <c:autoTitleDeleted val="0"/>
    <c:plotArea>
      <c:layout>
        <c:manualLayout>
          <c:layoutTarget val="inner"/>
          <c:xMode val="edge"/>
          <c:yMode val="edge"/>
          <c:x val="0.2729138135075993"/>
          <c:y val="4.4532052181446506E-2"/>
          <c:w val="0.64010389770768095"/>
          <c:h val="0.80876740277326775"/>
        </c:manualLayout>
      </c:layout>
      <c:barChart>
        <c:barDir val="bar"/>
        <c:grouping val="clustered"/>
        <c:varyColors val="0"/>
        <c:ser>
          <c:idx val="0"/>
          <c:order val="0"/>
          <c:tx>
            <c:strRef>
              <c:f>'2.1.10'!$E$15</c:f>
              <c:strCache>
                <c:ptCount val="1"/>
                <c:pt idx="0">
                  <c:v>2022</c:v>
                </c:pt>
              </c:strCache>
            </c:strRef>
          </c:tx>
          <c:spPr>
            <a:solidFill>
              <a:srgbClr val="DAEEF3"/>
            </a:solidFill>
            <a:ln>
              <a:solidFill>
                <a:srgbClr val="4BACC6"/>
              </a:solidFill>
            </a:ln>
          </c:spPr>
          <c:invertIfNegative val="0"/>
          <c:dLbls>
            <c:spPr>
              <a:noFill/>
              <a:ln>
                <a:noFill/>
              </a:ln>
              <a:effectLst/>
            </c:sp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'2.1.10'!$B$16:$B$17</c:f>
              <c:strCache>
                <c:ptCount val="2"/>
                <c:pt idx="0">
                  <c:v>Consumo final efectivo de los hogares en salud </c:v>
                </c:pt>
                <c:pt idx="1">
                  <c:v>Consumo final efectivo del gobierno en salud </c:v>
                </c:pt>
              </c:strCache>
            </c:strRef>
          </c:cat>
          <c:val>
            <c:numRef>
              <c:f>'2.1.10'!$E$16:$E$17</c:f>
              <c:numCache>
                <c:formatCode>0.0%</c:formatCode>
                <c:ptCount val="2"/>
                <c:pt idx="0">
                  <c:v>0.96332855094553249</c:v>
                </c:pt>
                <c:pt idx="1">
                  <c:v>3.6671449054467488E-2</c:v>
                </c:pt>
              </c:numCache>
            </c:numRef>
          </c:val>
          <c:extLst>
            <c:ext xmlns:c16="http://schemas.microsoft.com/office/drawing/2014/chart" uri="{C3380CC4-5D6E-409C-BE32-E72D297353CC}">
              <c16:uniqueId val="{00000000-EEEC-4E3C-8360-C7169BEEB995}"/>
            </c:ext>
          </c:extLst>
        </c:ser>
        <c:ser>
          <c:idx val="1"/>
          <c:order val="1"/>
          <c:tx>
            <c:strRef>
              <c:f>'2.1.10'!$F$15</c:f>
              <c:strCache>
                <c:ptCount val="1"/>
                <c:pt idx="0">
                  <c:v>2023</c:v>
                </c:pt>
              </c:strCache>
            </c:strRef>
          </c:tx>
          <c:spPr>
            <a:solidFill>
              <a:srgbClr val="4BACC6"/>
            </a:solidFill>
            <a:ln>
              <a:solidFill>
                <a:srgbClr val="31859C"/>
              </a:solidFill>
            </a:ln>
          </c:spPr>
          <c:invertIfNegative val="0"/>
          <c:dLbls>
            <c:spPr>
              <a:noFill/>
              <a:ln>
                <a:noFill/>
              </a:ln>
              <a:effectLst/>
            </c:sp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'2.1.10'!$B$16:$B$17</c:f>
              <c:strCache>
                <c:ptCount val="2"/>
                <c:pt idx="0">
                  <c:v>Consumo final efectivo de los hogares en salud </c:v>
                </c:pt>
                <c:pt idx="1">
                  <c:v>Consumo final efectivo del gobierno en salud </c:v>
                </c:pt>
              </c:strCache>
            </c:strRef>
          </c:cat>
          <c:val>
            <c:numRef>
              <c:f>'2.1.10'!$F$16:$F$17</c:f>
              <c:numCache>
                <c:formatCode>0.0%</c:formatCode>
                <c:ptCount val="2"/>
                <c:pt idx="0">
                  <c:v>0.97125630879703051</c:v>
                </c:pt>
                <c:pt idx="1">
                  <c:v>2.8743691202969449E-2</c:v>
                </c:pt>
              </c:numCache>
            </c:numRef>
          </c:val>
          <c:extLst>
            <c:ext xmlns:c16="http://schemas.microsoft.com/office/drawing/2014/chart" uri="{C3380CC4-5D6E-409C-BE32-E72D297353CC}">
              <c16:uniqueId val="{00000001-EEEC-4E3C-8360-C7169BEEB995}"/>
            </c:ext>
          </c:extLst>
        </c:ser>
        <c:dLbls>
          <c:dLblPos val="outEnd"/>
          <c:showLegendKey val="0"/>
          <c:showVal val="1"/>
          <c:showCatName val="0"/>
          <c:showSerName val="0"/>
          <c:showPercent val="0"/>
          <c:showBubbleSize val="0"/>
        </c:dLbls>
        <c:gapWidth val="150"/>
        <c:axId val="227646496"/>
        <c:axId val="227647056"/>
      </c:barChart>
      <c:catAx>
        <c:axId val="227646496"/>
        <c:scaling>
          <c:orientation val="maxMin"/>
        </c:scaling>
        <c:delete val="0"/>
        <c:axPos val="l"/>
        <c:numFmt formatCode="General" sourceLinked="1"/>
        <c:majorTickMark val="out"/>
        <c:minorTickMark val="none"/>
        <c:tickLblPos val="nextTo"/>
        <c:crossAx val="227647056"/>
        <c:crosses val="autoZero"/>
        <c:auto val="1"/>
        <c:lblAlgn val="ctr"/>
        <c:lblOffset val="100"/>
        <c:noMultiLvlLbl val="0"/>
      </c:catAx>
      <c:valAx>
        <c:axId val="227647056"/>
        <c:scaling>
          <c:orientation val="minMax"/>
        </c:scaling>
        <c:delete val="1"/>
        <c:axPos val="t"/>
        <c:numFmt formatCode="0.0%" sourceLinked="1"/>
        <c:majorTickMark val="out"/>
        <c:minorTickMark val="none"/>
        <c:tickLblPos val="nextTo"/>
        <c:crossAx val="227646496"/>
        <c:crosses val="autoZero"/>
        <c:crossBetween val="between"/>
      </c:valAx>
    </c:plotArea>
    <c:legend>
      <c:legendPos val="b"/>
      <c:layout>
        <c:manualLayout>
          <c:xMode val="edge"/>
          <c:yMode val="edge"/>
          <c:x val="0.55177974617000858"/>
          <c:y val="0.73486658003180194"/>
          <c:w val="0.17034073706117123"/>
          <c:h val="0.11055830895187098"/>
        </c:manualLayout>
      </c:layout>
      <c:overlay val="0"/>
    </c:legend>
    <c:plotVisOnly val="1"/>
    <c:dispBlanksAs val="gap"/>
    <c:showDLblsOverMax val="0"/>
  </c:chart>
  <c:spPr>
    <a:ln>
      <a:noFill/>
    </a:ln>
  </c:spPr>
  <c:txPr>
    <a:bodyPr/>
    <a:lstStyle/>
    <a:p>
      <a:pPr>
        <a:defRPr sz="1200">
          <a:solidFill>
            <a:srgbClr val="64647C"/>
          </a:solidFill>
          <a:latin typeface="Century Gothic" panose="020B0502020202020204" pitchFamily="34" charset="0"/>
        </a:defRPr>
      </a:pPr>
      <a:endParaRPr lang="es-EC"/>
    </a:p>
  </c:txPr>
  <c:printSettings>
    <c:headerFooter/>
    <c:pageMargins b="0.75" l="0.7" r="0.7" t="0.75" header="0.3" footer="0.3"/>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3"/>
    </mc:Choice>
    <mc:Fallback>
      <c:style val="3"/>
    </mc:Fallback>
  </mc:AlternateContent>
  <c:chart>
    <c:autoTitleDeleted val="0"/>
    <c:plotArea>
      <c:layout>
        <c:manualLayout>
          <c:layoutTarget val="inner"/>
          <c:xMode val="edge"/>
          <c:yMode val="edge"/>
          <c:x val="1.9703046748469184E-2"/>
          <c:y val="3.9238646072618066E-2"/>
          <c:w val="0.95694758452223172"/>
          <c:h val="0.81007864100766902"/>
        </c:manualLayout>
      </c:layout>
      <c:barChart>
        <c:barDir val="col"/>
        <c:grouping val="clustered"/>
        <c:varyColors val="0"/>
        <c:ser>
          <c:idx val="1"/>
          <c:order val="1"/>
          <c:tx>
            <c:strRef>
              <c:f>'2.1.11'!$B$8</c:f>
              <c:strCache>
                <c:ptCount val="1"/>
                <c:pt idx="0">
                  <c:v>Gasto de consumo final de los hogares en salud (GCFHS)</c:v>
                </c:pt>
              </c:strCache>
            </c:strRef>
          </c:tx>
          <c:spPr>
            <a:solidFill>
              <a:srgbClr val="DAEEF3"/>
            </a:solidFill>
            <a:ln>
              <a:solidFill>
                <a:srgbClr val="4BACC6"/>
              </a:solidFill>
            </a:ln>
          </c:spPr>
          <c:invertIfNegative val="0"/>
          <c:dLbls>
            <c:dLbl>
              <c:idx val="6"/>
              <c:layout>
                <c:manualLayout>
                  <c:x val="0"/>
                  <c:y val="-1.994459137755009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68F4-4F12-8F78-15EF7A72E12E}"/>
                </c:ext>
              </c:extLst>
            </c:dLbl>
            <c:spPr>
              <a:noFill/>
              <a:ln>
                <a:noFill/>
              </a:ln>
              <a:effectLst/>
            </c:spPr>
            <c:txPr>
              <a:bodyPr wrap="square" lIns="38100" tIns="19050" rIns="38100" bIns="19050" anchor="ctr">
                <a:spAutoFit/>
              </a:bodyPr>
              <a:lstStyle/>
              <a:p>
                <a:pPr>
                  <a:defRPr>
                    <a:solidFill>
                      <a:srgbClr val="64647C"/>
                    </a:solidFill>
                  </a:defRPr>
                </a:pPr>
                <a:endParaRPr lang="es-EC"/>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numRef>
              <c:f>'2.1.11'!$C$7:$S$7</c:f>
              <c:numCache>
                <c:formatCode>General</c:formatCode>
                <c:ptCount val="17"/>
                <c:pt idx="0">
                  <c:v>2007</c:v>
                </c:pt>
                <c:pt idx="1">
                  <c:v>2008</c:v>
                </c:pt>
                <c:pt idx="2">
                  <c:v>2009</c:v>
                </c:pt>
                <c:pt idx="3">
                  <c:v>2010</c:v>
                </c:pt>
                <c:pt idx="4">
                  <c:v>2011</c:v>
                </c:pt>
                <c:pt idx="5">
                  <c:v>2012</c:v>
                </c:pt>
                <c:pt idx="6">
                  <c:v>2013</c:v>
                </c:pt>
                <c:pt idx="7">
                  <c:v>2014</c:v>
                </c:pt>
                <c:pt idx="8">
                  <c:v>2015</c:v>
                </c:pt>
                <c:pt idx="9">
                  <c:v>2016</c:v>
                </c:pt>
                <c:pt idx="10">
                  <c:v>2017</c:v>
                </c:pt>
                <c:pt idx="11">
                  <c:v>2018</c:v>
                </c:pt>
                <c:pt idx="12">
                  <c:v>2019</c:v>
                </c:pt>
                <c:pt idx="13">
                  <c:v>2020</c:v>
                </c:pt>
                <c:pt idx="14">
                  <c:v>2021</c:v>
                </c:pt>
                <c:pt idx="15">
                  <c:v>2022</c:v>
                </c:pt>
                <c:pt idx="16">
                  <c:v>2023</c:v>
                </c:pt>
              </c:numCache>
            </c:numRef>
          </c:cat>
          <c:val>
            <c:numRef>
              <c:f>'2.1.11'!$C$8:$S$8</c:f>
              <c:numCache>
                <c:formatCode>_(* #,##0_);_(* \(#,##0\);_(* "-"??_);_(@_)</c:formatCode>
                <c:ptCount val="17"/>
                <c:pt idx="0">
                  <c:v>1662585</c:v>
                </c:pt>
                <c:pt idx="1">
                  <c:v>1992454</c:v>
                </c:pt>
                <c:pt idx="2">
                  <c:v>2038905</c:v>
                </c:pt>
                <c:pt idx="3">
                  <c:v>2238171</c:v>
                </c:pt>
                <c:pt idx="4">
                  <c:v>2666853</c:v>
                </c:pt>
                <c:pt idx="5">
                  <c:v>2877790</c:v>
                </c:pt>
                <c:pt idx="6">
                  <c:v>2736788</c:v>
                </c:pt>
                <c:pt idx="7">
                  <c:v>2569353</c:v>
                </c:pt>
                <c:pt idx="8">
                  <c:v>3061249</c:v>
                </c:pt>
                <c:pt idx="9">
                  <c:v>2761646</c:v>
                </c:pt>
                <c:pt idx="10">
                  <c:v>2889939</c:v>
                </c:pt>
                <c:pt idx="11">
                  <c:v>2913077</c:v>
                </c:pt>
                <c:pt idx="12">
                  <c:v>2976883</c:v>
                </c:pt>
                <c:pt idx="13">
                  <c:v>3053287</c:v>
                </c:pt>
                <c:pt idx="14">
                  <c:v>3174760</c:v>
                </c:pt>
                <c:pt idx="15">
                  <c:v>3307287</c:v>
                </c:pt>
                <c:pt idx="16">
                  <c:v>3430573</c:v>
                </c:pt>
              </c:numCache>
            </c:numRef>
          </c:val>
          <c:extLst>
            <c:ext xmlns:c16="http://schemas.microsoft.com/office/drawing/2014/chart" uri="{C3380CC4-5D6E-409C-BE32-E72D297353CC}">
              <c16:uniqueId val="{00000000-A9A4-4B1E-9C93-3EB0DC2001A6}"/>
            </c:ext>
          </c:extLst>
        </c:ser>
        <c:dLbls>
          <c:showLegendKey val="0"/>
          <c:showVal val="1"/>
          <c:showCatName val="0"/>
          <c:showSerName val="0"/>
          <c:showPercent val="0"/>
          <c:showBubbleSize val="0"/>
        </c:dLbls>
        <c:gapWidth val="95"/>
        <c:axId val="227655456"/>
        <c:axId val="227656016"/>
      </c:barChart>
      <c:lineChart>
        <c:grouping val="standard"/>
        <c:varyColors val="0"/>
        <c:ser>
          <c:idx val="0"/>
          <c:order val="0"/>
          <c:tx>
            <c:strRef>
              <c:f>'2.1.11'!$B$10</c:f>
              <c:strCache>
                <c:ptCount val="1"/>
                <c:pt idx="0">
                  <c:v>Gasto de consumo final de los hogares en salud respecto al gasto de consumo final total de los hogares</c:v>
                </c:pt>
              </c:strCache>
            </c:strRef>
          </c:tx>
          <c:marker>
            <c:symbol val="diamond"/>
            <c:size val="6"/>
            <c:spPr>
              <a:solidFill>
                <a:srgbClr val="31859C"/>
              </a:solidFill>
              <a:ln>
                <a:solidFill>
                  <a:srgbClr val="4BACC6"/>
                </a:solidFill>
              </a:ln>
            </c:spPr>
          </c:marker>
          <c:dLbls>
            <c:dLbl>
              <c:idx val="0"/>
              <c:layout>
                <c:manualLayout>
                  <c:x val="-1.1237457957233661E-2"/>
                  <c:y val="-1.9944591377550107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68F4-4F12-8F78-15EF7A72E12E}"/>
                </c:ext>
              </c:extLst>
            </c:dLbl>
            <c:dLbl>
              <c:idx val="1"/>
              <c:layout>
                <c:manualLayout>
                  <c:x val="-1.1861761177079971E-2"/>
                  <c:y val="-2.8808854212016764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68F4-4F12-8F78-15EF7A72E12E}"/>
                </c:ext>
              </c:extLst>
            </c:dLbl>
            <c:dLbl>
              <c:idx val="2"/>
              <c:layout>
                <c:manualLayout>
                  <c:x val="-1.1861761177079993E-2"/>
                  <c:y val="-2.2160657086166741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68F4-4F12-8F78-15EF7A72E12E}"/>
                </c:ext>
              </c:extLst>
            </c:dLbl>
            <c:dLbl>
              <c:idx val="3"/>
              <c:layout>
                <c:manualLayout>
                  <c:x val="-1.3734670836618914E-2"/>
                  <c:y val="-2.2160657086166741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68F4-4F12-8F78-15EF7A72E12E}"/>
                </c:ext>
              </c:extLst>
            </c:dLbl>
            <c:dLbl>
              <c:idx val="4"/>
              <c:layout>
                <c:manualLayout>
                  <c:x val="-1.2486064396926285E-2"/>
                  <c:y val="-2.6592788503400092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68F4-4F12-8F78-15EF7A72E12E}"/>
                </c:ext>
              </c:extLst>
            </c:dLbl>
            <c:dLbl>
              <c:idx val="5"/>
              <c:layout>
                <c:manualLayout>
                  <c:x val="-1.4358974056465273E-2"/>
                  <c:y val="-2.4376722794783416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6-68F4-4F12-8F78-15EF7A72E12E}"/>
                </c:ext>
              </c:extLst>
            </c:dLbl>
            <c:dLbl>
              <c:idx val="6"/>
              <c:layout>
                <c:manualLayout>
                  <c:x val="-1.0613154737387342E-2"/>
                  <c:y val="3.5457051337866786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7-68F4-4F12-8F78-15EF7A72E12E}"/>
                </c:ext>
              </c:extLst>
            </c:dLbl>
            <c:dLbl>
              <c:idx val="7"/>
              <c:layout>
                <c:manualLayout>
                  <c:x val="-1.2486064396926285E-2"/>
                  <c:y val="1.9944591377550069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8-68F4-4F12-8F78-15EF7A72E12E}"/>
                </c:ext>
              </c:extLst>
            </c:dLbl>
            <c:dLbl>
              <c:idx val="8"/>
              <c:layout>
                <c:manualLayout>
                  <c:x val="-1.31103676167726E-2"/>
                  <c:y val="1.9944591377550069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9-68F4-4F12-8F78-15EF7A72E12E}"/>
                </c:ext>
              </c:extLst>
            </c:dLbl>
            <c:dLbl>
              <c:idx val="9"/>
              <c:layout>
                <c:manualLayout>
                  <c:x val="-1.4358974056465319E-2"/>
                  <c:y val="2.4376722794783437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A-68F4-4F12-8F78-15EF7A72E12E}"/>
                </c:ext>
              </c:extLst>
            </c:dLbl>
            <c:dLbl>
              <c:idx val="10"/>
              <c:layout>
                <c:manualLayout>
                  <c:x val="-1.3110367616772691E-2"/>
                  <c:y val="2.2160657086166741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B-68F4-4F12-8F78-15EF7A72E12E}"/>
                </c:ext>
              </c:extLst>
            </c:dLbl>
            <c:dLbl>
              <c:idx val="11"/>
              <c:layout>
                <c:manualLayout>
                  <c:x val="-1.31103676167726E-2"/>
                  <c:y val="2.2160657086166703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C-68F4-4F12-8F78-15EF7A72E12E}"/>
                </c:ext>
              </c:extLst>
            </c:dLbl>
            <c:dLbl>
              <c:idx val="12"/>
              <c:layout>
                <c:manualLayout>
                  <c:x val="-1.1861761177080063E-2"/>
                  <c:y val="1.9944591377550069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D-68F4-4F12-8F78-15EF7A72E12E}"/>
                </c:ext>
              </c:extLst>
            </c:dLbl>
            <c:dLbl>
              <c:idx val="13"/>
              <c:layout>
                <c:manualLayout>
                  <c:x val="-9.9888515175410274E-3"/>
                  <c:y val="1.9944591377550069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E-68F4-4F12-8F78-15EF7A72E12E}"/>
                </c:ext>
              </c:extLst>
            </c:dLbl>
            <c:dLbl>
              <c:idx val="15"/>
              <c:layout>
                <c:manualLayout>
                  <c:x val="-1.2486064396926285E-2"/>
                  <c:y val="-2.6592788503400092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F-68F4-4F12-8F78-15EF7A72E12E}"/>
                </c:ext>
              </c:extLst>
            </c:dLbl>
            <c:spPr>
              <a:noFill/>
              <a:ln>
                <a:noFill/>
              </a:ln>
              <a:effectLst/>
            </c:spPr>
            <c:txPr>
              <a:bodyPr wrap="square" lIns="38100" tIns="19050" rIns="38100" bIns="19050" anchor="ctr">
                <a:spAutoFit/>
              </a:bodyPr>
              <a:lstStyle/>
              <a:p>
                <a:pPr>
                  <a:defRPr>
                    <a:solidFill>
                      <a:srgbClr val="64647C"/>
                    </a:solidFill>
                  </a:defRPr>
                </a:pPr>
                <a:endParaRPr lang="es-EC"/>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multiLvlStrRef>
              <c:f>'2.1.11'!#REF!</c:f>
            </c:multiLvlStrRef>
          </c:cat>
          <c:val>
            <c:numRef>
              <c:f>'2.1.11'!$C$10:$S$10</c:f>
              <c:numCache>
                <c:formatCode>0.0%</c:formatCode>
                <c:ptCount val="17"/>
                <c:pt idx="0">
                  <c:v>5.1801097370182202E-2</c:v>
                </c:pt>
                <c:pt idx="1">
                  <c:v>5.3895931570723601E-2</c:v>
                </c:pt>
                <c:pt idx="2">
                  <c:v>5.3720421239536402E-2</c:v>
                </c:pt>
                <c:pt idx="3">
                  <c:v>5.1588913032793803E-2</c:v>
                </c:pt>
                <c:pt idx="4">
                  <c:v>5.51571150682824E-2</c:v>
                </c:pt>
                <c:pt idx="5">
                  <c:v>5.4144921142991999E-2</c:v>
                </c:pt>
                <c:pt idx="6">
                  <c:v>4.7588939801124303E-2</c:v>
                </c:pt>
                <c:pt idx="7">
                  <c:v>4.2202438601855997E-2</c:v>
                </c:pt>
                <c:pt idx="8">
                  <c:v>4.9006868746221101E-2</c:v>
                </c:pt>
                <c:pt idx="9">
                  <c:v>4.4513211072291198E-2</c:v>
                </c:pt>
                <c:pt idx="10">
                  <c:v>4.40021164325771E-2</c:v>
                </c:pt>
                <c:pt idx="11">
                  <c:v>4.3141982643223303E-2</c:v>
                </c:pt>
                <c:pt idx="12">
                  <c:v>4.3398094426593897E-2</c:v>
                </c:pt>
                <c:pt idx="13">
                  <c:v>5.0145417896739798E-2</c:v>
                </c:pt>
                <c:pt idx="14">
                  <c:v>4.6302897895237803E-2</c:v>
                </c:pt>
                <c:pt idx="15">
                  <c:v>4.40817854487498E-2</c:v>
                </c:pt>
                <c:pt idx="16">
                  <c:v>4.4858769091106199E-2</c:v>
                </c:pt>
              </c:numCache>
            </c:numRef>
          </c:val>
          <c:smooth val="0"/>
          <c:extLst>
            <c:ext xmlns:c16="http://schemas.microsoft.com/office/drawing/2014/chart" uri="{C3380CC4-5D6E-409C-BE32-E72D297353CC}">
              <c16:uniqueId val="{00000001-A9A4-4B1E-9C93-3EB0DC2001A6}"/>
            </c:ext>
          </c:extLst>
        </c:ser>
        <c:dLbls>
          <c:showLegendKey val="0"/>
          <c:showVal val="1"/>
          <c:showCatName val="0"/>
          <c:showSerName val="0"/>
          <c:showPercent val="0"/>
          <c:showBubbleSize val="0"/>
        </c:dLbls>
        <c:marker val="1"/>
        <c:smooth val="0"/>
        <c:axId val="227657136"/>
        <c:axId val="227656576"/>
      </c:lineChart>
      <c:catAx>
        <c:axId val="227655456"/>
        <c:scaling>
          <c:orientation val="minMax"/>
        </c:scaling>
        <c:delete val="0"/>
        <c:axPos val="b"/>
        <c:numFmt formatCode="General" sourceLinked="0"/>
        <c:majorTickMark val="out"/>
        <c:minorTickMark val="none"/>
        <c:tickLblPos val="nextTo"/>
        <c:crossAx val="227656016"/>
        <c:crosses val="autoZero"/>
        <c:auto val="1"/>
        <c:lblAlgn val="ctr"/>
        <c:lblOffset val="100"/>
        <c:noMultiLvlLbl val="0"/>
      </c:catAx>
      <c:valAx>
        <c:axId val="227656016"/>
        <c:scaling>
          <c:orientation val="minMax"/>
          <c:max val="5500000"/>
        </c:scaling>
        <c:delete val="0"/>
        <c:axPos val="l"/>
        <c:numFmt formatCode="_(* #,##0_);_(* \(#,##0\);_(* &quot;-&quot;??_);_(@_)" sourceLinked="1"/>
        <c:majorTickMark val="none"/>
        <c:minorTickMark val="none"/>
        <c:tickLblPos val="nextTo"/>
        <c:spPr>
          <a:ln>
            <a:noFill/>
          </a:ln>
        </c:spPr>
        <c:txPr>
          <a:bodyPr/>
          <a:lstStyle/>
          <a:p>
            <a:pPr>
              <a:defRPr sz="100">
                <a:solidFill>
                  <a:schemeClr val="bg1"/>
                </a:solidFill>
              </a:defRPr>
            </a:pPr>
            <a:endParaRPr lang="es-EC"/>
          </a:p>
        </c:txPr>
        <c:crossAx val="227655456"/>
        <c:crosses val="autoZero"/>
        <c:crossBetween val="between"/>
      </c:valAx>
      <c:valAx>
        <c:axId val="227656576"/>
        <c:scaling>
          <c:orientation val="minMax"/>
        </c:scaling>
        <c:delete val="0"/>
        <c:axPos val="r"/>
        <c:numFmt formatCode="0.0%" sourceLinked="1"/>
        <c:majorTickMark val="out"/>
        <c:minorTickMark val="none"/>
        <c:tickLblPos val="nextTo"/>
        <c:spPr>
          <a:ln>
            <a:solidFill>
              <a:schemeClr val="bg1"/>
            </a:solidFill>
          </a:ln>
        </c:spPr>
        <c:txPr>
          <a:bodyPr/>
          <a:lstStyle/>
          <a:p>
            <a:pPr>
              <a:defRPr>
                <a:solidFill>
                  <a:schemeClr val="bg1"/>
                </a:solidFill>
              </a:defRPr>
            </a:pPr>
            <a:endParaRPr lang="es-EC"/>
          </a:p>
        </c:txPr>
        <c:crossAx val="227657136"/>
        <c:crosses val="max"/>
        <c:crossBetween val="between"/>
      </c:valAx>
      <c:catAx>
        <c:axId val="227657136"/>
        <c:scaling>
          <c:orientation val="minMax"/>
        </c:scaling>
        <c:delete val="1"/>
        <c:axPos val="b"/>
        <c:numFmt formatCode="General" sourceLinked="1"/>
        <c:majorTickMark val="out"/>
        <c:minorTickMark val="none"/>
        <c:tickLblPos val="nextTo"/>
        <c:crossAx val="227656576"/>
        <c:crosses val="autoZero"/>
        <c:auto val="1"/>
        <c:lblAlgn val="ctr"/>
        <c:lblOffset val="100"/>
        <c:noMultiLvlLbl val="0"/>
      </c:catAx>
    </c:plotArea>
    <c:legend>
      <c:legendPos val="r"/>
      <c:layout>
        <c:manualLayout>
          <c:xMode val="edge"/>
          <c:yMode val="edge"/>
          <c:x val="8.7266466407271608E-4"/>
          <c:y val="0.89556532377302889"/>
          <c:w val="0.98319299598039767"/>
          <c:h val="8.3717191601049873E-2"/>
        </c:manualLayout>
      </c:layout>
      <c:overlay val="0"/>
    </c:legend>
    <c:plotVisOnly val="1"/>
    <c:dispBlanksAs val="gap"/>
    <c:showDLblsOverMax val="0"/>
  </c:chart>
  <c:spPr>
    <a:ln>
      <a:noFill/>
    </a:ln>
  </c:spPr>
  <c:txPr>
    <a:bodyPr/>
    <a:lstStyle/>
    <a:p>
      <a:pPr>
        <a:defRPr sz="1100" baseline="0">
          <a:solidFill>
            <a:srgbClr val="595959"/>
          </a:solidFill>
          <a:latin typeface="Century Gothic" panose="020B0502020202020204" pitchFamily="34" charset="0"/>
        </a:defRPr>
      </a:pPr>
      <a:endParaRPr lang="es-EC"/>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3"/>
    </mc:Choice>
    <mc:Fallback>
      <c:style val="3"/>
    </mc:Fallback>
  </mc:AlternateContent>
  <c:chart>
    <c:autoTitleDeleted val="0"/>
    <c:plotArea>
      <c:layout>
        <c:manualLayout>
          <c:layoutTarget val="inner"/>
          <c:xMode val="edge"/>
          <c:yMode val="edge"/>
          <c:x val="1.0411685770459162E-2"/>
          <c:y val="5.3387569569706317E-4"/>
          <c:w val="0.98913630190867763"/>
          <c:h val="0.76879573131089141"/>
        </c:manualLayout>
      </c:layout>
      <c:barChart>
        <c:barDir val="col"/>
        <c:grouping val="stacked"/>
        <c:varyColors val="0"/>
        <c:ser>
          <c:idx val="0"/>
          <c:order val="0"/>
          <c:spPr>
            <a:solidFill>
              <a:srgbClr val="4BACC6"/>
            </a:solidFill>
            <a:ln>
              <a:solidFill>
                <a:srgbClr val="31859C"/>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100" b="0" i="0" u="none" strike="noStrike" kern="1200" baseline="0">
                    <a:solidFill>
                      <a:srgbClr val="64647C"/>
                    </a:solidFill>
                    <a:latin typeface="Century Gothic" panose="020B0502020202020204" pitchFamily="34" charset="0"/>
                    <a:ea typeface="+mn-ea"/>
                    <a:cs typeface="+mn-cs"/>
                  </a:defRPr>
                </a:pPr>
                <a:endParaRPr lang="es-EC"/>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'1.1.2'!#REF!</c:f>
              <c:numCache>
                <c:formatCode>General</c:formatCode>
                <c:ptCount val="1"/>
                <c:pt idx="0">
                  <c:v>1</c:v>
                </c:pt>
              </c:numCache>
            </c:numRef>
          </c:val>
          <c:extLst>
            <c:ext xmlns:c15="http://schemas.microsoft.com/office/drawing/2012/chart" uri="{02D57815-91ED-43cb-92C2-25804820EDAC}">
              <c15:filteredSeriesTitle>
                <c15:tx>
                  <c:strRef>
                    <c:extLst>
                      <c:ext uri="{02D57815-91ED-43cb-92C2-25804820EDAC}">
                        <c15:formulaRef>
                          <c15:sqref>'1.1.2'!#REF!</c15:sqref>
                        </c15:formulaRef>
                      </c:ext>
                    </c:extLst>
                    <c:strCache>
                      <c:ptCount val="1"/>
                      <c:pt idx="0">
                        <c:v>#REF!</c:v>
                      </c:pt>
                    </c:strCache>
                  </c:strRef>
                </c15:tx>
              </c15:filteredSeriesTitle>
            </c:ext>
            <c:ext xmlns:c15="http://schemas.microsoft.com/office/drawing/2012/chart" uri="{02D57815-91ED-43cb-92C2-25804820EDAC}">
              <c15:filteredCategoryTitle>
                <c15:cat>
                  <c:multiLvlStrRef>
                    <c:extLst>
                      <c:ext uri="{02D57815-91ED-43cb-92C2-25804820EDAC}">
                        <c15:formulaRef>
                          <c15:sqref>'1.1.2'!#REF!</c15:sqref>
                        </c15:formulaRef>
                      </c:ext>
                    </c:extLst>
                  </c:multiLvlStrRef>
                </c15:cat>
              </c15:filteredCategoryTitle>
            </c:ext>
            <c:ext xmlns:c16="http://schemas.microsoft.com/office/drawing/2014/chart" uri="{C3380CC4-5D6E-409C-BE32-E72D297353CC}">
              <c16:uniqueId val="{00000000-57FB-41CE-AFF5-4656599123AE}"/>
            </c:ext>
          </c:extLst>
        </c:ser>
        <c:ser>
          <c:idx val="1"/>
          <c:order val="1"/>
          <c:spPr>
            <a:solidFill>
              <a:srgbClr val="DAEEF3"/>
            </a:solidFill>
            <a:ln>
              <a:solidFill>
                <a:srgbClr val="4BACC6"/>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100" b="0" i="0" u="none" strike="noStrike" kern="1200" baseline="0">
                    <a:solidFill>
                      <a:srgbClr val="64647C"/>
                    </a:solidFill>
                    <a:latin typeface="Century Gothic" panose="020B0502020202020204" pitchFamily="34" charset="0"/>
                    <a:ea typeface="+mn-ea"/>
                    <a:cs typeface="+mn-cs"/>
                  </a:defRPr>
                </a:pPr>
                <a:endParaRPr lang="es-EC"/>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'1.1.2'!#REF!</c:f>
              <c:numCache>
                <c:formatCode>General</c:formatCode>
                <c:ptCount val="1"/>
                <c:pt idx="0">
                  <c:v>1</c:v>
                </c:pt>
              </c:numCache>
            </c:numRef>
          </c:val>
          <c:extLst>
            <c:ext xmlns:c15="http://schemas.microsoft.com/office/drawing/2012/chart" uri="{02D57815-91ED-43cb-92C2-25804820EDAC}">
              <c15:filteredSeriesTitle>
                <c15:tx>
                  <c:strRef>
                    <c:extLst>
                      <c:ext uri="{02D57815-91ED-43cb-92C2-25804820EDAC}">
                        <c15:formulaRef>
                          <c15:sqref>'1.1.2'!#REF!</c15:sqref>
                        </c15:formulaRef>
                      </c:ext>
                    </c:extLst>
                    <c:strCache>
                      <c:ptCount val="1"/>
                      <c:pt idx="0">
                        <c:v>#REF!</c:v>
                      </c:pt>
                    </c:strCache>
                  </c:strRef>
                </c15:tx>
              </c15:filteredSeriesTitle>
            </c:ext>
            <c:ext xmlns:c15="http://schemas.microsoft.com/office/drawing/2012/chart" uri="{02D57815-91ED-43cb-92C2-25804820EDAC}">
              <c15:filteredCategoryTitle>
                <c15:cat>
                  <c:multiLvlStrRef>
                    <c:extLst>
                      <c:ext uri="{02D57815-91ED-43cb-92C2-25804820EDAC}">
                        <c15:formulaRef>
                          <c15:sqref>'1.1.2'!#REF!</c15:sqref>
                        </c15:formulaRef>
                      </c:ext>
                    </c:extLst>
                  </c:multiLvlStrRef>
                </c15:cat>
              </c15:filteredCategoryTitle>
            </c:ext>
            <c:ext xmlns:c16="http://schemas.microsoft.com/office/drawing/2014/chart" uri="{C3380CC4-5D6E-409C-BE32-E72D297353CC}">
              <c16:uniqueId val="{00000001-57FB-41CE-AFF5-4656599123AE}"/>
            </c:ext>
          </c:extLst>
        </c:ser>
        <c:dLbls>
          <c:showLegendKey val="0"/>
          <c:showVal val="0"/>
          <c:showCatName val="0"/>
          <c:showSerName val="0"/>
          <c:showPercent val="0"/>
          <c:showBubbleSize val="0"/>
        </c:dLbls>
        <c:gapWidth val="95"/>
        <c:overlap val="100"/>
        <c:axId val="250453488"/>
        <c:axId val="250454048"/>
      </c:barChart>
      <c:catAx>
        <c:axId val="250453488"/>
        <c:scaling>
          <c:orientation val="minMax"/>
        </c:scaling>
        <c:delete val="0"/>
        <c:axPos val="b"/>
        <c:numFmt formatCode="General" sourceLinked="1"/>
        <c:majorTickMark val="out"/>
        <c:minorTickMark val="none"/>
        <c:tickLblPos val="nextTo"/>
        <c:spPr>
          <a:noFill/>
          <a:ln w="6350" cap="flat" cmpd="sng" algn="ctr">
            <a:solidFill>
              <a:schemeClr val="tx1">
                <a:tint val="75000"/>
              </a:schemeClr>
            </a:solidFill>
            <a:prstDash val="solid"/>
            <a:round/>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Century Gothic" panose="020B0502020202020204" pitchFamily="34" charset="0"/>
                <a:ea typeface="+mn-ea"/>
                <a:cs typeface="+mn-cs"/>
              </a:defRPr>
            </a:pPr>
            <a:endParaRPr lang="es-EC"/>
          </a:p>
        </c:txPr>
        <c:crossAx val="250454048"/>
        <c:crosses val="autoZero"/>
        <c:auto val="1"/>
        <c:lblAlgn val="ctr"/>
        <c:lblOffset val="100"/>
        <c:noMultiLvlLbl val="0"/>
      </c:catAx>
      <c:valAx>
        <c:axId val="250454048"/>
        <c:scaling>
          <c:orientation val="minMax"/>
        </c:scaling>
        <c:delete val="1"/>
        <c:axPos val="l"/>
        <c:numFmt formatCode="General" sourceLinked="1"/>
        <c:majorTickMark val="out"/>
        <c:minorTickMark val="none"/>
        <c:tickLblPos val="nextTo"/>
        <c:crossAx val="250453488"/>
        <c:crosses val="autoZero"/>
        <c:crossBetween val="between"/>
      </c:valAx>
      <c:spPr>
        <a:solidFill>
          <a:schemeClr val="bg1"/>
        </a:solidFill>
        <a:ln>
          <a:noFill/>
        </a:ln>
        <a:effectLst/>
      </c:spPr>
    </c:plotArea>
    <c:legend>
      <c:legendPos val="r"/>
      <c:layout>
        <c:manualLayout>
          <c:xMode val="edge"/>
          <c:yMode val="edge"/>
          <c:x val="7.6389512069574797E-2"/>
          <c:y val="0.90430291778114824"/>
          <c:w val="0.82749063508987319"/>
          <c:h val="8.0766917961650739E-2"/>
        </c:manualLayout>
      </c:layout>
      <c:overlay val="0"/>
      <c:spPr>
        <a:noFill/>
        <a:ln>
          <a:noFill/>
        </a:ln>
        <a:effectLst/>
      </c:spPr>
      <c:txPr>
        <a:bodyPr rot="0" spcFirstLastPara="1" vertOverflow="ellipsis" vert="horz" wrap="square" anchor="ctr" anchorCtr="1"/>
        <a:lstStyle/>
        <a:p>
          <a:pPr>
            <a:defRPr sz="1100" b="0" i="0" u="none" strike="noStrike" kern="1200" baseline="0">
              <a:solidFill>
                <a:schemeClr val="tx1">
                  <a:lumMod val="65000"/>
                  <a:lumOff val="35000"/>
                </a:schemeClr>
              </a:solidFill>
              <a:latin typeface="Century Gothic" panose="020B0502020202020204" pitchFamily="34" charset="0"/>
              <a:ea typeface="+mn-ea"/>
              <a:cs typeface="+mn-cs"/>
            </a:defRPr>
          </a:pPr>
          <a:endParaRPr lang="es-EC"/>
        </a:p>
      </c:txPr>
    </c:legend>
    <c:plotVisOnly val="1"/>
    <c:dispBlanksAs val="gap"/>
    <c:showDLblsOverMax val="0"/>
  </c:chart>
  <c:spPr>
    <a:solidFill>
      <a:schemeClr val="bg1"/>
    </a:solidFill>
    <a:ln w="6350" cap="flat" cmpd="sng" algn="ctr">
      <a:noFill/>
      <a:prstDash val="solid"/>
      <a:round/>
    </a:ln>
    <a:effectLst/>
  </c:spPr>
  <c:txPr>
    <a:bodyPr/>
    <a:lstStyle/>
    <a:p>
      <a:pPr>
        <a:defRPr sz="1200"/>
      </a:pPr>
      <a:endParaRPr lang="es-EC"/>
    </a:p>
  </c:txPr>
  <c:printSettings>
    <c:headerFooter/>
    <c:pageMargins b="0.75" l="0.7" r="0.7" t="0.75" header="0.3" footer="0.3"/>
    <c:pageSetup/>
  </c:printSettings>
</c:chartSpace>
</file>

<file path=xl/charts/chart3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3"/>
    </mc:Choice>
    <mc:Fallback>
      <c:style val="3"/>
    </mc:Fallback>
  </mc:AlternateContent>
  <c:chart>
    <c:autoTitleDeleted val="1"/>
    <c:plotArea>
      <c:layout/>
      <c:barChart>
        <c:barDir val="col"/>
        <c:grouping val="clustered"/>
        <c:varyColors val="0"/>
        <c:ser>
          <c:idx val="0"/>
          <c:order val="0"/>
          <c:tx>
            <c:strRef>
              <c:f>'2.1.12'!$C$8</c:f>
              <c:strCache>
                <c:ptCount val="1"/>
                <c:pt idx="0">
                  <c:v>Productos Característicos</c:v>
                </c:pt>
              </c:strCache>
            </c:strRef>
          </c:tx>
          <c:spPr>
            <a:solidFill>
              <a:srgbClr val="DAEEF3"/>
            </a:solidFill>
            <a:ln>
              <a:solidFill>
                <a:srgbClr val="4BACC6"/>
              </a:solidFill>
            </a:ln>
          </c:spPr>
          <c:invertIfNegative val="0"/>
          <c:dLbls>
            <c:dLbl>
              <c:idx val="11"/>
              <c:layout>
                <c:manualLayout>
                  <c:x val="-4.1751874854087405E-3"/>
                  <c:y val="0"/>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7BF4-485C-B7E1-A7D81178A7E4}"/>
                </c:ext>
              </c:extLst>
            </c:dLbl>
            <c:dLbl>
              <c:idx val="12"/>
              <c:layout>
                <c:manualLayout>
                  <c:x val="-7.1574642607003976E-3"/>
                  <c:y val="0"/>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7BF4-485C-B7E1-A7D81178A7E4}"/>
                </c:ext>
              </c:extLst>
            </c:dLbl>
            <c:spPr>
              <a:noFill/>
              <a:ln>
                <a:noFill/>
              </a:ln>
              <a:effectLst/>
            </c:spPr>
            <c:txPr>
              <a:bodyPr wrap="square" lIns="38100" tIns="19050" rIns="38100" bIns="19050" anchor="ctr">
                <a:spAutoFit/>
              </a:bodyPr>
              <a:lstStyle/>
              <a:p>
                <a:pPr>
                  <a:defRPr>
                    <a:solidFill>
                      <a:srgbClr val="64647C"/>
                    </a:solidFill>
                  </a:defRPr>
                </a:pPr>
                <a:endParaRPr lang="es-EC"/>
              </a:p>
            </c:txPr>
            <c:showLegendKey val="0"/>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rect">
                    <a:avLst/>
                  </a:prstGeom>
                </c15:spPr>
                <c15:showLeaderLines val="0"/>
              </c:ext>
            </c:extLst>
          </c:dLbls>
          <c:cat>
            <c:numRef>
              <c:f>'2.1.12'!$D$7:$T$7</c:f>
              <c:numCache>
                <c:formatCode>General</c:formatCode>
                <c:ptCount val="17"/>
                <c:pt idx="0">
                  <c:v>2007</c:v>
                </c:pt>
                <c:pt idx="1">
                  <c:v>2008</c:v>
                </c:pt>
                <c:pt idx="2">
                  <c:v>2009</c:v>
                </c:pt>
                <c:pt idx="3">
                  <c:v>2010</c:v>
                </c:pt>
                <c:pt idx="4">
                  <c:v>2011</c:v>
                </c:pt>
                <c:pt idx="5">
                  <c:v>2012</c:v>
                </c:pt>
                <c:pt idx="6">
                  <c:v>2013</c:v>
                </c:pt>
                <c:pt idx="7">
                  <c:v>2014</c:v>
                </c:pt>
                <c:pt idx="8">
                  <c:v>2015</c:v>
                </c:pt>
                <c:pt idx="9">
                  <c:v>2016</c:v>
                </c:pt>
                <c:pt idx="10">
                  <c:v>2017</c:v>
                </c:pt>
                <c:pt idx="11">
                  <c:v>2018</c:v>
                </c:pt>
                <c:pt idx="12">
                  <c:v>2019</c:v>
                </c:pt>
                <c:pt idx="13">
                  <c:v>2020</c:v>
                </c:pt>
                <c:pt idx="14">
                  <c:v>2021</c:v>
                </c:pt>
                <c:pt idx="15">
                  <c:v>2022</c:v>
                </c:pt>
                <c:pt idx="16">
                  <c:v>2023</c:v>
                </c:pt>
              </c:numCache>
            </c:numRef>
          </c:cat>
          <c:val>
            <c:numRef>
              <c:f>'2.1.12'!$D$8:$T$8</c:f>
              <c:numCache>
                <c:formatCode>_(* #,##0_);_(* \(#,##0\);_(* "-"??_);_(@_)</c:formatCode>
                <c:ptCount val="17"/>
                <c:pt idx="0">
                  <c:v>702166</c:v>
                </c:pt>
                <c:pt idx="1">
                  <c:v>835025</c:v>
                </c:pt>
                <c:pt idx="2">
                  <c:v>864191</c:v>
                </c:pt>
                <c:pt idx="3">
                  <c:v>914885</c:v>
                </c:pt>
                <c:pt idx="4">
                  <c:v>1064233</c:v>
                </c:pt>
                <c:pt idx="5">
                  <c:v>1204540</c:v>
                </c:pt>
                <c:pt idx="6">
                  <c:v>1082434</c:v>
                </c:pt>
                <c:pt idx="7">
                  <c:v>868528</c:v>
                </c:pt>
                <c:pt idx="8">
                  <c:v>1187110</c:v>
                </c:pt>
                <c:pt idx="9">
                  <c:v>1150352</c:v>
                </c:pt>
                <c:pt idx="10">
                  <c:v>1210788</c:v>
                </c:pt>
                <c:pt idx="11">
                  <c:v>1293596</c:v>
                </c:pt>
                <c:pt idx="12">
                  <c:v>1349074</c:v>
                </c:pt>
                <c:pt idx="13">
                  <c:v>1314155</c:v>
                </c:pt>
                <c:pt idx="14">
                  <c:v>1412027</c:v>
                </c:pt>
                <c:pt idx="15">
                  <c:v>1506022</c:v>
                </c:pt>
                <c:pt idx="16">
                  <c:v>1618687</c:v>
                </c:pt>
              </c:numCache>
            </c:numRef>
          </c:val>
          <c:extLst>
            <c:ext xmlns:c16="http://schemas.microsoft.com/office/drawing/2014/chart" uri="{C3380CC4-5D6E-409C-BE32-E72D297353CC}">
              <c16:uniqueId val="{00000000-4B1F-4BAE-ABD6-EE8A2F92ED92}"/>
            </c:ext>
          </c:extLst>
        </c:ser>
        <c:ser>
          <c:idx val="1"/>
          <c:order val="1"/>
          <c:tx>
            <c:strRef>
              <c:f>'2.1.12'!$C$16</c:f>
              <c:strCache>
                <c:ptCount val="1"/>
                <c:pt idx="0">
                  <c:v>Productos conexos</c:v>
                </c:pt>
              </c:strCache>
            </c:strRef>
          </c:tx>
          <c:spPr>
            <a:solidFill>
              <a:srgbClr val="4BACC6"/>
            </a:solidFill>
            <a:ln>
              <a:solidFill>
                <a:srgbClr val="31859C"/>
              </a:solidFill>
            </a:ln>
          </c:spPr>
          <c:invertIfNegative val="0"/>
          <c:dLbls>
            <c:dLbl>
              <c:idx val="9"/>
              <c:layout>
                <c:manualLayout>
                  <c:x val="5.964553550583577E-3"/>
                  <c:y val="-2.2429159178507258E-3"/>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7BF4-485C-B7E1-A7D81178A7E4}"/>
                </c:ext>
              </c:extLst>
            </c:dLbl>
            <c:dLbl>
              <c:idx val="10"/>
              <c:layout>
                <c:manualLayout>
                  <c:x val="5.9645535505836646E-3"/>
                  <c:y val="-8.223930028577562E-17"/>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7BF4-485C-B7E1-A7D81178A7E4}"/>
                </c:ext>
              </c:extLst>
            </c:dLbl>
            <c:dLbl>
              <c:idx val="12"/>
              <c:layout>
                <c:manualLayout>
                  <c:x val="5.3680981955252982E-3"/>
                  <c:y val="0"/>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7BF4-485C-B7E1-A7D81178A7E4}"/>
                </c:ext>
              </c:extLst>
            </c:dLbl>
            <c:spPr>
              <a:noFill/>
              <a:ln>
                <a:noFill/>
              </a:ln>
              <a:effectLst/>
            </c:spPr>
            <c:txPr>
              <a:bodyPr wrap="square" lIns="38100" tIns="19050" rIns="38100" bIns="19050" anchor="ctr">
                <a:spAutoFit/>
              </a:bodyPr>
              <a:lstStyle/>
              <a:p>
                <a:pPr>
                  <a:defRPr>
                    <a:solidFill>
                      <a:srgbClr val="64647C"/>
                    </a:solidFill>
                  </a:defRPr>
                </a:pPr>
                <a:endParaRPr lang="es-EC"/>
              </a:p>
            </c:txPr>
            <c:showLegendKey val="0"/>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rect">
                    <a:avLst/>
                  </a:prstGeom>
                </c15:spPr>
                <c15:showLeaderLines val="0"/>
              </c:ext>
            </c:extLst>
          </c:dLbls>
          <c:cat>
            <c:numRef>
              <c:f>'2.1.12'!$D$7:$T$7</c:f>
              <c:numCache>
                <c:formatCode>General</c:formatCode>
                <c:ptCount val="17"/>
                <c:pt idx="0">
                  <c:v>2007</c:v>
                </c:pt>
                <c:pt idx="1">
                  <c:v>2008</c:v>
                </c:pt>
                <c:pt idx="2">
                  <c:v>2009</c:v>
                </c:pt>
                <c:pt idx="3">
                  <c:v>2010</c:v>
                </c:pt>
                <c:pt idx="4">
                  <c:v>2011</c:v>
                </c:pt>
                <c:pt idx="5">
                  <c:v>2012</c:v>
                </c:pt>
                <c:pt idx="6">
                  <c:v>2013</c:v>
                </c:pt>
                <c:pt idx="7">
                  <c:v>2014</c:v>
                </c:pt>
                <c:pt idx="8">
                  <c:v>2015</c:v>
                </c:pt>
                <c:pt idx="9">
                  <c:v>2016</c:v>
                </c:pt>
                <c:pt idx="10">
                  <c:v>2017</c:v>
                </c:pt>
                <c:pt idx="11">
                  <c:v>2018</c:v>
                </c:pt>
                <c:pt idx="12">
                  <c:v>2019</c:v>
                </c:pt>
                <c:pt idx="13">
                  <c:v>2020</c:v>
                </c:pt>
                <c:pt idx="14">
                  <c:v>2021</c:v>
                </c:pt>
                <c:pt idx="15">
                  <c:v>2022</c:v>
                </c:pt>
                <c:pt idx="16">
                  <c:v>2023</c:v>
                </c:pt>
              </c:numCache>
            </c:numRef>
          </c:cat>
          <c:val>
            <c:numRef>
              <c:f>'2.1.12'!$D$16:$T$16</c:f>
              <c:numCache>
                <c:formatCode>_(* #,##0_);_(* \(#,##0\);_(* "-"??_);_(@_)</c:formatCode>
                <c:ptCount val="17"/>
                <c:pt idx="0">
                  <c:v>960419</c:v>
                </c:pt>
                <c:pt idx="1">
                  <c:v>1157429</c:v>
                </c:pt>
                <c:pt idx="2">
                  <c:v>1174714</c:v>
                </c:pt>
                <c:pt idx="3">
                  <c:v>1323286</c:v>
                </c:pt>
                <c:pt idx="4">
                  <c:v>1602620</c:v>
                </c:pt>
                <c:pt idx="5">
                  <c:v>1673250</c:v>
                </c:pt>
                <c:pt idx="6">
                  <c:v>1654354</c:v>
                </c:pt>
                <c:pt idx="7">
                  <c:v>1700825</c:v>
                </c:pt>
                <c:pt idx="8">
                  <c:v>1874139</c:v>
                </c:pt>
                <c:pt idx="9">
                  <c:v>1611294</c:v>
                </c:pt>
                <c:pt idx="10">
                  <c:v>1679151</c:v>
                </c:pt>
                <c:pt idx="11">
                  <c:v>1619481</c:v>
                </c:pt>
                <c:pt idx="12">
                  <c:v>1627809</c:v>
                </c:pt>
                <c:pt idx="13">
                  <c:v>1739132</c:v>
                </c:pt>
                <c:pt idx="14">
                  <c:v>1762733</c:v>
                </c:pt>
                <c:pt idx="15">
                  <c:v>1801265</c:v>
                </c:pt>
                <c:pt idx="16">
                  <c:v>1811886</c:v>
                </c:pt>
              </c:numCache>
            </c:numRef>
          </c:val>
          <c:extLst>
            <c:ext xmlns:c16="http://schemas.microsoft.com/office/drawing/2014/chart" uri="{C3380CC4-5D6E-409C-BE32-E72D297353CC}">
              <c16:uniqueId val="{00000001-4B1F-4BAE-ABD6-EE8A2F92ED92}"/>
            </c:ext>
          </c:extLst>
        </c:ser>
        <c:dLbls>
          <c:showLegendKey val="0"/>
          <c:showVal val="1"/>
          <c:showCatName val="0"/>
          <c:showSerName val="0"/>
          <c:showPercent val="0"/>
          <c:showBubbleSize val="0"/>
        </c:dLbls>
        <c:gapWidth val="95"/>
        <c:overlap val="-2"/>
        <c:axId val="227664416"/>
        <c:axId val="227664976"/>
      </c:barChart>
      <c:catAx>
        <c:axId val="227664416"/>
        <c:scaling>
          <c:orientation val="minMax"/>
        </c:scaling>
        <c:delete val="0"/>
        <c:axPos val="b"/>
        <c:numFmt formatCode="General" sourceLinked="0"/>
        <c:majorTickMark val="none"/>
        <c:minorTickMark val="none"/>
        <c:tickLblPos val="nextTo"/>
        <c:crossAx val="227664976"/>
        <c:crosses val="autoZero"/>
        <c:auto val="1"/>
        <c:lblAlgn val="ctr"/>
        <c:lblOffset val="100"/>
        <c:noMultiLvlLbl val="0"/>
      </c:catAx>
      <c:valAx>
        <c:axId val="227664976"/>
        <c:scaling>
          <c:orientation val="minMax"/>
        </c:scaling>
        <c:delete val="1"/>
        <c:axPos val="l"/>
        <c:numFmt formatCode="_(* #,##0_);_(* \(#,##0\);_(* &quot;-&quot;??_);_(@_)" sourceLinked="1"/>
        <c:majorTickMark val="out"/>
        <c:minorTickMark val="none"/>
        <c:tickLblPos val="nextTo"/>
        <c:crossAx val="227664416"/>
        <c:crosses val="autoZero"/>
        <c:crossBetween val="between"/>
      </c:valAx>
    </c:plotArea>
    <c:legend>
      <c:legendPos val="b"/>
      <c:overlay val="0"/>
    </c:legend>
    <c:plotVisOnly val="1"/>
    <c:dispBlanksAs val="gap"/>
    <c:showDLblsOverMax val="0"/>
  </c:chart>
  <c:spPr>
    <a:ln>
      <a:noFill/>
    </a:ln>
  </c:spPr>
  <c:txPr>
    <a:bodyPr/>
    <a:lstStyle/>
    <a:p>
      <a:pPr>
        <a:defRPr sz="1100" baseline="0">
          <a:solidFill>
            <a:srgbClr val="595959"/>
          </a:solidFill>
          <a:latin typeface="Century Gothic" panose="020B0502020202020204" pitchFamily="34" charset="0"/>
        </a:defRPr>
      </a:pPr>
      <a:endParaRPr lang="es-EC"/>
    </a:p>
  </c:txPr>
  <c:printSettings>
    <c:headerFooter/>
    <c:pageMargins b="0.75" l="0.7" r="0.7" t="0.75" header="0.3" footer="0.3"/>
    <c:pageSetup/>
  </c:printSettings>
</c:chartSpace>
</file>

<file path=xl/charts/chart3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3"/>
    </mc:Choice>
    <mc:Fallback>
      <c:style val="3"/>
    </mc:Fallback>
  </mc:AlternateContent>
  <c:chart>
    <c:autoTitleDeleted val="1"/>
    <c:plotArea>
      <c:layout>
        <c:manualLayout>
          <c:layoutTarget val="inner"/>
          <c:xMode val="edge"/>
          <c:yMode val="edge"/>
          <c:x val="0.38351768221834381"/>
          <c:y val="1.7072981002588295E-2"/>
          <c:w val="0.60986799814909032"/>
          <c:h val="0.9751260877974457"/>
        </c:manualLayout>
      </c:layout>
      <c:barChart>
        <c:barDir val="bar"/>
        <c:grouping val="clustered"/>
        <c:varyColors val="0"/>
        <c:ser>
          <c:idx val="0"/>
          <c:order val="0"/>
          <c:tx>
            <c:strRef>
              <c:f>'2.1.13'!$F$26</c:f>
              <c:strCache>
                <c:ptCount val="1"/>
                <c:pt idx="0">
                  <c:v>2022</c:v>
                </c:pt>
              </c:strCache>
            </c:strRef>
          </c:tx>
          <c:spPr>
            <a:solidFill>
              <a:srgbClr val="DAEEF3"/>
            </a:solidFill>
            <a:ln>
              <a:solidFill>
                <a:srgbClr val="4BACC6"/>
              </a:solidFill>
            </a:ln>
          </c:spPr>
          <c:invertIfNegative val="0"/>
          <c:dLbls>
            <c:numFmt formatCode="0.0%" sourceLinked="0"/>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'2.1.13'!$C$27:$C$34</c:f>
              <c:strCache>
                <c:ptCount val="8"/>
                <c:pt idx="0">
                  <c:v>Productos farmacéuticos y químicos</c:v>
                </c:pt>
                <c:pt idx="1">
                  <c:v>Servicios ambulatorios</c:v>
                </c:pt>
                <c:pt idx="2">
                  <c:v>Servicios de medicina prepagada y seguros de enfermedad y accidentes</c:v>
                </c:pt>
                <c:pt idx="3">
                  <c:v>Servicios con internación</c:v>
                </c:pt>
                <c:pt idx="4">
                  <c:v>Otros servicios de salud humana</c:v>
                </c:pt>
                <c:pt idx="5">
                  <c:v>Aparatos médicos, ortopédicos y ópticos</c:v>
                </c:pt>
                <c:pt idx="6">
                  <c:v>Servicios odontológicos</c:v>
                </c:pt>
                <c:pt idx="7">
                  <c:v>Otros*</c:v>
                </c:pt>
              </c:strCache>
            </c:strRef>
          </c:cat>
          <c:val>
            <c:numRef>
              <c:f>'2.1.13'!$F$27:$F$34</c:f>
              <c:numCache>
                <c:formatCode>0.0%</c:formatCode>
                <c:ptCount val="8"/>
                <c:pt idx="0">
                  <c:v>0.41908615734215504</c:v>
                </c:pt>
                <c:pt idx="1">
                  <c:v>0.22126707272519655</c:v>
                </c:pt>
                <c:pt idx="2">
                  <c:v>0.11015082700185415</c:v>
                </c:pt>
                <c:pt idx="3">
                  <c:v>6.2961843022179179E-2</c:v>
                </c:pt>
                <c:pt idx="4">
                  <c:v>8.6739339289260281E-2</c:v>
                </c:pt>
                <c:pt idx="5">
                  <c:v>5.5807095743886433E-2</c:v>
                </c:pt>
                <c:pt idx="6">
                  <c:v>3.5591234413242745E-2</c:v>
                </c:pt>
                <c:pt idx="7">
                  <c:v>8.3964304622256066E-3</c:v>
                </c:pt>
              </c:numCache>
            </c:numRef>
          </c:val>
          <c:extLst>
            <c:ext xmlns:c16="http://schemas.microsoft.com/office/drawing/2014/chart" uri="{C3380CC4-5D6E-409C-BE32-E72D297353CC}">
              <c16:uniqueId val="{00000000-B858-41DB-A73D-236C82F4D320}"/>
            </c:ext>
          </c:extLst>
        </c:ser>
        <c:ser>
          <c:idx val="1"/>
          <c:order val="1"/>
          <c:tx>
            <c:strRef>
              <c:f>'2.1.13'!$G$26</c:f>
              <c:strCache>
                <c:ptCount val="1"/>
                <c:pt idx="0">
                  <c:v>2023</c:v>
                </c:pt>
              </c:strCache>
            </c:strRef>
          </c:tx>
          <c:spPr>
            <a:solidFill>
              <a:srgbClr val="4BACC6"/>
            </a:solidFill>
            <a:ln>
              <a:solidFill>
                <a:srgbClr val="31859C"/>
              </a:solidFill>
            </a:ln>
          </c:spPr>
          <c:invertIfNegative val="0"/>
          <c:dLbls>
            <c:numFmt formatCode="0.0%" sourceLinked="0"/>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'2.1.13'!$C$27:$C$34</c:f>
              <c:strCache>
                <c:ptCount val="8"/>
                <c:pt idx="0">
                  <c:v>Productos farmacéuticos y químicos</c:v>
                </c:pt>
                <c:pt idx="1">
                  <c:v>Servicios ambulatorios</c:v>
                </c:pt>
                <c:pt idx="2">
                  <c:v>Servicios de medicina prepagada y seguros de enfermedad y accidentes</c:v>
                </c:pt>
                <c:pt idx="3">
                  <c:v>Servicios con internación</c:v>
                </c:pt>
                <c:pt idx="4">
                  <c:v>Otros servicios de salud humana</c:v>
                </c:pt>
                <c:pt idx="5">
                  <c:v>Aparatos médicos, ortopédicos y ópticos</c:v>
                </c:pt>
                <c:pt idx="6">
                  <c:v>Servicios odontológicos</c:v>
                </c:pt>
                <c:pt idx="7">
                  <c:v>Otros*</c:v>
                </c:pt>
              </c:strCache>
            </c:strRef>
          </c:cat>
          <c:val>
            <c:numRef>
              <c:f>'2.1.13'!$G$27:$G$34</c:f>
              <c:numCache>
                <c:formatCode>0.0%</c:formatCode>
                <c:ptCount val="8"/>
                <c:pt idx="0">
                  <c:v>0.37925245362595117</c:v>
                </c:pt>
                <c:pt idx="1">
                  <c:v>0.22861256554081003</c:v>
                </c:pt>
                <c:pt idx="2">
                  <c:v>0.11667941198352499</c:v>
                </c:pt>
                <c:pt idx="3">
                  <c:v>9.2128516701243668E-2</c:v>
                </c:pt>
                <c:pt idx="4">
                  <c:v>0.11186424347092178</c:v>
                </c:pt>
                <c:pt idx="5">
                  <c:v>4.0481931531426048E-2</c:v>
                </c:pt>
                <c:pt idx="6">
                  <c:v>2.268209032953657E-2</c:v>
                </c:pt>
                <c:pt idx="7">
                  <c:v>8.2987868165857424E-3</c:v>
                </c:pt>
              </c:numCache>
            </c:numRef>
          </c:val>
          <c:extLst>
            <c:ext xmlns:c16="http://schemas.microsoft.com/office/drawing/2014/chart" uri="{C3380CC4-5D6E-409C-BE32-E72D297353CC}">
              <c16:uniqueId val="{00000002-B858-41DB-A73D-236C82F4D320}"/>
            </c:ext>
          </c:extLst>
        </c:ser>
        <c:dLbls>
          <c:showLegendKey val="0"/>
          <c:showVal val="1"/>
          <c:showCatName val="0"/>
          <c:showSerName val="0"/>
          <c:showPercent val="0"/>
          <c:showBubbleSize val="0"/>
        </c:dLbls>
        <c:gapWidth val="50"/>
        <c:overlap val="-2"/>
        <c:axId val="447650000"/>
        <c:axId val="447650560"/>
      </c:barChart>
      <c:catAx>
        <c:axId val="447650000"/>
        <c:scaling>
          <c:orientation val="maxMin"/>
        </c:scaling>
        <c:delete val="0"/>
        <c:axPos val="l"/>
        <c:numFmt formatCode="General" sourceLinked="0"/>
        <c:majorTickMark val="none"/>
        <c:minorTickMark val="none"/>
        <c:tickLblPos val="nextTo"/>
        <c:crossAx val="447650560"/>
        <c:crosses val="autoZero"/>
        <c:auto val="1"/>
        <c:lblAlgn val="ctr"/>
        <c:lblOffset val="100"/>
        <c:noMultiLvlLbl val="0"/>
      </c:catAx>
      <c:valAx>
        <c:axId val="447650560"/>
        <c:scaling>
          <c:orientation val="minMax"/>
        </c:scaling>
        <c:delete val="1"/>
        <c:axPos val="t"/>
        <c:numFmt formatCode="0.0%" sourceLinked="1"/>
        <c:majorTickMark val="out"/>
        <c:minorTickMark val="none"/>
        <c:tickLblPos val="nextTo"/>
        <c:crossAx val="447650000"/>
        <c:crosses val="autoZero"/>
        <c:crossBetween val="between"/>
      </c:valAx>
    </c:plotArea>
    <c:legend>
      <c:legendPos val="b"/>
      <c:layout>
        <c:manualLayout>
          <c:xMode val="edge"/>
          <c:yMode val="edge"/>
          <c:x val="0.90183814005497853"/>
          <c:y val="0.60139605970827248"/>
          <c:w val="5.6678749475842144E-2"/>
          <c:h val="5.1811975447456173E-2"/>
        </c:manualLayout>
      </c:layout>
      <c:overlay val="0"/>
    </c:legend>
    <c:plotVisOnly val="1"/>
    <c:dispBlanksAs val="gap"/>
    <c:showDLblsOverMax val="0"/>
  </c:chart>
  <c:spPr>
    <a:ln>
      <a:noFill/>
    </a:ln>
  </c:spPr>
  <c:txPr>
    <a:bodyPr/>
    <a:lstStyle/>
    <a:p>
      <a:pPr>
        <a:defRPr sz="1100">
          <a:solidFill>
            <a:srgbClr val="64647C"/>
          </a:solidFill>
          <a:latin typeface="Century Gothic" panose="020B0502020202020204" pitchFamily="34" charset="0"/>
        </a:defRPr>
      </a:pPr>
      <a:endParaRPr lang="es-EC"/>
    </a:p>
  </c:txPr>
  <c:printSettings>
    <c:headerFooter/>
    <c:pageMargins b="0.75" l="0.7" r="0.7" t="0.75" header="0.3" footer="0.3"/>
    <c:pageSetup/>
  </c:printSettings>
</c:chartSpace>
</file>

<file path=xl/charts/chart3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3"/>
    </mc:Choice>
    <mc:Fallback>
      <c:style val="3"/>
    </mc:Fallback>
  </mc:AlternateContent>
  <c:chart>
    <c:autoTitleDeleted val="1"/>
    <c:plotArea>
      <c:layout/>
      <c:barChart>
        <c:barDir val="col"/>
        <c:grouping val="clustered"/>
        <c:varyColors val="0"/>
        <c:ser>
          <c:idx val="0"/>
          <c:order val="0"/>
          <c:tx>
            <c:strRef>
              <c:f>'2.1.14'!$C$8</c:f>
              <c:strCache>
                <c:ptCount val="1"/>
                <c:pt idx="0">
                  <c:v>Productos Característicos</c:v>
                </c:pt>
              </c:strCache>
            </c:strRef>
          </c:tx>
          <c:spPr>
            <a:solidFill>
              <a:srgbClr val="4BACC6"/>
            </a:solidFill>
            <a:ln>
              <a:solidFill>
                <a:srgbClr val="31859C"/>
              </a:solidFill>
            </a:ln>
          </c:spPr>
          <c:invertIfNegative val="0"/>
          <c:dLbls>
            <c:spPr>
              <a:noFill/>
              <a:ln>
                <a:noFill/>
              </a:ln>
              <a:effectLst/>
            </c:spPr>
            <c:txPr>
              <a:bodyPr wrap="square" lIns="38100" tIns="19050" rIns="38100" bIns="19050" anchor="ctr">
                <a:spAutoFit/>
              </a:bodyPr>
              <a:lstStyle/>
              <a:p>
                <a:pPr>
                  <a:defRPr>
                    <a:solidFill>
                      <a:srgbClr val="64647C"/>
                    </a:solidFill>
                  </a:defRPr>
                </a:pPr>
                <a:endParaRPr lang="es-EC"/>
              </a:p>
            </c:txPr>
            <c:showLegendKey val="0"/>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rect">
                    <a:avLst/>
                  </a:prstGeom>
                </c15:spPr>
                <c15:showLeaderLines val="0"/>
              </c:ext>
            </c:extLst>
          </c:dLbls>
          <c:cat>
            <c:numRef>
              <c:f>'2.1.14'!$D$7:$T$7</c:f>
              <c:numCache>
                <c:formatCode>General</c:formatCode>
                <c:ptCount val="17"/>
                <c:pt idx="0">
                  <c:v>2007</c:v>
                </c:pt>
                <c:pt idx="1">
                  <c:v>2008</c:v>
                </c:pt>
                <c:pt idx="2">
                  <c:v>2009</c:v>
                </c:pt>
                <c:pt idx="3">
                  <c:v>2010</c:v>
                </c:pt>
                <c:pt idx="4">
                  <c:v>2011</c:v>
                </c:pt>
                <c:pt idx="5">
                  <c:v>2012</c:v>
                </c:pt>
                <c:pt idx="6">
                  <c:v>2013</c:v>
                </c:pt>
                <c:pt idx="7">
                  <c:v>2014</c:v>
                </c:pt>
                <c:pt idx="8">
                  <c:v>2015</c:v>
                </c:pt>
                <c:pt idx="9">
                  <c:v>2016</c:v>
                </c:pt>
                <c:pt idx="10">
                  <c:v>2017</c:v>
                </c:pt>
                <c:pt idx="11">
                  <c:v>2018</c:v>
                </c:pt>
                <c:pt idx="12">
                  <c:v>2019</c:v>
                </c:pt>
                <c:pt idx="13">
                  <c:v>2020</c:v>
                </c:pt>
                <c:pt idx="14">
                  <c:v>2021</c:v>
                </c:pt>
                <c:pt idx="15">
                  <c:v>2022</c:v>
                </c:pt>
                <c:pt idx="16">
                  <c:v>2023</c:v>
                </c:pt>
              </c:numCache>
            </c:numRef>
          </c:cat>
          <c:val>
            <c:numRef>
              <c:f>'2.1.14'!$D$8:$T$8</c:f>
              <c:numCache>
                <c:formatCode>_(* #,##0_);_(* \(#,##0\);_(* "-"??_);_(@_)</c:formatCode>
                <c:ptCount val="17"/>
                <c:pt idx="0">
                  <c:v>702166</c:v>
                </c:pt>
                <c:pt idx="1">
                  <c:v>835025</c:v>
                </c:pt>
                <c:pt idx="2">
                  <c:v>864191</c:v>
                </c:pt>
                <c:pt idx="3">
                  <c:v>914885</c:v>
                </c:pt>
                <c:pt idx="4">
                  <c:v>1064233</c:v>
                </c:pt>
                <c:pt idx="5">
                  <c:v>1204540</c:v>
                </c:pt>
                <c:pt idx="6">
                  <c:v>1082434</c:v>
                </c:pt>
                <c:pt idx="7">
                  <c:v>868528</c:v>
                </c:pt>
                <c:pt idx="8">
                  <c:v>1187110</c:v>
                </c:pt>
                <c:pt idx="9">
                  <c:v>1150352</c:v>
                </c:pt>
                <c:pt idx="10">
                  <c:v>1210788</c:v>
                </c:pt>
                <c:pt idx="11">
                  <c:v>1293596</c:v>
                </c:pt>
                <c:pt idx="12">
                  <c:v>1349074</c:v>
                </c:pt>
                <c:pt idx="13">
                  <c:v>1314155</c:v>
                </c:pt>
                <c:pt idx="14">
                  <c:v>1412027</c:v>
                </c:pt>
                <c:pt idx="15">
                  <c:v>1506022</c:v>
                </c:pt>
                <c:pt idx="16">
                  <c:v>1618687</c:v>
                </c:pt>
              </c:numCache>
            </c:numRef>
          </c:val>
          <c:extLst>
            <c:ext xmlns:c16="http://schemas.microsoft.com/office/drawing/2014/chart" uri="{C3380CC4-5D6E-409C-BE32-E72D297353CC}">
              <c16:uniqueId val="{00000001-4CDF-44F5-A154-B4202BA42934}"/>
            </c:ext>
          </c:extLst>
        </c:ser>
        <c:ser>
          <c:idx val="1"/>
          <c:order val="1"/>
          <c:tx>
            <c:strRef>
              <c:f>'2.1.14'!$C$21</c:f>
              <c:strCache>
                <c:ptCount val="1"/>
                <c:pt idx="0">
                  <c:v>Productos conexos</c:v>
                </c:pt>
              </c:strCache>
            </c:strRef>
          </c:tx>
          <c:spPr>
            <a:solidFill>
              <a:srgbClr val="DAEEF3"/>
            </a:solidFill>
            <a:ln>
              <a:solidFill>
                <a:srgbClr val="4BACC6"/>
              </a:solidFill>
            </a:ln>
          </c:spPr>
          <c:invertIfNegative val="0"/>
          <c:dLbls>
            <c:spPr>
              <a:noFill/>
              <a:ln>
                <a:noFill/>
              </a:ln>
              <a:effectLst/>
            </c:spPr>
            <c:txPr>
              <a:bodyPr wrap="square" lIns="38100" tIns="19050" rIns="38100" bIns="19050" anchor="ctr">
                <a:spAutoFit/>
              </a:bodyPr>
              <a:lstStyle/>
              <a:p>
                <a:pPr>
                  <a:defRPr>
                    <a:solidFill>
                      <a:srgbClr val="64647C"/>
                    </a:solidFill>
                  </a:defRPr>
                </a:pPr>
                <a:endParaRPr lang="es-EC"/>
              </a:p>
            </c:txPr>
            <c:showLegendKey val="0"/>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rect">
                    <a:avLst/>
                  </a:prstGeom>
                </c15:spPr>
                <c15:showLeaderLines val="0"/>
              </c:ext>
            </c:extLst>
          </c:dLbls>
          <c:cat>
            <c:numRef>
              <c:f>'2.1.14'!$D$7:$T$7</c:f>
              <c:numCache>
                <c:formatCode>General</c:formatCode>
                <c:ptCount val="17"/>
                <c:pt idx="0">
                  <c:v>2007</c:v>
                </c:pt>
                <c:pt idx="1">
                  <c:v>2008</c:v>
                </c:pt>
                <c:pt idx="2">
                  <c:v>2009</c:v>
                </c:pt>
                <c:pt idx="3">
                  <c:v>2010</c:v>
                </c:pt>
                <c:pt idx="4">
                  <c:v>2011</c:v>
                </c:pt>
                <c:pt idx="5">
                  <c:v>2012</c:v>
                </c:pt>
                <c:pt idx="6">
                  <c:v>2013</c:v>
                </c:pt>
                <c:pt idx="7">
                  <c:v>2014</c:v>
                </c:pt>
                <c:pt idx="8">
                  <c:v>2015</c:v>
                </c:pt>
                <c:pt idx="9">
                  <c:v>2016</c:v>
                </c:pt>
                <c:pt idx="10">
                  <c:v>2017</c:v>
                </c:pt>
                <c:pt idx="11">
                  <c:v>2018</c:v>
                </c:pt>
                <c:pt idx="12">
                  <c:v>2019</c:v>
                </c:pt>
                <c:pt idx="13">
                  <c:v>2020</c:v>
                </c:pt>
                <c:pt idx="14">
                  <c:v>2021</c:v>
                </c:pt>
                <c:pt idx="15">
                  <c:v>2022</c:v>
                </c:pt>
                <c:pt idx="16">
                  <c:v>2023</c:v>
                </c:pt>
              </c:numCache>
            </c:numRef>
          </c:cat>
          <c:val>
            <c:numRef>
              <c:f>'2.1.14'!$D$21:$T$21</c:f>
              <c:numCache>
                <c:formatCode>_(* #,##0_);_(* \(#,##0\);_(* "-"??_);_(@_)</c:formatCode>
                <c:ptCount val="17"/>
                <c:pt idx="0">
                  <c:v>960419</c:v>
                </c:pt>
                <c:pt idx="1">
                  <c:v>1157429</c:v>
                </c:pt>
                <c:pt idx="2">
                  <c:v>1174714</c:v>
                </c:pt>
                <c:pt idx="3">
                  <c:v>1323286</c:v>
                </c:pt>
                <c:pt idx="4">
                  <c:v>1602620</c:v>
                </c:pt>
                <c:pt idx="5">
                  <c:v>1673250</c:v>
                </c:pt>
                <c:pt idx="6">
                  <c:v>1654354</c:v>
                </c:pt>
                <c:pt idx="7">
                  <c:v>1700825</c:v>
                </c:pt>
                <c:pt idx="8">
                  <c:v>1874139</c:v>
                </c:pt>
                <c:pt idx="9">
                  <c:v>1611294</c:v>
                </c:pt>
                <c:pt idx="10">
                  <c:v>1679151</c:v>
                </c:pt>
                <c:pt idx="11">
                  <c:v>1619481</c:v>
                </c:pt>
                <c:pt idx="12">
                  <c:v>1627809</c:v>
                </c:pt>
                <c:pt idx="13">
                  <c:v>1739132</c:v>
                </c:pt>
                <c:pt idx="14">
                  <c:v>1762733</c:v>
                </c:pt>
                <c:pt idx="15">
                  <c:v>1801265</c:v>
                </c:pt>
                <c:pt idx="16">
                  <c:v>1811886</c:v>
                </c:pt>
              </c:numCache>
            </c:numRef>
          </c:val>
          <c:extLst>
            <c:ext xmlns:c16="http://schemas.microsoft.com/office/drawing/2014/chart" uri="{C3380CC4-5D6E-409C-BE32-E72D297353CC}">
              <c16:uniqueId val="{00000004-4CDF-44F5-A154-B4202BA42934}"/>
            </c:ext>
          </c:extLst>
        </c:ser>
        <c:dLbls>
          <c:showLegendKey val="0"/>
          <c:showVal val="1"/>
          <c:showCatName val="0"/>
          <c:showSerName val="0"/>
          <c:showPercent val="0"/>
          <c:showBubbleSize val="0"/>
        </c:dLbls>
        <c:gapWidth val="95"/>
        <c:overlap val="-2"/>
        <c:axId val="447657840"/>
        <c:axId val="447658400"/>
      </c:barChart>
      <c:catAx>
        <c:axId val="447657840"/>
        <c:scaling>
          <c:orientation val="minMax"/>
        </c:scaling>
        <c:delete val="0"/>
        <c:axPos val="b"/>
        <c:numFmt formatCode="General" sourceLinked="0"/>
        <c:majorTickMark val="none"/>
        <c:minorTickMark val="none"/>
        <c:tickLblPos val="nextTo"/>
        <c:crossAx val="447658400"/>
        <c:crosses val="autoZero"/>
        <c:auto val="1"/>
        <c:lblAlgn val="ctr"/>
        <c:lblOffset val="100"/>
        <c:noMultiLvlLbl val="0"/>
      </c:catAx>
      <c:valAx>
        <c:axId val="447658400"/>
        <c:scaling>
          <c:orientation val="minMax"/>
        </c:scaling>
        <c:delete val="1"/>
        <c:axPos val="l"/>
        <c:numFmt formatCode="_(* #,##0_);_(* \(#,##0\);_(* &quot;-&quot;??_);_(@_)" sourceLinked="1"/>
        <c:majorTickMark val="out"/>
        <c:minorTickMark val="none"/>
        <c:tickLblPos val="nextTo"/>
        <c:crossAx val="447657840"/>
        <c:crosses val="autoZero"/>
        <c:crossBetween val="between"/>
      </c:valAx>
    </c:plotArea>
    <c:legend>
      <c:legendPos val="b"/>
      <c:overlay val="0"/>
    </c:legend>
    <c:plotVisOnly val="1"/>
    <c:dispBlanksAs val="gap"/>
    <c:showDLblsOverMax val="0"/>
  </c:chart>
  <c:spPr>
    <a:ln>
      <a:noFill/>
    </a:ln>
  </c:spPr>
  <c:txPr>
    <a:bodyPr/>
    <a:lstStyle/>
    <a:p>
      <a:pPr>
        <a:defRPr sz="1100" baseline="0">
          <a:solidFill>
            <a:srgbClr val="595959"/>
          </a:solidFill>
          <a:latin typeface="Century Gothic" panose="020B0502020202020204" pitchFamily="34" charset="0"/>
        </a:defRPr>
      </a:pPr>
      <a:endParaRPr lang="es-EC"/>
    </a:p>
  </c:txPr>
  <c:printSettings>
    <c:headerFooter/>
    <c:pageMargins b="0.75" l="0.7" r="0.7" t="0.75" header="0.3" footer="0.3"/>
    <c:pageSetup/>
  </c:printSettings>
</c:chartSpace>
</file>

<file path=xl/charts/chart3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3"/>
    </mc:Choice>
    <mc:Fallback>
      <c:style val="3"/>
    </mc:Fallback>
  </mc:AlternateContent>
  <c:chart>
    <c:autoTitleDeleted val="1"/>
    <c:plotArea>
      <c:layout>
        <c:manualLayout>
          <c:layoutTarget val="inner"/>
          <c:xMode val="edge"/>
          <c:yMode val="edge"/>
          <c:x val="0.38351770465690288"/>
          <c:y val="2.1675039704359623E-2"/>
          <c:w val="0.60986799814909032"/>
          <c:h val="0.9751260877974457"/>
        </c:manualLayout>
      </c:layout>
      <c:barChart>
        <c:barDir val="bar"/>
        <c:grouping val="clustered"/>
        <c:varyColors val="0"/>
        <c:ser>
          <c:idx val="0"/>
          <c:order val="0"/>
          <c:tx>
            <c:strRef>
              <c:f>'2.1.15'!$D$34</c:f>
              <c:strCache>
                <c:ptCount val="1"/>
                <c:pt idx="0">
                  <c:v>2022</c:v>
                </c:pt>
              </c:strCache>
            </c:strRef>
          </c:tx>
          <c:spPr>
            <a:solidFill>
              <a:srgbClr val="DAEEF3"/>
            </a:solidFill>
            <a:ln>
              <a:solidFill>
                <a:srgbClr val="4BACC6"/>
              </a:solidFill>
            </a:ln>
          </c:spPr>
          <c:invertIfNegative val="0"/>
          <c:dLbls>
            <c:numFmt formatCode="0.0%" sourceLinked="0"/>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'2.1.15'!$C$36:$C$47</c:f>
              <c:strCache>
                <c:ptCount val="12"/>
                <c:pt idx="0">
                  <c:v>Productos farmacéuticos</c:v>
                </c:pt>
                <c:pt idx="1">
                  <c:v>Servicios ambulatorios generales y especializados en centros ambulatorios</c:v>
                </c:pt>
                <c:pt idx="2">
                  <c:v>Servicios de medicina prepagada</c:v>
                </c:pt>
                <c:pt idx="3">
                  <c:v> Otros servicios de salud humana n.c.p </c:v>
                </c:pt>
                <c:pt idx="4">
                  <c:v>Servicios con internación en hospitales y clínicas especializados y de especialidades</c:v>
                </c:pt>
                <c:pt idx="5">
                  <c:v>Servicios de seguros de enfermedad y accidentes</c:v>
                </c:pt>
                <c:pt idx="6">
                  <c:v>Servicios odontológicos en centros de atención ambulatoria</c:v>
                </c:pt>
                <c:pt idx="7">
                  <c:v>Servicios ambulatorios generales y especializados en hospitales y clínicas</c:v>
                </c:pt>
                <c:pt idx="8">
                  <c:v>Aparatos médicos, quirúrgicos y aparatos ortopédicos</c:v>
                </c:pt>
                <c:pt idx="9">
                  <c:v>Artículos ópticos</c:v>
                </c:pt>
                <c:pt idx="10">
                  <c:v>Servicios con internación en hospitales y clínicas básicas y generales</c:v>
                </c:pt>
                <c:pt idx="11">
                  <c:v>Otros*</c:v>
                </c:pt>
              </c:strCache>
            </c:strRef>
          </c:cat>
          <c:val>
            <c:numRef>
              <c:f>'2.1.15'!$F$36:$F$47</c:f>
              <c:numCache>
                <c:formatCode>0.0%</c:formatCode>
                <c:ptCount val="12"/>
                <c:pt idx="0">
                  <c:v>0.27560584311407582</c:v>
                </c:pt>
                <c:pt idx="1">
                  <c:v>9.4836781220974414E-2</c:v>
                </c:pt>
                <c:pt idx="2">
                  <c:v>5.6994117481493987E-2</c:v>
                </c:pt>
                <c:pt idx="3">
                  <c:v>8.5390300880970479E-2</c:v>
                </c:pt>
                <c:pt idx="4">
                  <c:v>5.2584649159841255E-2</c:v>
                </c:pt>
                <c:pt idx="5">
                  <c:v>2.8794956232936476E-2</c:v>
                </c:pt>
                <c:pt idx="6">
                  <c:v>2.1440288215260773E-2</c:v>
                </c:pt>
                <c:pt idx="7">
                  <c:v>5.3946015930648204E-2</c:v>
                </c:pt>
                <c:pt idx="8">
                  <c:v>0.27560584311407582</c:v>
                </c:pt>
                <c:pt idx="9">
                  <c:v>1.7697993188662782E-2</c:v>
                </c:pt>
                <c:pt idx="10">
                  <c:v>1.8221058853331081E-2</c:v>
                </c:pt>
                <c:pt idx="11">
                  <c:v>1.8882152607728898E-2</c:v>
                </c:pt>
              </c:numCache>
            </c:numRef>
          </c:val>
          <c:extLst>
            <c:ext xmlns:c16="http://schemas.microsoft.com/office/drawing/2014/chart" uri="{C3380CC4-5D6E-409C-BE32-E72D297353CC}">
              <c16:uniqueId val="{00000000-E5CD-43F0-87F9-7FC274B5871C}"/>
            </c:ext>
          </c:extLst>
        </c:ser>
        <c:ser>
          <c:idx val="1"/>
          <c:order val="1"/>
          <c:tx>
            <c:strRef>
              <c:f>'2.1.15'!$E$34</c:f>
              <c:strCache>
                <c:ptCount val="1"/>
                <c:pt idx="0">
                  <c:v>2023</c:v>
                </c:pt>
              </c:strCache>
            </c:strRef>
          </c:tx>
          <c:spPr>
            <a:solidFill>
              <a:srgbClr val="4BACC6"/>
            </a:solidFill>
            <a:ln>
              <a:solidFill>
                <a:srgbClr val="31859C"/>
              </a:solidFill>
            </a:ln>
          </c:spPr>
          <c:invertIfNegative val="0"/>
          <c:dLbls>
            <c:numFmt formatCode="0.0%" sourceLinked="0"/>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'2.1.15'!$C$36:$C$47</c:f>
              <c:strCache>
                <c:ptCount val="12"/>
                <c:pt idx="0">
                  <c:v>Productos farmacéuticos</c:v>
                </c:pt>
                <c:pt idx="1">
                  <c:v>Servicios ambulatorios generales y especializados en centros ambulatorios</c:v>
                </c:pt>
                <c:pt idx="2">
                  <c:v>Servicios de medicina prepagada</c:v>
                </c:pt>
                <c:pt idx="3">
                  <c:v> Otros servicios de salud humana n.c.p </c:v>
                </c:pt>
                <c:pt idx="4">
                  <c:v>Servicios con internación en hospitales y clínicas especializados y de especialidades</c:v>
                </c:pt>
                <c:pt idx="5">
                  <c:v>Servicios de seguros de enfermedad y accidentes</c:v>
                </c:pt>
                <c:pt idx="6">
                  <c:v>Servicios odontológicos en centros de atención ambulatoria</c:v>
                </c:pt>
                <c:pt idx="7">
                  <c:v>Servicios ambulatorios generales y especializados en hospitales y clínicas</c:v>
                </c:pt>
                <c:pt idx="8">
                  <c:v>Aparatos médicos, quirúrgicos y aparatos ortopédicos</c:v>
                </c:pt>
                <c:pt idx="9">
                  <c:v>Artículos ópticos</c:v>
                </c:pt>
                <c:pt idx="10">
                  <c:v>Servicios con internación en hospitales y clínicas básicas y generales</c:v>
                </c:pt>
                <c:pt idx="11">
                  <c:v>Otros*</c:v>
                </c:pt>
              </c:strCache>
            </c:strRef>
          </c:cat>
          <c:val>
            <c:numRef>
              <c:f>'2.1.15'!$G$36:$G$47</c:f>
              <c:numCache>
                <c:formatCode>0.0%</c:formatCode>
                <c:ptCount val="12"/>
                <c:pt idx="0">
                  <c:v>0.26755925480663761</c:v>
                </c:pt>
                <c:pt idx="1">
                  <c:v>8.4099265512430132E-2</c:v>
                </c:pt>
                <c:pt idx="2">
                  <c:v>6.0182568863694198E-2</c:v>
                </c:pt>
                <c:pt idx="3">
                  <c:v>8.3132014707301874E-2</c:v>
                </c:pt>
                <c:pt idx="4">
                  <c:v>5.2042217678598068E-2</c:v>
                </c:pt>
                <c:pt idx="5">
                  <c:v>2.5464868327527049E-2</c:v>
                </c:pt>
                <c:pt idx="6">
                  <c:v>2.1563396719815369E-2</c:v>
                </c:pt>
                <c:pt idx="7">
                  <c:v>8.0385145274094613E-2</c:v>
                </c:pt>
                <c:pt idx="8">
                  <c:v>0.26755925480663761</c:v>
                </c:pt>
                <c:pt idx="9">
                  <c:v>1.8815869143624351E-2</c:v>
                </c:pt>
                <c:pt idx="10">
                  <c:v>2.0516729994647105E-2</c:v>
                </c:pt>
                <c:pt idx="11">
                  <c:v>1.867941416499206E-2</c:v>
                </c:pt>
              </c:numCache>
            </c:numRef>
          </c:val>
          <c:extLst>
            <c:ext xmlns:c16="http://schemas.microsoft.com/office/drawing/2014/chart" uri="{C3380CC4-5D6E-409C-BE32-E72D297353CC}">
              <c16:uniqueId val="{00000002-E5CD-43F0-87F9-7FC274B5871C}"/>
            </c:ext>
          </c:extLst>
        </c:ser>
        <c:dLbls>
          <c:showLegendKey val="0"/>
          <c:showVal val="1"/>
          <c:showCatName val="0"/>
          <c:showSerName val="0"/>
          <c:showPercent val="0"/>
          <c:showBubbleSize val="0"/>
        </c:dLbls>
        <c:gapWidth val="50"/>
        <c:overlap val="-6"/>
        <c:axId val="447665680"/>
        <c:axId val="447666240"/>
      </c:barChart>
      <c:catAx>
        <c:axId val="447665680"/>
        <c:scaling>
          <c:orientation val="maxMin"/>
        </c:scaling>
        <c:delete val="0"/>
        <c:axPos val="l"/>
        <c:numFmt formatCode="General" sourceLinked="0"/>
        <c:majorTickMark val="none"/>
        <c:minorTickMark val="none"/>
        <c:tickLblPos val="nextTo"/>
        <c:crossAx val="447666240"/>
        <c:crosses val="autoZero"/>
        <c:auto val="1"/>
        <c:lblAlgn val="ctr"/>
        <c:lblOffset val="100"/>
        <c:noMultiLvlLbl val="0"/>
      </c:catAx>
      <c:valAx>
        <c:axId val="447666240"/>
        <c:scaling>
          <c:orientation val="minMax"/>
        </c:scaling>
        <c:delete val="1"/>
        <c:axPos val="t"/>
        <c:numFmt formatCode="0.0%" sourceLinked="1"/>
        <c:majorTickMark val="out"/>
        <c:minorTickMark val="none"/>
        <c:tickLblPos val="nextTo"/>
        <c:crossAx val="447665680"/>
        <c:crosses val="autoZero"/>
        <c:crossBetween val="between"/>
      </c:valAx>
    </c:plotArea>
    <c:legend>
      <c:legendPos val="b"/>
      <c:layout>
        <c:manualLayout>
          <c:xMode val="edge"/>
          <c:yMode val="edge"/>
          <c:x val="0.94638863936757323"/>
          <c:y val="0.4256307827341127"/>
          <c:w val="2.7402677290637001E-2"/>
          <c:h val="8.6696666258868307E-2"/>
        </c:manualLayout>
      </c:layout>
      <c:overlay val="0"/>
    </c:legend>
    <c:plotVisOnly val="1"/>
    <c:dispBlanksAs val="gap"/>
    <c:showDLblsOverMax val="0"/>
  </c:chart>
  <c:spPr>
    <a:ln>
      <a:noFill/>
    </a:ln>
  </c:spPr>
  <c:txPr>
    <a:bodyPr/>
    <a:lstStyle/>
    <a:p>
      <a:pPr>
        <a:defRPr sz="1200">
          <a:solidFill>
            <a:srgbClr val="64647C"/>
          </a:solidFill>
          <a:latin typeface="Century Gothic" panose="020B0502020202020204" pitchFamily="34" charset="0"/>
        </a:defRPr>
      </a:pPr>
      <a:endParaRPr lang="es-EC"/>
    </a:p>
  </c:txPr>
  <c:printSettings>
    <c:headerFooter/>
    <c:pageMargins b="0.75" l="0.7" r="0.7" t="0.75" header="0.3" footer="0.3"/>
    <c:pageSetup/>
  </c:printSettings>
</c:chartSpace>
</file>

<file path=xl/charts/chart3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3"/>
    </mc:Choice>
    <mc:Fallback>
      <c:style val="3"/>
    </mc:Fallback>
  </mc:AlternateContent>
  <c:chart>
    <c:autoTitleDeleted val="1"/>
    <c:plotArea>
      <c:layout>
        <c:manualLayout>
          <c:layoutTarget val="inner"/>
          <c:xMode val="edge"/>
          <c:yMode val="edge"/>
          <c:x val="6.9321530022204069E-3"/>
          <c:y val="3.516447560215312E-2"/>
          <c:w val="0.96990458688241654"/>
          <c:h val="0.79571144516026404"/>
        </c:manualLayout>
      </c:layout>
      <c:barChart>
        <c:barDir val="col"/>
        <c:grouping val="clustered"/>
        <c:varyColors val="0"/>
        <c:ser>
          <c:idx val="1"/>
          <c:order val="1"/>
          <c:tx>
            <c:strRef>
              <c:f>'2.1.16'!$B$11</c:f>
              <c:strCache>
                <c:ptCount val="1"/>
                <c:pt idx="0">
                  <c:v>Gasto de consumo final del gobierno central y local en salud respecto al PIB</c:v>
                </c:pt>
              </c:strCache>
            </c:strRef>
          </c:tx>
          <c:spPr>
            <a:solidFill>
              <a:srgbClr val="4BACC6"/>
            </a:solidFill>
            <a:ln>
              <a:solidFill>
                <a:srgbClr val="31859C"/>
              </a:solidFill>
            </a:ln>
          </c:spPr>
          <c:invertIfNegative val="0"/>
          <c:dLbls>
            <c:spPr>
              <a:noFill/>
              <a:ln>
                <a:noFill/>
              </a:ln>
              <a:effectLst/>
            </c:spPr>
            <c:txPr>
              <a:bodyPr wrap="square" lIns="38100" tIns="19050" rIns="38100" bIns="19050" anchor="ctr">
                <a:spAutoFit/>
              </a:bodyPr>
              <a:lstStyle/>
              <a:p>
                <a:pPr>
                  <a:defRPr>
                    <a:solidFill>
                      <a:srgbClr val="64647C"/>
                    </a:solidFill>
                  </a:defRPr>
                </a:pPr>
                <a:endParaRPr lang="es-EC"/>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numRef>
              <c:f>'2.1.16'!$C$7:$S$7</c:f>
              <c:numCache>
                <c:formatCode>General</c:formatCode>
                <c:ptCount val="17"/>
                <c:pt idx="0">
                  <c:v>2007</c:v>
                </c:pt>
                <c:pt idx="1">
                  <c:v>2008</c:v>
                </c:pt>
                <c:pt idx="2">
                  <c:v>2009</c:v>
                </c:pt>
                <c:pt idx="3">
                  <c:v>2010</c:v>
                </c:pt>
                <c:pt idx="4">
                  <c:v>2011</c:v>
                </c:pt>
                <c:pt idx="5">
                  <c:v>2012</c:v>
                </c:pt>
                <c:pt idx="6">
                  <c:v>2013</c:v>
                </c:pt>
                <c:pt idx="7">
                  <c:v>2014</c:v>
                </c:pt>
                <c:pt idx="8">
                  <c:v>2015</c:v>
                </c:pt>
                <c:pt idx="9">
                  <c:v>2016</c:v>
                </c:pt>
                <c:pt idx="10">
                  <c:v>2017</c:v>
                </c:pt>
                <c:pt idx="11">
                  <c:v>2018</c:v>
                </c:pt>
                <c:pt idx="12">
                  <c:v>2019</c:v>
                </c:pt>
                <c:pt idx="13">
                  <c:v>2020</c:v>
                </c:pt>
                <c:pt idx="14">
                  <c:v>2021</c:v>
                </c:pt>
                <c:pt idx="15">
                  <c:v>2022</c:v>
                </c:pt>
                <c:pt idx="16">
                  <c:v>2023</c:v>
                </c:pt>
              </c:numCache>
            </c:numRef>
          </c:cat>
          <c:val>
            <c:numRef>
              <c:f>'2.1.16'!$C$11:$S$11</c:f>
              <c:numCache>
                <c:formatCode>0.0%</c:formatCode>
                <c:ptCount val="17"/>
                <c:pt idx="0">
                  <c:v>1.48251531259701E-2</c:v>
                </c:pt>
                <c:pt idx="1">
                  <c:v>1.5701796513197201E-2</c:v>
                </c:pt>
                <c:pt idx="2">
                  <c:v>1.7582467850960001E-2</c:v>
                </c:pt>
                <c:pt idx="3">
                  <c:v>1.8933790642991499E-2</c:v>
                </c:pt>
                <c:pt idx="4">
                  <c:v>1.8075561364581601E-2</c:v>
                </c:pt>
                <c:pt idx="5">
                  <c:v>2.04575827587671E-2</c:v>
                </c:pt>
                <c:pt idx="6">
                  <c:v>2.23437353296926E-2</c:v>
                </c:pt>
                <c:pt idx="7">
                  <c:v>2.4115266877829899E-2</c:v>
                </c:pt>
                <c:pt idx="8">
                  <c:v>2.6216712388990201E-2</c:v>
                </c:pt>
                <c:pt idx="9">
                  <c:v>2.6538353428752701E-2</c:v>
                </c:pt>
                <c:pt idx="10">
                  <c:v>2.7902461517805999E-2</c:v>
                </c:pt>
                <c:pt idx="11">
                  <c:v>2.89392916628585E-2</c:v>
                </c:pt>
                <c:pt idx="12">
                  <c:v>2.7772089308664899E-2</c:v>
                </c:pt>
                <c:pt idx="13">
                  <c:v>3.0286858335325701E-2</c:v>
                </c:pt>
                <c:pt idx="14">
                  <c:v>3.0624041863414501E-2</c:v>
                </c:pt>
                <c:pt idx="15">
                  <c:v>2.7348436685996201E-2</c:v>
                </c:pt>
                <c:pt idx="16">
                  <c:v>2.7713137280906699E-2</c:v>
                </c:pt>
              </c:numCache>
            </c:numRef>
          </c:val>
          <c:extLst>
            <c:ext xmlns:c16="http://schemas.microsoft.com/office/drawing/2014/chart" uri="{C3380CC4-5D6E-409C-BE32-E72D297353CC}">
              <c16:uniqueId val="{00000000-46EB-481B-8061-863A92300CD6}"/>
            </c:ext>
          </c:extLst>
        </c:ser>
        <c:ser>
          <c:idx val="0"/>
          <c:order val="2"/>
          <c:tx>
            <c:strRef>
              <c:f>'2.1.16'!$B$12</c:f>
              <c:strCache>
                <c:ptCount val="1"/>
                <c:pt idx="0">
                  <c:v>Gasto de consumo final de los fondos de seguridad social en salud respecto al PIB</c:v>
                </c:pt>
              </c:strCache>
            </c:strRef>
          </c:tx>
          <c:spPr>
            <a:solidFill>
              <a:srgbClr val="DAEEF3"/>
            </a:solidFill>
            <a:ln>
              <a:solidFill>
                <a:srgbClr val="4BACC6"/>
              </a:solidFill>
            </a:ln>
          </c:spPr>
          <c:invertIfNegative val="0"/>
          <c:dLbls>
            <c:spPr>
              <a:noFill/>
              <a:ln>
                <a:noFill/>
              </a:ln>
              <a:effectLst/>
            </c:spPr>
            <c:txPr>
              <a:bodyPr wrap="square" lIns="38100" tIns="19050" rIns="38100" bIns="19050" anchor="ctr">
                <a:spAutoFit/>
              </a:bodyPr>
              <a:lstStyle/>
              <a:p>
                <a:pPr>
                  <a:defRPr>
                    <a:solidFill>
                      <a:srgbClr val="64647C"/>
                    </a:solidFill>
                  </a:defRPr>
                </a:pPr>
                <a:endParaRPr lang="es-EC"/>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numRef>
              <c:f>'2.1.16'!$C$7:$S$7</c:f>
              <c:numCache>
                <c:formatCode>General</c:formatCode>
                <c:ptCount val="17"/>
                <c:pt idx="0">
                  <c:v>2007</c:v>
                </c:pt>
                <c:pt idx="1">
                  <c:v>2008</c:v>
                </c:pt>
                <c:pt idx="2">
                  <c:v>2009</c:v>
                </c:pt>
                <c:pt idx="3">
                  <c:v>2010</c:v>
                </c:pt>
                <c:pt idx="4">
                  <c:v>2011</c:v>
                </c:pt>
                <c:pt idx="5">
                  <c:v>2012</c:v>
                </c:pt>
                <c:pt idx="6">
                  <c:v>2013</c:v>
                </c:pt>
                <c:pt idx="7">
                  <c:v>2014</c:v>
                </c:pt>
                <c:pt idx="8">
                  <c:v>2015</c:v>
                </c:pt>
                <c:pt idx="9">
                  <c:v>2016</c:v>
                </c:pt>
                <c:pt idx="10">
                  <c:v>2017</c:v>
                </c:pt>
                <c:pt idx="11">
                  <c:v>2018</c:v>
                </c:pt>
                <c:pt idx="12">
                  <c:v>2019</c:v>
                </c:pt>
                <c:pt idx="13">
                  <c:v>2020</c:v>
                </c:pt>
                <c:pt idx="14">
                  <c:v>2021</c:v>
                </c:pt>
                <c:pt idx="15">
                  <c:v>2022</c:v>
                </c:pt>
                <c:pt idx="16">
                  <c:v>2023</c:v>
                </c:pt>
              </c:numCache>
            </c:numRef>
          </c:cat>
          <c:val>
            <c:numRef>
              <c:f>'2.1.16'!$C$12:$S$12</c:f>
              <c:numCache>
                <c:formatCode>0.0%</c:formatCode>
                <c:ptCount val="17"/>
                <c:pt idx="0">
                  <c:v>7.0241112710656001E-3</c:v>
                </c:pt>
                <c:pt idx="1">
                  <c:v>6.2992892702077802E-3</c:v>
                </c:pt>
                <c:pt idx="2">
                  <c:v>8.0432679174877106E-3</c:v>
                </c:pt>
                <c:pt idx="3">
                  <c:v>1.09638653898357E-2</c:v>
                </c:pt>
                <c:pt idx="4">
                  <c:v>1.3538351471466601E-2</c:v>
                </c:pt>
                <c:pt idx="5">
                  <c:v>1.48420845891413E-2</c:v>
                </c:pt>
                <c:pt idx="6">
                  <c:v>1.6298100284446601E-2</c:v>
                </c:pt>
                <c:pt idx="7">
                  <c:v>1.7565398758719101E-2</c:v>
                </c:pt>
                <c:pt idx="8">
                  <c:v>1.8842190568579099E-2</c:v>
                </c:pt>
                <c:pt idx="9">
                  <c:v>1.9889950899260898E-2</c:v>
                </c:pt>
                <c:pt idx="10">
                  <c:v>1.8583514159733701E-2</c:v>
                </c:pt>
                <c:pt idx="11">
                  <c:v>2.1122161759639602E-2</c:v>
                </c:pt>
                <c:pt idx="12">
                  <c:v>2.1445264189141399E-2</c:v>
                </c:pt>
                <c:pt idx="13">
                  <c:v>2.2615024285125001E-2</c:v>
                </c:pt>
                <c:pt idx="14">
                  <c:v>2.2561779157836599E-2</c:v>
                </c:pt>
                <c:pt idx="15">
                  <c:v>1.9848493232198301E-2</c:v>
                </c:pt>
                <c:pt idx="16">
                  <c:v>2.0157040610624101E-2</c:v>
                </c:pt>
              </c:numCache>
            </c:numRef>
          </c:val>
          <c:extLst>
            <c:ext xmlns:c16="http://schemas.microsoft.com/office/drawing/2014/chart" uri="{C3380CC4-5D6E-409C-BE32-E72D297353CC}">
              <c16:uniqueId val="{00000001-46EB-481B-8061-863A92300CD6}"/>
            </c:ext>
          </c:extLst>
        </c:ser>
        <c:dLbls>
          <c:showLegendKey val="0"/>
          <c:showVal val="1"/>
          <c:showCatName val="0"/>
          <c:showSerName val="0"/>
          <c:showPercent val="0"/>
          <c:showBubbleSize val="0"/>
        </c:dLbls>
        <c:gapWidth val="96"/>
        <c:overlap val="-2"/>
        <c:axId val="447675760"/>
        <c:axId val="447676320"/>
      </c:barChart>
      <c:lineChart>
        <c:grouping val="stacked"/>
        <c:varyColors val="0"/>
        <c:ser>
          <c:idx val="2"/>
          <c:order val="0"/>
          <c:tx>
            <c:strRef>
              <c:f>'2.1.16'!$B$13</c:f>
              <c:strCache>
                <c:ptCount val="1"/>
                <c:pt idx="0">
                  <c:v>Gasto de consumo final del gobierno general en salud respecto al PIB</c:v>
                </c:pt>
              </c:strCache>
            </c:strRef>
          </c:tx>
          <c:spPr>
            <a:ln>
              <a:solidFill>
                <a:srgbClr val="4BACC6"/>
              </a:solidFill>
            </a:ln>
          </c:spPr>
          <c:marker>
            <c:symbol val="diamond"/>
            <c:size val="6"/>
            <c:spPr>
              <a:solidFill>
                <a:srgbClr val="31859C"/>
              </a:solidFill>
              <a:ln>
                <a:solidFill>
                  <a:srgbClr val="4BACC6"/>
                </a:solidFill>
                <a:bevel/>
              </a:ln>
            </c:spPr>
          </c:marker>
          <c:dLbls>
            <c:dLbl>
              <c:idx val="0"/>
              <c:layout>
                <c:manualLayout>
                  <c:x val="-9.5269596956093928E-3"/>
                  <c:y val="-1.9888128494222813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DD0B-43AC-973A-B0D74C631491}"/>
                </c:ext>
              </c:extLst>
            </c:dLbl>
            <c:dLbl>
              <c:idx val="1"/>
              <c:layout>
                <c:manualLayout>
                  <c:x val="-1.2067482281105223E-2"/>
                  <c:y val="-2.1876941343645165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DD0B-43AC-973A-B0D74C631491}"/>
                </c:ext>
              </c:extLst>
            </c:dLbl>
            <c:dLbl>
              <c:idx val="2"/>
              <c:layout>
                <c:manualLayout>
                  <c:x val="-1.3337743573853141E-2"/>
                  <c:y val="-2.1876941343645165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DD0B-43AC-973A-B0D74C631491}"/>
                </c:ext>
              </c:extLst>
            </c:dLbl>
            <c:dLbl>
              <c:idx val="3"/>
              <c:layout>
                <c:manualLayout>
                  <c:x val="-1.39728742202271E-2"/>
                  <c:y val="-2.1876941343645092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DD0B-43AC-973A-B0D74C631491}"/>
                </c:ext>
              </c:extLst>
            </c:dLbl>
            <c:dLbl>
              <c:idx val="4"/>
              <c:layout>
                <c:manualLayout>
                  <c:x val="-1.2702612927479229E-2"/>
                  <c:y val="-2.1876941343645092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DD0B-43AC-973A-B0D74C631491}"/>
                </c:ext>
              </c:extLst>
            </c:dLbl>
            <c:dLbl>
              <c:idx val="5"/>
              <c:layout>
                <c:manualLayout>
                  <c:x val="-1.3337743573853141E-2"/>
                  <c:y val="-1.9888128494222886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DD0B-43AC-973A-B0D74C631491}"/>
                </c:ext>
              </c:extLst>
            </c:dLbl>
            <c:dLbl>
              <c:idx val="6"/>
              <c:layout>
                <c:manualLayout>
                  <c:x val="-1.2702612927479182E-2"/>
                  <c:y val="-2.7843379891911938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6-DD0B-43AC-973A-B0D74C631491}"/>
                </c:ext>
              </c:extLst>
            </c:dLbl>
            <c:dLbl>
              <c:idx val="7"/>
              <c:layout>
                <c:manualLayout>
                  <c:x val="-1.1432351634731264E-2"/>
                  <c:y val="-1.9888128494222813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7-DD0B-43AC-973A-B0D74C631491}"/>
                </c:ext>
              </c:extLst>
            </c:dLbl>
            <c:dLbl>
              <c:idx val="8"/>
              <c:layout>
                <c:manualLayout>
                  <c:x val="-1.524313551297502E-2"/>
                  <c:y val="-2.1876941343645165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8-DD0B-43AC-973A-B0D74C631491}"/>
                </c:ext>
              </c:extLst>
            </c:dLbl>
            <c:dLbl>
              <c:idx val="9"/>
              <c:layout>
                <c:manualLayout>
                  <c:x val="-1.2702612927479276E-2"/>
                  <c:y val="-2.1876941343645092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9-DD0B-43AC-973A-B0D74C631491}"/>
                </c:ext>
              </c:extLst>
            </c:dLbl>
            <c:dLbl>
              <c:idx val="10"/>
              <c:layout>
                <c:manualLayout>
                  <c:x val="-1.5243135512975112E-2"/>
                  <c:y val="-1.9888128494222813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A-DD0B-43AC-973A-B0D74C631491}"/>
                </c:ext>
              </c:extLst>
            </c:dLbl>
            <c:dLbl>
              <c:idx val="11"/>
              <c:layout>
                <c:manualLayout>
                  <c:x val="-8.8918290492354269E-3"/>
                  <c:y val="-1.5910502795378267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B-DD0B-43AC-973A-B0D74C631491}"/>
                </c:ext>
              </c:extLst>
            </c:dLbl>
            <c:dLbl>
              <c:idx val="12"/>
              <c:layout>
                <c:manualLayout>
                  <c:x val="-1.3337743573853235E-2"/>
                  <c:y val="-2.1876941343645092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C-DD0B-43AC-973A-B0D74C631491}"/>
                </c:ext>
              </c:extLst>
            </c:dLbl>
            <c:dLbl>
              <c:idx val="13"/>
              <c:layout>
                <c:manualLayout>
                  <c:x val="-1.270261292747937E-2"/>
                  <c:y val="-1.9888128494222831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D-DD0B-43AC-973A-B0D74C631491}"/>
                </c:ext>
              </c:extLst>
            </c:dLbl>
            <c:dLbl>
              <c:idx val="15"/>
              <c:layout>
                <c:manualLayout>
                  <c:x val="-9.5269596956093876E-3"/>
                  <c:y val="-1.9888128494222813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E-DD0B-43AC-973A-B0D74C631491}"/>
                </c:ext>
              </c:extLst>
            </c:dLbl>
            <c:spPr>
              <a:noFill/>
              <a:ln>
                <a:noFill/>
              </a:ln>
              <a:effectLst/>
            </c:spPr>
            <c:txPr>
              <a:bodyPr wrap="square" lIns="38100" tIns="19050" rIns="38100" bIns="19050" anchor="ctr">
                <a:spAutoFit/>
              </a:bodyPr>
              <a:lstStyle/>
              <a:p>
                <a:pPr>
                  <a:defRPr>
                    <a:solidFill>
                      <a:srgbClr val="64647C"/>
                    </a:solidFill>
                  </a:defRPr>
                </a:pPr>
                <a:endParaRPr lang="es-EC"/>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multiLvlStrRef>
              <c:f>'2.1.16'!#REF!</c:f>
            </c:multiLvlStrRef>
          </c:cat>
          <c:val>
            <c:numRef>
              <c:f>'2.1.16'!$C$13:$S$13</c:f>
              <c:numCache>
                <c:formatCode>0.0%</c:formatCode>
                <c:ptCount val="17"/>
                <c:pt idx="0">
                  <c:v>2.18492643970357E-2</c:v>
                </c:pt>
                <c:pt idx="1">
                  <c:v>2.2001085783405001E-2</c:v>
                </c:pt>
                <c:pt idx="2">
                  <c:v>2.5625735768447701E-2</c:v>
                </c:pt>
                <c:pt idx="3">
                  <c:v>2.98976560328271E-2</c:v>
                </c:pt>
                <c:pt idx="4">
                  <c:v>3.1613912836048197E-2</c:v>
                </c:pt>
                <c:pt idx="5">
                  <c:v>3.5299667347908299E-2</c:v>
                </c:pt>
                <c:pt idx="6">
                  <c:v>3.8641835614139301E-2</c:v>
                </c:pt>
                <c:pt idx="7">
                  <c:v>4.1680665636549E-2</c:v>
                </c:pt>
                <c:pt idx="8">
                  <c:v>4.5058902957569202E-2</c:v>
                </c:pt>
                <c:pt idx="9">
                  <c:v>4.6428304328013502E-2</c:v>
                </c:pt>
                <c:pt idx="10">
                  <c:v>4.6485975677539697E-2</c:v>
                </c:pt>
                <c:pt idx="11">
                  <c:v>5.0061453422498202E-2</c:v>
                </c:pt>
                <c:pt idx="12">
                  <c:v>4.9217353497806302E-2</c:v>
                </c:pt>
                <c:pt idx="13">
                  <c:v>5.2901882620450702E-2</c:v>
                </c:pt>
                <c:pt idx="14">
                  <c:v>5.3185821021251099E-2</c:v>
                </c:pt>
                <c:pt idx="15">
                  <c:v>4.7196929918194498E-2</c:v>
                </c:pt>
                <c:pt idx="16">
                  <c:v>4.78701778915308E-2</c:v>
                </c:pt>
              </c:numCache>
            </c:numRef>
          </c:val>
          <c:smooth val="0"/>
          <c:extLst>
            <c:ext xmlns:c16="http://schemas.microsoft.com/office/drawing/2014/chart" uri="{C3380CC4-5D6E-409C-BE32-E72D297353CC}">
              <c16:uniqueId val="{00000002-46EB-481B-8061-863A92300CD6}"/>
            </c:ext>
          </c:extLst>
        </c:ser>
        <c:dLbls>
          <c:showLegendKey val="0"/>
          <c:showVal val="1"/>
          <c:showCatName val="0"/>
          <c:showSerName val="0"/>
          <c:showPercent val="0"/>
          <c:showBubbleSize val="0"/>
        </c:dLbls>
        <c:marker val="1"/>
        <c:smooth val="0"/>
        <c:axId val="447677440"/>
        <c:axId val="447676880"/>
      </c:lineChart>
      <c:catAx>
        <c:axId val="447675760"/>
        <c:scaling>
          <c:orientation val="minMax"/>
        </c:scaling>
        <c:delete val="0"/>
        <c:axPos val="b"/>
        <c:numFmt formatCode="General" sourceLinked="1"/>
        <c:majorTickMark val="out"/>
        <c:minorTickMark val="none"/>
        <c:tickLblPos val="nextTo"/>
        <c:txPr>
          <a:bodyPr/>
          <a:lstStyle/>
          <a:p>
            <a:pPr>
              <a:defRPr sz="1100">
                <a:solidFill>
                  <a:schemeClr val="tx1">
                    <a:lumMod val="65000"/>
                    <a:lumOff val="35000"/>
                  </a:schemeClr>
                </a:solidFill>
                <a:latin typeface="Century Gothic" panose="020B0502020202020204" pitchFamily="34" charset="0"/>
              </a:defRPr>
            </a:pPr>
            <a:endParaRPr lang="es-EC"/>
          </a:p>
        </c:txPr>
        <c:crossAx val="447676320"/>
        <c:crosses val="autoZero"/>
        <c:auto val="1"/>
        <c:lblAlgn val="ctr"/>
        <c:lblOffset val="100"/>
        <c:noMultiLvlLbl val="0"/>
      </c:catAx>
      <c:valAx>
        <c:axId val="447676320"/>
        <c:scaling>
          <c:orientation val="minMax"/>
        </c:scaling>
        <c:delete val="1"/>
        <c:axPos val="l"/>
        <c:numFmt formatCode="0.0%" sourceLinked="1"/>
        <c:majorTickMark val="out"/>
        <c:minorTickMark val="none"/>
        <c:tickLblPos val="nextTo"/>
        <c:crossAx val="447675760"/>
        <c:crosses val="autoZero"/>
        <c:crossBetween val="between"/>
      </c:valAx>
      <c:valAx>
        <c:axId val="447676880"/>
        <c:scaling>
          <c:orientation val="minMax"/>
          <c:min val="0"/>
        </c:scaling>
        <c:delete val="0"/>
        <c:axPos val="r"/>
        <c:numFmt formatCode="0.0%" sourceLinked="1"/>
        <c:majorTickMark val="out"/>
        <c:minorTickMark val="none"/>
        <c:tickLblPos val="nextTo"/>
        <c:spPr>
          <a:ln>
            <a:solidFill>
              <a:schemeClr val="bg1"/>
            </a:solidFill>
          </a:ln>
        </c:spPr>
        <c:txPr>
          <a:bodyPr/>
          <a:lstStyle/>
          <a:p>
            <a:pPr>
              <a:defRPr>
                <a:solidFill>
                  <a:schemeClr val="bg1"/>
                </a:solidFill>
              </a:defRPr>
            </a:pPr>
            <a:endParaRPr lang="es-EC"/>
          </a:p>
        </c:txPr>
        <c:crossAx val="447677440"/>
        <c:crosses val="max"/>
        <c:crossBetween val="between"/>
      </c:valAx>
      <c:catAx>
        <c:axId val="447677440"/>
        <c:scaling>
          <c:orientation val="minMax"/>
        </c:scaling>
        <c:delete val="1"/>
        <c:axPos val="b"/>
        <c:numFmt formatCode="General" sourceLinked="1"/>
        <c:majorTickMark val="out"/>
        <c:minorTickMark val="none"/>
        <c:tickLblPos val="nextTo"/>
        <c:crossAx val="447676880"/>
        <c:crosses val="autoZero"/>
        <c:auto val="1"/>
        <c:lblAlgn val="ctr"/>
        <c:lblOffset val="100"/>
        <c:noMultiLvlLbl val="0"/>
      </c:catAx>
    </c:plotArea>
    <c:legend>
      <c:legendPos val="r"/>
      <c:layout>
        <c:manualLayout>
          <c:xMode val="edge"/>
          <c:yMode val="edge"/>
          <c:x val="2.0027188474937861E-2"/>
          <c:y val="0.8969823563721202"/>
          <c:w val="0.96448269980537826"/>
          <c:h val="0.10301754881536669"/>
        </c:manualLayout>
      </c:layout>
      <c:overlay val="0"/>
      <c:txPr>
        <a:bodyPr/>
        <a:lstStyle/>
        <a:p>
          <a:pPr>
            <a:defRPr sz="1050">
              <a:solidFill>
                <a:schemeClr val="tx1">
                  <a:lumMod val="65000"/>
                  <a:lumOff val="35000"/>
                </a:schemeClr>
              </a:solidFill>
              <a:latin typeface="Century Gothic" panose="020B0502020202020204" pitchFamily="34" charset="0"/>
            </a:defRPr>
          </a:pPr>
          <a:endParaRPr lang="es-EC"/>
        </a:p>
      </c:txPr>
    </c:legend>
    <c:plotVisOnly val="1"/>
    <c:dispBlanksAs val="gap"/>
    <c:showDLblsOverMax val="0"/>
  </c:chart>
  <c:spPr>
    <a:ln>
      <a:noFill/>
    </a:ln>
  </c:spPr>
  <c:txPr>
    <a:bodyPr/>
    <a:lstStyle/>
    <a:p>
      <a:pPr>
        <a:defRPr sz="1200"/>
      </a:pPr>
      <a:endParaRPr lang="es-EC"/>
    </a:p>
  </c:txPr>
  <c:printSettings>
    <c:headerFooter/>
    <c:pageMargins b="0.75" l="0.7" r="0.7" t="0.75" header="0.3" footer="0.3"/>
    <c:pageSetup/>
  </c:printSettings>
</c:chartSpace>
</file>

<file path=xl/charts/chart3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4.6878287070703425E-4"/>
          <c:y val="7.8937897836127823E-3"/>
          <c:w val="0.98622440944881895"/>
          <c:h val="0.89807625649554268"/>
        </c:manualLayout>
      </c:layout>
      <c:barChart>
        <c:barDir val="col"/>
        <c:grouping val="clustered"/>
        <c:varyColors val="0"/>
        <c:ser>
          <c:idx val="0"/>
          <c:order val="0"/>
          <c:spPr>
            <a:solidFill>
              <a:srgbClr val="DAEEF3"/>
            </a:solidFill>
            <a:ln>
              <a:solidFill>
                <a:srgbClr val="4BACC6"/>
              </a:solidFill>
            </a:ln>
          </c:spPr>
          <c:invertIfNegative val="0"/>
          <c:dLbls>
            <c:spPr>
              <a:noFill/>
              <a:ln>
                <a:noFill/>
              </a:ln>
              <a:effectLst/>
            </c:spPr>
            <c:txPr>
              <a:bodyPr wrap="square" lIns="38100" tIns="19050" rIns="38100" bIns="19050" anchor="ctr">
                <a:spAutoFit/>
              </a:bodyPr>
              <a:lstStyle/>
              <a:p>
                <a:pPr>
                  <a:defRPr>
                    <a:solidFill>
                      <a:srgbClr val="64647C"/>
                    </a:solidFill>
                  </a:defRPr>
                </a:pPr>
                <a:endParaRPr lang="es-EC"/>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numRef>
              <c:f>'2.1.17'!$D$7:$T$7</c:f>
              <c:numCache>
                <c:formatCode>General</c:formatCode>
                <c:ptCount val="17"/>
                <c:pt idx="0">
                  <c:v>2007</c:v>
                </c:pt>
                <c:pt idx="1">
                  <c:v>2008</c:v>
                </c:pt>
                <c:pt idx="2">
                  <c:v>2009</c:v>
                </c:pt>
                <c:pt idx="3">
                  <c:v>2010</c:v>
                </c:pt>
                <c:pt idx="4">
                  <c:v>2011</c:v>
                </c:pt>
                <c:pt idx="5">
                  <c:v>2012</c:v>
                </c:pt>
                <c:pt idx="6">
                  <c:v>2013</c:v>
                </c:pt>
                <c:pt idx="7">
                  <c:v>2014</c:v>
                </c:pt>
                <c:pt idx="8">
                  <c:v>2015</c:v>
                </c:pt>
                <c:pt idx="9">
                  <c:v>2016</c:v>
                </c:pt>
                <c:pt idx="10">
                  <c:v>2017</c:v>
                </c:pt>
                <c:pt idx="11">
                  <c:v>2018</c:v>
                </c:pt>
                <c:pt idx="12">
                  <c:v>2019</c:v>
                </c:pt>
                <c:pt idx="13">
                  <c:v>2020</c:v>
                </c:pt>
                <c:pt idx="14">
                  <c:v>2021</c:v>
                </c:pt>
                <c:pt idx="15">
                  <c:v>2022</c:v>
                </c:pt>
                <c:pt idx="16">
                  <c:v>2023</c:v>
                </c:pt>
              </c:numCache>
            </c:numRef>
          </c:cat>
          <c:val>
            <c:numRef>
              <c:f>'2.1.17'!$D$15:$T$15</c:f>
              <c:numCache>
                <c:formatCode>_(* #,##0_);_(* \(#,##0\);_(* "-"??_);_(@_)</c:formatCode>
                <c:ptCount val="17"/>
                <c:pt idx="0">
                  <c:v>1089158</c:v>
                </c:pt>
                <c:pt idx="1">
                  <c:v>1345134</c:v>
                </c:pt>
                <c:pt idx="2">
                  <c:v>1539978</c:v>
                </c:pt>
                <c:pt idx="3">
                  <c:v>2037565</c:v>
                </c:pt>
                <c:pt idx="4">
                  <c:v>2497077</c:v>
                </c:pt>
                <c:pt idx="5">
                  <c:v>3097018</c:v>
                </c:pt>
                <c:pt idx="6">
                  <c:v>3731655</c:v>
                </c:pt>
                <c:pt idx="7">
                  <c:v>4281346</c:v>
                </c:pt>
                <c:pt idx="8">
                  <c:v>4380156</c:v>
                </c:pt>
                <c:pt idx="9">
                  <c:v>4534719</c:v>
                </c:pt>
                <c:pt idx="10">
                  <c:v>4856273</c:v>
                </c:pt>
                <c:pt idx="11">
                  <c:v>5380553</c:v>
                </c:pt>
                <c:pt idx="12">
                  <c:v>5295582</c:v>
                </c:pt>
                <c:pt idx="13">
                  <c:v>5071464</c:v>
                </c:pt>
                <c:pt idx="14">
                  <c:v>5714024</c:v>
                </c:pt>
                <c:pt idx="15">
                  <c:v>5502505</c:v>
                </c:pt>
                <c:pt idx="16">
                  <c:v>5689123</c:v>
                </c:pt>
              </c:numCache>
            </c:numRef>
          </c:val>
          <c:extLst>
            <c:ext xmlns:c16="http://schemas.microsoft.com/office/drawing/2014/chart" uri="{C3380CC4-5D6E-409C-BE32-E72D297353CC}">
              <c16:uniqueId val="{00000000-AB3D-474E-B920-FD22D72E081C}"/>
            </c:ext>
          </c:extLst>
        </c:ser>
        <c:dLbls>
          <c:showLegendKey val="0"/>
          <c:showVal val="0"/>
          <c:showCatName val="0"/>
          <c:showSerName val="0"/>
          <c:showPercent val="0"/>
          <c:showBubbleSize val="0"/>
        </c:dLbls>
        <c:gapWidth val="49"/>
        <c:overlap val="93"/>
        <c:axId val="447683040"/>
        <c:axId val="447683600"/>
      </c:barChart>
      <c:catAx>
        <c:axId val="447683040"/>
        <c:scaling>
          <c:orientation val="minMax"/>
        </c:scaling>
        <c:delete val="0"/>
        <c:axPos val="b"/>
        <c:numFmt formatCode="General" sourceLinked="0"/>
        <c:majorTickMark val="none"/>
        <c:minorTickMark val="none"/>
        <c:tickLblPos val="nextTo"/>
        <c:txPr>
          <a:bodyPr/>
          <a:lstStyle/>
          <a:p>
            <a:pPr>
              <a:defRPr sz="1100">
                <a:solidFill>
                  <a:schemeClr val="tx1">
                    <a:lumMod val="65000"/>
                    <a:lumOff val="35000"/>
                  </a:schemeClr>
                </a:solidFill>
                <a:latin typeface="Century Gothic" panose="020B0502020202020204" pitchFamily="34" charset="0"/>
              </a:defRPr>
            </a:pPr>
            <a:endParaRPr lang="es-EC"/>
          </a:p>
        </c:txPr>
        <c:crossAx val="447683600"/>
        <c:crosses val="autoZero"/>
        <c:auto val="1"/>
        <c:lblAlgn val="ctr"/>
        <c:lblOffset val="100"/>
        <c:noMultiLvlLbl val="0"/>
      </c:catAx>
      <c:valAx>
        <c:axId val="447683600"/>
        <c:scaling>
          <c:orientation val="minMax"/>
        </c:scaling>
        <c:delete val="1"/>
        <c:axPos val="l"/>
        <c:numFmt formatCode="_(* #,##0_);_(* \(#,##0\);_(* &quot;-&quot;??_);_(@_)" sourceLinked="1"/>
        <c:majorTickMark val="out"/>
        <c:minorTickMark val="none"/>
        <c:tickLblPos val="nextTo"/>
        <c:crossAx val="447683040"/>
        <c:crosses val="autoZero"/>
        <c:crossBetween val="between"/>
      </c:valAx>
    </c:plotArea>
    <c:plotVisOnly val="1"/>
    <c:dispBlanksAs val="gap"/>
    <c:showDLblsOverMax val="0"/>
  </c:chart>
  <c:spPr>
    <a:ln>
      <a:noFill/>
    </a:ln>
  </c:spPr>
  <c:txPr>
    <a:bodyPr/>
    <a:lstStyle/>
    <a:p>
      <a:pPr>
        <a:defRPr sz="1200"/>
      </a:pPr>
      <a:endParaRPr lang="es-EC"/>
    </a:p>
  </c:txPr>
  <c:printSettings>
    <c:headerFooter/>
    <c:pageMargins b="0.75" l="0.7" r="0.7" t="0.75" header="0.3" footer="0.3"/>
    <c:pageSetup/>
  </c:printSettings>
</c:chartSpace>
</file>

<file path=xl/charts/chart3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43775791571204103"/>
          <c:y val="4.4949848691009944E-2"/>
          <c:w val="0.3883290408096981"/>
          <c:h val="0.84222878058300388"/>
        </c:manualLayout>
      </c:layout>
      <c:barChart>
        <c:barDir val="bar"/>
        <c:grouping val="clustered"/>
        <c:varyColors val="0"/>
        <c:ser>
          <c:idx val="1"/>
          <c:order val="0"/>
          <c:tx>
            <c:strRef>
              <c:f>'2.1.18'!$E$20</c:f>
              <c:strCache>
                <c:ptCount val="1"/>
                <c:pt idx="0">
                  <c:v>Gasto de consumo final de los hogares</c:v>
                </c:pt>
              </c:strCache>
            </c:strRef>
          </c:tx>
          <c:spPr>
            <a:solidFill>
              <a:srgbClr val="4BACC6"/>
            </a:solidFill>
            <a:ln>
              <a:solidFill>
                <a:srgbClr val="31859C"/>
              </a:solidFill>
            </a:ln>
            <a:effectLst/>
          </c:spPr>
          <c:invertIfNegative val="0"/>
          <c:dLbls>
            <c:numFmt formatCode="0%;0.0%" sourceLinked="0"/>
            <c:spPr>
              <a:noFill/>
              <a:ln>
                <a:noFill/>
              </a:ln>
              <a:effectLst/>
            </c:spPr>
            <c:txPr>
              <a:bodyPr rot="0" spcFirstLastPara="1" vertOverflow="ellipsis" vert="horz" wrap="square" anchor="ctr" anchorCtr="1"/>
              <a:lstStyle/>
              <a:p>
                <a:pPr>
                  <a:defRPr sz="1200" b="0" i="0" u="none" strike="noStrike" kern="1200" baseline="0">
                    <a:solidFill>
                      <a:srgbClr val="64647C"/>
                    </a:solidFill>
                    <a:latin typeface="Century Gothic" panose="020B0502020202020204" pitchFamily="34" charset="0"/>
                    <a:ea typeface="+mn-ea"/>
                    <a:cs typeface="+mn-cs"/>
                  </a:defRPr>
                </a:pPr>
                <a:endParaRPr lang="es-EC"/>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'2.1.18'!$C$22:$C$28</c:f>
              <c:strCache>
                <c:ptCount val="7"/>
                <c:pt idx="0">
                  <c:v>Servicios ambulatorios</c:v>
                </c:pt>
                <c:pt idx="1">
                  <c:v>Otros servicios de salud humana</c:v>
                </c:pt>
                <c:pt idx="2">
                  <c:v>Servicios con internación</c:v>
                </c:pt>
                <c:pt idx="3">
                  <c:v>Servicios odontológicos</c:v>
                </c:pt>
                <c:pt idx="4">
                  <c:v>Servicios de salud pública</c:v>
                </c:pt>
                <c:pt idx="5">
                  <c:v>Servicios de rectoría y administración de servicios de la salud </c:v>
                </c:pt>
                <c:pt idx="6">
                  <c:v>Servicios de administración de planes de seguridad social de afiliación obligatoria</c:v>
                </c:pt>
              </c:strCache>
            </c:strRef>
          </c:cat>
          <c:val>
            <c:numRef>
              <c:f>'2.1.18'!$E$22:$E$28</c:f>
              <c:numCache>
                <c:formatCode>0%</c:formatCode>
                <c:ptCount val="7"/>
                <c:pt idx="0">
                  <c:v>-0.46319393434308176</c:v>
                </c:pt>
                <c:pt idx="1">
                  <c:v>-0.24758646977457655</c:v>
                </c:pt>
                <c:pt idx="2">
                  <c:v>-0.20432857000766672</c:v>
                </c:pt>
                <c:pt idx="3">
                  <c:v>-6.8076780748841506E-2</c:v>
                </c:pt>
                <c:pt idx="4">
                  <c:v>-1.4464810059016968E-2</c:v>
                </c:pt>
                <c:pt idx="5">
                  <c:v>-2.2759186921251606E-3</c:v>
                </c:pt>
                <c:pt idx="6">
                  <c:v>-7.3516374691339335E-5</c:v>
                </c:pt>
              </c:numCache>
            </c:numRef>
          </c:val>
          <c:extLst>
            <c:ext xmlns:c16="http://schemas.microsoft.com/office/drawing/2014/chart" uri="{C3380CC4-5D6E-409C-BE32-E72D297353CC}">
              <c16:uniqueId val="{00000000-BC3C-449B-8981-50330192228A}"/>
            </c:ext>
          </c:extLst>
        </c:ser>
        <c:ser>
          <c:idx val="0"/>
          <c:order val="1"/>
          <c:tx>
            <c:strRef>
              <c:f>'2.1.18'!$D$20</c:f>
              <c:strCache>
                <c:ptCount val="1"/>
                <c:pt idx="0">
                  <c:v>Gasto de consumo final del gobierno</c:v>
                </c:pt>
              </c:strCache>
            </c:strRef>
          </c:tx>
          <c:spPr>
            <a:solidFill>
              <a:srgbClr val="DAEEF3"/>
            </a:solidFill>
            <a:ln>
              <a:solidFill>
                <a:srgbClr val="4BACC6"/>
              </a:solidFill>
            </a:ln>
            <a:effectLst/>
          </c:spPr>
          <c:invertIfNegative val="0"/>
          <c:dLbls>
            <c:dLbl>
              <c:idx val="3"/>
              <c:layout>
                <c:manualLayout>
                  <c:x val="-8.9851590112257004E-3"/>
                  <c:y val="5.6565654166201469E-3"/>
                </c:manualLayout>
              </c:layout>
              <c:dLblPos val="outEnd"/>
              <c:showLegendKey val="0"/>
              <c:showVal val="1"/>
              <c:showCatName val="0"/>
              <c:showSerName val="0"/>
              <c:showPercent val="0"/>
              <c:showBubbleSize val="0"/>
              <c:extLst>
                <c:ext xmlns:c15="http://schemas.microsoft.com/office/drawing/2012/chart" uri="{CE6537A1-D6FC-4f65-9D91-7224C49458BB}">
                  <c15:layout>
                    <c:manualLayout>
                      <c:w val="6.0290416965324452E-2"/>
                      <c:h val="2.993273289609023E-2"/>
                    </c:manualLayout>
                  </c15:layout>
                </c:ext>
                <c:ext xmlns:c16="http://schemas.microsoft.com/office/drawing/2014/chart" uri="{C3380CC4-5D6E-409C-BE32-E72D297353CC}">
                  <c16:uniqueId val="{00000000-C67D-4360-8029-DB7222DDB817}"/>
                </c:ext>
              </c:extLst>
            </c:dLbl>
            <c:spPr>
              <a:noFill/>
              <a:ln>
                <a:noFill/>
              </a:ln>
              <a:effectLst/>
            </c:spPr>
            <c:txPr>
              <a:bodyPr rot="0" spcFirstLastPara="1" vertOverflow="ellipsis" vert="horz" wrap="square" anchor="ctr" anchorCtr="1"/>
              <a:lstStyle/>
              <a:p>
                <a:pPr>
                  <a:defRPr sz="1050" b="0" i="0" u="none" strike="noStrike" kern="1200" baseline="0">
                    <a:solidFill>
                      <a:srgbClr val="64647C"/>
                    </a:solidFill>
                    <a:latin typeface="Century Gothic" panose="020B0502020202020204" pitchFamily="34" charset="0"/>
                    <a:ea typeface="+mn-ea"/>
                    <a:cs typeface="+mn-cs"/>
                  </a:defRPr>
                </a:pPr>
                <a:endParaRPr lang="es-EC"/>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'2.1.18'!$C$22:$C$28</c:f>
              <c:strCache>
                <c:ptCount val="7"/>
                <c:pt idx="0">
                  <c:v>Servicios ambulatorios</c:v>
                </c:pt>
                <c:pt idx="1">
                  <c:v>Otros servicios de salud humana</c:v>
                </c:pt>
                <c:pt idx="2">
                  <c:v>Servicios con internación</c:v>
                </c:pt>
                <c:pt idx="3">
                  <c:v>Servicios odontológicos</c:v>
                </c:pt>
                <c:pt idx="4">
                  <c:v>Servicios de salud pública</c:v>
                </c:pt>
                <c:pt idx="5">
                  <c:v>Servicios de rectoría y administración de servicios de la salud </c:v>
                </c:pt>
                <c:pt idx="6">
                  <c:v>Servicios de administración de planes de seguridad social de afiliación obligatoria</c:v>
                </c:pt>
              </c:strCache>
            </c:strRef>
          </c:cat>
          <c:val>
            <c:numRef>
              <c:f>'2.1.18'!$D$22:$D$28</c:f>
              <c:numCache>
                <c:formatCode>0.0%</c:formatCode>
                <c:ptCount val="7"/>
                <c:pt idx="0">
                  <c:v>0.592194086856621</c:v>
                </c:pt>
                <c:pt idx="1">
                  <c:v>3.10364180911539E-3</c:v>
                </c:pt>
                <c:pt idx="2">
                  <c:v>0.34521753177071401</c:v>
                </c:pt>
                <c:pt idx="3">
                  <c:v>1.30635249053325E-2</c:v>
                </c:pt>
                <c:pt idx="4">
                  <c:v>2.48790542936055E-3</c:v>
                </c:pt>
                <c:pt idx="5">
                  <c:v>3.7621440070815797E-2</c:v>
                </c:pt>
                <c:pt idx="6">
                  <c:v>6.3118691580406998E-3</c:v>
                </c:pt>
              </c:numCache>
            </c:numRef>
          </c:val>
          <c:extLst>
            <c:ext xmlns:c16="http://schemas.microsoft.com/office/drawing/2014/chart" uri="{C3380CC4-5D6E-409C-BE32-E72D297353CC}">
              <c16:uniqueId val="{00000001-BC3C-449B-8981-50330192228A}"/>
            </c:ext>
          </c:extLst>
        </c:ser>
        <c:dLbls>
          <c:showLegendKey val="0"/>
          <c:showVal val="0"/>
          <c:showCatName val="0"/>
          <c:showSerName val="0"/>
          <c:showPercent val="0"/>
          <c:showBubbleSize val="0"/>
        </c:dLbls>
        <c:gapWidth val="40"/>
        <c:overlap val="100"/>
        <c:axId val="447690320"/>
        <c:axId val="447690880"/>
      </c:barChart>
      <c:catAx>
        <c:axId val="447690320"/>
        <c:scaling>
          <c:orientation val="minMax"/>
        </c:scaling>
        <c:delete val="0"/>
        <c:axPos val="l"/>
        <c:numFmt formatCode="General" sourceLinked="1"/>
        <c:majorTickMark val="none"/>
        <c:minorTickMark val="none"/>
        <c:tickLblPos val="low"/>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rgbClr val="64647C"/>
                </a:solidFill>
                <a:latin typeface="Century Gothic" panose="020B0502020202020204" pitchFamily="34" charset="0"/>
                <a:ea typeface="+mn-ea"/>
                <a:cs typeface="+mn-cs"/>
              </a:defRPr>
            </a:pPr>
            <a:endParaRPr lang="es-EC"/>
          </a:p>
        </c:txPr>
        <c:crossAx val="447690880"/>
        <c:crosses val="autoZero"/>
        <c:auto val="1"/>
        <c:lblAlgn val="ctr"/>
        <c:lblOffset val="100"/>
        <c:noMultiLvlLbl val="0"/>
      </c:catAx>
      <c:valAx>
        <c:axId val="447690880"/>
        <c:scaling>
          <c:orientation val="minMax"/>
        </c:scaling>
        <c:delete val="0"/>
        <c:axPos val="b"/>
        <c:numFmt formatCode="0%" sourceLinked="1"/>
        <c:majorTickMark val="none"/>
        <c:minorTickMark val="none"/>
        <c:tickLblPos val="none"/>
        <c:spPr>
          <a:noFill/>
          <a:ln>
            <a:noFill/>
          </a:ln>
          <a:effectLst/>
        </c:spPr>
        <c:txPr>
          <a:bodyPr rot="-60000000" spcFirstLastPara="1" vertOverflow="ellipsis" vert="horz" wrap="square" anchor="ctr" anchorCtr="1"/>
          <a:lstStyle/>
          <a:p>
            <a:pPr>
              <a:defRPr sz="1200" b="0" i="0" u="none" strike="noStrike" kern="1200" baseline="0">
                <a:solidFill>
                  <a:srgbClr val="64647C"/>
                </a:solidFill>
                <a:latin typeface="Century Gothic" panose="020B0502020202020204" pitchFamily="34" charset="0"/>
                <a:ea typeface="+mn-ea"/>
                <a:cs typeface="+mn-cs"/>
              </a:defRPr>
            </a:pPr>
            <a:endParaRPr lang="es-EC"/>
          </a:p>
        </c:txPr>
        <c:crossAx val="447690320"/>
        <c:crosses val="autoZero"/>
        <c:crossBetween val="between"/>
      </c:valAx>
      <c:spPr>
        <a:noFill/>
        <a:ln>
          <a:noFill/>
        </a:ln>
        <a:effectLst/>
      </c:spPr>
    </c:plotArea>
    <c:legend>
      <c:legendPos val="b"/>
      <c:layout>
        <c:manualLayout>
          <c:xMode val="edge"/>
          <c:yMode val="edge"/>
          <c:x val="0.38244629818149861"/>
          <c:y val="0.93926925564899288"/>
          <c:w val="0.57397265290279109"/>
          <c:h val="3.806785483259352E-2"/>
        </c:manualLayout>
      </c:layout>
      <c:overlay val="0"/>
      <c:spPr>
        <a:noFill/>
        <a:ln>
          <a:noFill/>
        </a:ln>
        <a:effectLst/>
      </c:spPr>
      <c:txPr>
        <a:bodyPr rot="0" spcFirstLastPara="1" vertOverflow="ellipsis" vert="horz" wrap="square" anchor="ctr" anchorCtr="1"/>
        <a:lstStyle/>
        <a:p>
          <a:pPr>
            <a:defRPr sz="1200" b="0" i="0" u="none" strike="noStrike" kern="1200" baseline="0">
              <a:solidFill>
                <a:srgbClr val="64647C"/>
              </a:solidFill>
              <a:latin typeface="Century Gothic" panose="020B0502020202020204" pitchFamily="34" charset="0"/>
              <a:ea typeface="+mn-ea"/>
              <a:cs typeface="+mn-cs"/>
            </a:defRPr>
          </a:pPr>
          <a:endParaRPr lang="es-EC"/>
        </a:p>
      </c:txPr>
    </c:legend>
    <c:plotVisOnly val="1"/>
    <c:dispBlanksAs val="gap"/>
    <c:showDLblsOverMax val="0"/>
  </c:chart>
  <c:spPr>
    <a:solidFill>
      <a:schemeClr val="bg1"/>
    </a:solidFill>
    <a:ln w="9525" cap="flat" cmpd="sng" algn="ctr">
      <a:noFill/>
      <a:round/>
    </a:ln>
    <a:effectLst/>
  </c:spPr>
  <c:txPr>
    <a:bodyPr/>
    <a:lstStyle/>
    <a:p>
      <a:pPr>
        <a:defRPr sz="1200">
          <a:solidFill>
            <a:srgbClr val="64647C"/>
          </a:solidFill>
          <a:latin typeface="Century Gothic" panose="020B0502020202020204" pitchFamily="34" charset="0"/>
        </a:defRPr>
      </a:pPr>
      <a:endParaRPr lang="es-EC"/>
    </a:p>
  </c:txPr>
  <c:printSettings>
    <c:headerFooter/>
    <c:pageMargins b="0.75" l="0.7" r="0.7" t="0.75" header="0.3" footer="0.3"/>
    <c:pageSetup/>
  </c:printSettings>
</c:chartSpace>
</file>

<file path=xl/charts/chart3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4.6878287070703425E-4"/>
          <c:y val="7.8937897836127823E-3"/>
          <c:w val="0.98015074795745716"/>
          <c:h val="0.89807625649554268"/>
        </c:manualLayout>
      </c:layout>
      <c:barChart>
        <c:barDir val="col"/>
        <c:grouping val="clustered"/>
        <c:varyColors val="0"/>
        <c:ser>
          <c:idx val="0"/>
          <c:order val="0"/>
          <c:spPr>
            <a:solidFill>
              <a:srgbClr val="DAEEF3"/>
            </a:solidFill>
            <a:ln>
              <a:solidFill>
                <a:srgbClr val="4BACC6"/>
              </a:solidFill>
            </a:ln>
          </c:spPr>
          <c:invertIfNegative val="0"/>
          <c:dLbls>
            <c:spPr>
              <a:noFill/>
              <a:ln>
                <a:noFill/>
              </a:ln>
              <a:effectLst/>
            </c:spPr>
            <c:txPr>
              <a:bodyPr wrap="square" lIns="38100" tIns="19050" rIns="38100" bIns="19050" anchor="ctr">
                <a:spAutoFit/>
              </a:bodyPr>
              <a:lstStyle/>
              <a:p>
                <a:pPr>
                  <a:defRPr>
                    <a:solidFill>
                      <a:srgbClr val="64647C"/>
                    </a:solidFill>
                  </a:defRPr>
                </a:pPr>
                <a:endParaRPr lang="es-EC"/>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numRef>
              <c:f>'2.1.19'!$D$7:$T$7</c:f>
              <c:numCache>
                <c:formatCode>General</c:formatCode>
                <c:ptCount val="17"/>
                <c:pt idx="0">
                  <c:v>2007</c:v>
                </c:pt>
                <c:pt idx="1">
                  <c:v>2008</c:v>
                </c:pt>
                <c:pt idx="2">
                  <c:v>2009</c:v>
                </c:pt>
                <c:pt idx="3">
                  <c:v>2010</c:v>
                </c:pt>
                <c:pt idx="4">
                  <c:v>2011</c:v>
                </c:pt>
                <c:pt idx="5">
                  <c:v>2012</c:v>
                </c:pt>
                <c:pt idx="6">
                  <c:v>2013</c:v>
                </c:pt>
                <c:pt idx="7">
                  <c:v>2014</c:v>
                </c:pt>
                <c:pt idx="8">
                  <c:v>2015</c:v>
                </c:pt>
                <c:pt idx="9">
                  <c:v>2016</c:v>
                </c:pt>
                <c:pt idx="10">
                  <c:v>2017</c:v>
                </c:pt>
                <c:pt idx="11">
                  <c:v>2018</c:v>
                </c:pt>
                <c:pt idx="12">
                  <c:v>2019</c:v>
                </c:pt>
                <c:pt idx="13">
                  <c:v>2020</c:v>
                </c:pt>
                <c:pt idx="14">
                  <c:v>2021</c:v>
                </c:pt>
                <c:pt idx="15">
                  <c:v>2022</c:v>
                </c:pt>
                <c:pt idx="16">
                  <c:v>2023</c:v>
                </c:pt>
              </c:numCache>
            </c:numRef>
          </c:cat>
          <c:val>
            <c:numRef>
              <c:f>'2.1.19'!$D$20:$T$20</c:f>
              <c:numCache>
                <c:formatCode>_(* #,##0_);_(* \(#,##0\);_(* "-"??_);_(@_)</c:formatCode>
                <c:ptCount val="17"/>
                <c:pt idx="0">
                  <c:v>1089158</c:v>
                </c:pt>
                <c:pt idx="1">
                  <c:v>1345134</c:v>
                </c:pt>
                <c:pt idx="2">
                  <c:v>1539978</c:v>
                </c:pt>
                <c:pt idx="3">
                  <c:v>2037565</c:v>
                </c:pt>
                <c:pt idx="4">
                  <c:v>2497077</c:v>
                </c:pt>
                <c:pt idx="5">
                  <c:v>3097018</c:v>
                </c:pt>
                <c:pt idx="6">
                  <c:v>3731655</c:v>
                </c:pt>
                <c:pt idx="7">
                  <c:v>4281346</c:v>
                </c:pt>
                <c:pt idx="8">
                  <c:v>4380156</c:v>
                </c:pt>
                <c:pt idx="9">
                  <c:v>4534719</c:v>
                </c:pt>
                <c:pt idx="10">
                  <c:v>4856273</c:v>
                </c:pt>
                <c:pt idx="11">
                  <c:v>5380553</c:v>
                </c:pt>
                <c:pt idx="12">
                  <c:v>5295582</c:v>
                </c:pt>
                <c:pt idx="13">
                  <c:v>5071464</c:v>
                </c:pt>
                <c:pt idx="14">
                  <c:v>5714024</c:v>
                </c:pt>
                <c:pt idx="15">
                  <c:v>5502505</c:v>
                </c:pt>
                <c:pt idx="16">
                  <c:v>5689123</c:v>
                </c:pt>
              </c:numCache>
            </c:numRef>
          </c:val>
          <c:extLst>
            <c:ext xmlns:c16="http://schemas.microsoft.com/office/drawing/2014/chart" uri="{C3380CC4-5D6E-409C-BE32-E72D297353CC}">
              <c16:uniqueId val="{00000000-DD1A-4AAB-99BE-3C1877E9EDF2}"/>
            </c:ext>
          </c:extLst>
        </c:ser>
        <c:dLbls>
          <c:showLegendKey val="0"/>
          <c:showVal val="0"/>
          <c:showCatName val="0"/>
          <c:showSerName val="0"/>
          <c:showPercent val="0"/>
          <c:showBubbleSize val="0"/>
        </c:dLbls>
        <c:gapWidth val="50"/>
        <c:overlap val="93"/>
        <c:axId val="447696480"/>
        <c:axId val="447697040"/>
      </c:barChart>
      <c:catAx>
        <c:axId val="447696480"/>
        <c:scaling>
          <c:orientation val="minMax"/>
        </c:scaling>
        <c:delete val="0"/>
        <c:axPos val="b"/>
        <c:numFmt formatCode="General" sourceLinked="0"/>
        <c:majorTickMark val="none"/>
        <c:minorTickMark val="none"/>
        <c:tickLblPos val="nextTo"/>
        <c:txPr>
          <a:bodyPr/>
          <a:lstStyle/>
          <a:p>
            <a:pPr>
              <a:defRPr sz="1100">
                <a:solidFill>
                  <a:schemeClr val="tx1">
                    <a:lumMod val="65000"/>
                    <a:lumOff val="35000"/>
                  </a:schemeClr>
                </a:solidFill>
                <a:latin typeface="Century Gothic" panose="020B0502020202020204" pitchFamily="34" charset="0"/>
              </a:defRPr>
            </a:pPr>
            <a:endParaRPr lang="es-EC"/>
          </a:p>
        </c:txPr>
        <c:crossAx val="447697040"/>
        <c:crosses val="autoZero"/>
        <c:auto val="1"/>
        <c:lblAlgn val="ctr"/>
        <c:lblOffset val="100"/>
        <c:noMultiLvlLbl val="0"/>
      </c:catAx>
      <c:valAx>
        <c:axId val="447697040"/>
        <c:scaling>
          <c:orientation val="minMax"/>
        </c:scaling>
        <c:delete val="1"/>
        <c:axPos val="l"/>
        <c:numFmt formatCode="_(* #,##0_);_(* \(#,##0\);_(* &quot;-&quot;??_);_(@_)" sourceLinked="1"/>
        <c:majorTickMark val="out"/>
        <c:minorTickMark val="none"/>
        <c:tickLblPos val="nextTo"/>
        <c:crossAx val="447696480"/>
        <c:crosses val="autoZero"/>
        <c:crossBetween val="between"/>
      </c:valAx>
      <c:spPr>
        <a:noFill/>
        <a:ln w="25400">
          <a:noFill/>
        </a:ln>
      </c:spPr>
    </c:plotArea>
    <c:plotVisOnly val="1"/>
    <c:dispBlanksAs val="gap"/>
    <c:showDLblsOverMax val="0"/>
  </c:chart>
  <c:spPr>
    <a:ln>
      <a:noFill/>
    </a:ln>
  </c:spPr>
  <c:txPr>
    <a:bodyPr/>
    <a:lstStyle/>
    <a:p>
      <a:pPr>
        <a:defRPr sz="1200"/>
      </a:pPr>
      <a:endParaRPr lang="es-EC"/>
    </a:p>
  </c:txPr>
  <c:printSettings>
    <c:headerFooter/>
    <c:pageMargins b="0.75" l="0.7" r="0.7" t="0.75" header="0.3" footer="0.3"/>
    <c:pageSetup/>
  </c:printSettings>
</c:chartSpace>
</file>

<file path=xl/charts/chart3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3"/>
    </mc:Choice>
    <mc:Fallback>
      <c:style val="3"/>
    </mc:Fallback>
  </mc:AlternateContent>
  <c:chart>
    <c:autoTitleDeleted val="1"/>
    <c:plotArea>
      <c:layout>
        <c:manualLayout>
          <c:layoutTarget val="inner"/>
          <c:xMode val="edge"/>
          <c:yMode val="edge"/>
          <c:x val="0.26454007973654708"/>
          <c:y val="2.0680738253503514E-2"/>
          <c:w val="0.54185301332396707"/>
          <c:h val="0.96500416965926783"/>
        </c:manualLayout>
      </c:layout>
      <c:barChart>
        <c:barDir val="bar"/>
        <c:grouping val="clustered"/>
        <c:varyColors val="0"/>
        <c:ser>
          <c:idx val="0"/>
          <c:order val="0"/>
          <c:tx>
            <c:strRef>
              <c:f>'2.1.20'!$F$23</c:f>
              <c:strCache>
                <c:ptCount val="1"/>
                <c:pt idx="0">
                  <c:v>2022</c:v>
                </c:pt>
              </c:strCache>
            </c:strRef>
          </c:tx>
          <c:spPr>
            <a:solidFill>
              <a:srgbClr val="DAEEF3"/>
            </a:solidFill>
            <a:ln>
              <a:solidFill>
                <a:srgbClr val="4BACC6"/>
              </a:solidFill>
            </a:ln>
          </c:spPr>
          <c:invertIfNegative val="0"/>
          <c:dLbls>
            <c:spPr>
              <a:noFill/>
              <a:ln>
                <a:noFill/>
              </a:ln>
              <a:effectLst/>
            </c:spPr>
            <c:txPr>
              <a:bodyPr wrap="square" lIns="38100" tIns="19050" rIns="38100" bIns="19050" anchor="ctr">
                <a:spAutoFit/>
              </a:bodyPr>
              <a:lstStyle/>
              <a:p>
                <a:pPr>
                  <a:defRPr sz="1050">
                    <a:solidFill>
                      <a:srgbClr val="64647C"/>
                    </a:solidFill>
                    <a:latin typeface="Century Gothic" panose="020B0502020202020204" pitchFamily="34" charset="0"/>
                  </a:defRPr>
                </a:pPr>
                <a:endParaRPr lang="es-EC"/>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'2.1.20'!$C$24:$C$32</c:f>
              <c:strCache>
                <c:ptCount val="9"/>
                <c:pt idx="0">
                  <c:v>Servicios ambulatorios generales y especializados en centros ambulatorios</c:v>
                </c:pt>
                <c:pt idx="1">
                  <c:v>Servicios ambulatorios generales y especializados en hospitales y clínicas</c:v>
                </c:pt>
                <c:pt idx="2">
                  <c:v>Servicios con internación en hospitales y clínicas especializados y de especialidades</c:v>
                </c:pt>
                <c:pt idx="3">
                  <c:v>Servicios con internación en hospitales y clínicas básicas y generales</c:v>
                </c:pt>
                <c:pt idx="4">
                  <c:v>Servicios de rectoría y administración de la salud </c:v>
                </c:pt>
                <c:pt idx="5">
                  <c:v>Servicios de salud pública</c:v>
                </c:pt>
                <c:pt idx="6">
                  <c:v>Servicios odontológicos en centros de atención ambulatoria</c:v>
                </c:pt>
                <c:pt idx="7">
                  <c:v>Servicios de administración de la seguridad social obligatoria</c:v>
                </c:pt>
                <c:pt idx="8">
                  <c:v>Otros*</c:v>
                </c:pt>
              </c:strCache>
            </c:strRef>
          </c:cat>
          <c:val>
            <c:numRef>
              <c:f>'2.1.20'!$F$24:$F$32</c:f>
              <c:numCache>
                <c:formatCode>0.0%</c:formatCode>
                <c:ptCount val="9"/>
                <c:pt idx="0">
                  <c:v>0.34522004069055823</c:v>
                </c:pt>
                <c:pt idx="1">
                  <c:v>0.21881288613095309</c:v>
                </c:pt>
                <c:pt idx="2">
                  <c:v>0.15983320324106928</c:v>
                </c:pt>
                <c:pt idx="3">
                  <c:v>0.19831494928219057</c:v>
                </c:pt>
                <c:pt idx="4">
                  <c:v>3.9761890266342331E-2</c:v>
                </c:pt>
                <c:pt idx="5">
                  <c:v>1.2399261790766206E-2</c:v>
                </c:pt>
                <c:pt idx="6">
                  <c:v>1.1067868180038002E-2</c:v>
                </c:pt>
                <c:pt idx="7">
                  <c:v>6.8417929652040297E-3</c:v>
                </c:pt>
                <c:pt idx="8">
                  <c:v>7.7481074528782798E-3</c:v>
                </c:pt>
              </c:numCache>
            </c:numRef>
          </c:val>
          <c:extLst>
            <c:ext xmlns:c16="http://schemas.microsoft.com/office/drawing/2014/chart" uri="{C3380CC4-5D6E-409C-BE32-E72D297353CC}">
              <c16:uniqueId val="{00000000-0281-495C-8E6E-7BFA44D3D72C}"/>
            </c:ext>
          </c:extLst>
        </c:ser>
        <c:ser>
          <c:idx val="1"/>
          <c:order val="1"/>
          <c:tx>
            <c:strRef>
              <c:f>'2.1.20'!$G$23</c:f>
              <c:strCache>
                <c:ptCount val="1"/>
                <c:pt idx="0">
                  <c:v>2023</c:v>
                </c:pt>
              </c:strCache>
            </c:strRef>
          </c:tx>
          <c:spPr>
            <a:solidFill>
              <a:srgbClr val="4BACC6"/>
            </a:solidFill>
            <a:ln>
              <a:solidFill>
                <a:srgbClr val="31859C"/>
              </a:solidFill>
            </a:ln>
          </c:spPr>
          <c:invertIfNegative val="0"/>
          <c:dLbls>
            <c:spPr>
              <a:noFill/>
              <a:ln>
                <a:noFill/>
              </a:ln>
              <a:effectLst/>
            </c:spPr>
            <c:txPr>
              <a:bodyPr wrap="square" lIns="38100" tIns="19050" rIns="38100" bIns="19050" anchor="ctr">
                <a:spAutoFit/>
              </a:bodyPr>
              <a:lstStyle/>
              <a:p>
                <a:pPr>
                  <a:defRPr sz="1050">
                    <a:solidFill>
                      <a:srgbClr val="64647C"/>
                    </a:solidFill>
                    <a:latin typeface="Century Gothic" panose="020B0502020202020204" pitchFamily="34" charset="0"/>
                  </a:defRPr>
                </a:pPr>
                <a:endParaRPr lang="es-EC"/>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'2.1.20'!$C$24:$C$32</c:f>
              <c:strCache>
                <c:ptCount val="9"/>
                <c:pt idx="0">
                  <c:v>Servicios ambulatorios generales y especializados en centros ambulatorios</c:v>
                </c:pt>
                <c:pt idx="1">
                  <c:v>Servicios ambulatorios generales y especializados en hospitales y clínicas</c:v>
                </c:pt>
                <c:pt idx="2">
                  <c:v>Servicios con internación en hospitales y clínicas especializados y de especialidades</c:v>
                </c:pt>
                <c:pt idx="3">
                  <c:v>Servicios con internación en hospitales y clínicas básicas y generales</c:v>
                </c:pt>
                <c:pt idx="4">
                  <c:v>Servicios de rectoría y administración de la salud </c:v>
                </c:pt>
                <c:pt idx="5">
                  <c:v>Servicios de salud pública</c:v>
                </c:pt>
                <c:pt idx="6">
                  <c:v>Servicios odontológicos en centros de atención ambulatoria</c:v>
                </c:pt>
                <c:pt idx="7">
                  <c:v>Servicios de administración de la seguridad social obligatoria</c:v>
                </c:pt>
                <c:pt idx="8">
                  <c:v>Otros*</c:v>
                </c:pt>
              </c:strCache>
            </c:strRef>
          </c:cat>
          <c:val>
            <c:numRef>
              <c:f>'2.1.20'!$G$24:$G$32</c:f>
              <c:numCache>
                <c:formatCode>0.0%</c:formatCode>
                <c:ptCount val="9"/>
                <c:pt idx="0">
                  <c:v>0.36001647354082517</c:v>
                </c:pt>
                <c:pt idx="1">
                  <c:v>0.23217761331579578</c:v>
                </c:pt>
                <c:pt idx="2">
                  <c:v>0.14393976013526161</c:v>
                </c:pt>
                <c:pt idx="3">
                  <c:v>0.20127777163545243</c:v>
                </c:pt>
                <c:pt idx="4">
                  <c:v>3.7621440070815838E-2</c:v>
                </c:pt>
                <c:pt idx="5">
                  <c:v>2.4879054293605535E-3</c:v>
                </c:pt>
                <c:pt idx="6">
                  <c:v>9.861273872967766E-3</c:v>
                </c:pt>
                <c:pt idx="7">
                  <c:v>6.3118691580407033E-3</c:v>
                </c:pt>
                <c:pt idx="8">
                  <c:v>6.3058928414801369E-3</c:v>
                </c:pt>
              </c:numCache>
            </c:numRef>
          </c:val>
          <c:extLst>
            <c:ext xmlns:c16="http://schemas.microsoft.com/office/drawing/2014/chart" uri="{C3380CC4-5D6E-409C-BE32-E72D297353CC}">
              <c16:uniqueId val="{00000001-0281-495C-8E6E-7BFA44D3D72C}"/>
            </c:ext>
          </c:extLst>
        </c:ser>
        <c:dLbls>
          <c:showLegendKey val="0"/>
          <c:showVal val="1"/>
          <c:showCatName val="0"/>
          <c:showSerName val="0"/>
          <c:showPercent val="0"/>
          <c:showBubbleSize val="0"/>
        </c:dLbls>
        <c:gapWidth val="75"/>
        <c:overlap val="-6"/>
        <c:axId val="447703760"/>
        <c:axId val="447704320"/>
      </c:barChart>
      <c:catAx>
        <c:axId val="447703760"/>
        <c:scaling>
          <c:orientation val="maxMin"/>
        </c:scaling>
        <c:delete val="0"/>
        <c:axPos val="l"/>
        <c:numFmt formatCode="General" sourceLinked="0"/>
        <c:majorTickMark val="none"/>
        <c:minorTickMark val="none"/>
        <c:tickLblPos val="nextTo"/>
        <c:spPr>
          <a:noFill/>
        </c:spPr>
        <c:txPr>
          <a:bodyPr/>
          <a:lstStyle/>
          <a:p>
            <a:pPr>
              <a:defRPr sz="1050">
                <a:solidFill>
                  <a:srgbClr val="64647C"/>
                </a:solidFill>
                <a:latin typeface="Century Gothic" panose="020B0502020202020204" pitchFamily="34" charset="0"/>
              </a:defRPr>
            </a:pPr>
            <a:endParaRPr lang="es-EC"/>
          </a:p>
        </c:txPr>
        <c:crossAx val="447704320"/>
        <c:crosses val="autoZero"/>
        <c:auto val="1"/>
        <c:lblAlgn val="ctr"/>
        <c:lblOffset val="100"/>
        <c:noMultiLvlLbl val="0"/>
      </c:catAx>
      <c:valAx>
        <c:axId val="447704320"/>
        <c:scaling>
          <c:orientation val="minMax"/>
        </c:scaling>
        <c:delete val="1"/>
        <c:axPos val="t"/>
        <c:numFmt formatCode="0.0%" sourceLinked="1"/>
        <c:majorTickMark val="out"/>
        <c:minorTickMark val="none"/>
        <c:tickLblPos val="nextTo"/>
        <c:crossAx val="447703760"/>
        <c:crosses val="autoZero"/>
        <c:crossBetween val="between"/>
      </c:valAx>
    </c:plotArea>
    <c:legend>
      <c:legendPos val="b"/>
      <c:layout>
        <c:manualLayout>
          <c:xMode val="edge"/>
          <c:yMode val="edge"/>
          <c:x val="0.81424720035817255"/>
          <c:y val="0.40804071180961943"/>
          <c:w val="7.061307152336517E-2"/>
          <c:h val="5.8626056354914698E-2"/>
        </c:manualLayout>
      </c:layout>
      <c:overlay val="0"/>
      <c:txPr>
        <a:bodyPr/>
        <a:lstStyle/>
        <a:p>
          <a:pPr>
            <a:defRPr sz="1050">
              <a:solidFill>
                <a:srgbClr val="595959"/>
              </a:solidFill>
              <a:latin typeface="Century Gothic" panose="020B0502020202020204" pitchFamily="34" charset="0"/>
            </a:defRPr>
          </a:pPr>
          <a:endParaRPr lang="es-EC"/>
        </a:p>
      </c:txPr>
    </c:legend>
    <c:plotVisOnly val="1"/>
    <c:dispBlanksAs val="gap"/>
    <c:showDLblsOverMax val="0"/>
  </c:chart>
  <c:spPr>
    <a:ln>
      <a:noFill/>
    </a:ln>
  </c:spPr>
  <c:txPr>
    <a:bodyPr/>
    <a:lstStyle/>
    <a:p>
      <a:pPr>
        <a:defRPr sz="1200"/>
      </a:pPr>
      <a:endParaRPr lang="es-EC"/>
    </a:p>
  </c:txPr>
  <c:printSettings>
    <c:headerFooter/>
    <c:pageMargins b="0.75" l="0.7" r="0.7" t="0.75" header="0.3" footer="0.3"/>
    <c:pageSetup/>
  </c:printSettings>
</c:chartSpace>
</file>

<file path=xl/charts/chart3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6529006882989177E-3"/>
          <c:y val="2.7672955974842768E-2"/>
          <c:w val="0.96617502458210425"/>
          <c:h val="0.86755568761451984"/>
        </c:manualLayout>
      </c:layout>
      <c:barChart>
        <c:barDir val="col"/>
        <c:grouping val="clustered"/>
        <c:varyColors val="0"/>
        <c:ser>
          <c:idx val="0"/>
          <c:order val="0"/>
          <c:tx>
            <c:strRef>
              <c:f>'2.1.21'!$B$8</c:f>
              <c:strCache>
                <c:ptCount val="1"/>
                <c:pt idx="0">
                  <c:v>Gasto de consumo final de las ISFLSH</c:v>
                </c:pt>
              </c:strCache>
            </c:strRef>
          </c:tx>
          <c:spPr>
            <a:solidFill>
              <a:srgbClr val="DAEEF3"/>
            </a:solidFill>
            <a:ln>
              <a:solidFill>
                <a:srgbClr val="4BACC6"/>
              </a:solidFill>
            </a:ln>
          </c:spPr>
          <c:invertIfNegative val="0"/>
          <c:dLbls>
            <c:spPr>
              <a:noFill/>
              <a:ln>
                <a:noFill/>
              </a:ln>
              <a:effectLst/>
            </c:spPr>
            <c:txPr>
              <a:bodyPr wrap="square" lIns="38100" tIns="19050" rIns="38100" bIns="19050" anchor="ctr">
                <a:spAutoFit/>
              </a:bodyPr>
              <a:lstStyle/>
              <a:p>
                <a:pPr>
                  <a:defRPr sz="1150">
                    <a:solidFill>
                      <a:srgbClr val="64647C"/>
                    </a:solidFill>
                    <a:latin typeface="Century Gothic" panose="020B0502020202020204" pitchFamily="34" charset="0"/>
                  </a:defRPr>
                </a:pPr>
                <a:endParaRPr lang="es-EC"/>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numRef>
              <c:f>'2.1.21'!$C$7:$S$7</c:f>
              <c:numCache>
                <c:formatCode>General</c:formatCode>
                <c:ptCount val="17"/>
                <c:pt idx="0">
                  <c:v>2007</c:v>
                </c:pt>
                <c:pt idx="1">
                  <c:v>2008</c:v>
                </c:pt>
                <c:pt idx="2">
                  <c:v>2009</c:v>
                </c:pt>
                <c:pt idx="3">
                  <c:v>2010</c:v>
                </c:pt>
                <c:pt idx="4">
                  <c:v>2011</c:v>
                </c:pt>
                <c:pt idx="5">
                  <c:v>2012</c:v>
                </c:pt>
                <c:pt idx="6">
                  <c:v>2013</c:v>
                </c:pt>
                <c:pt idx="7">
                  <c:v>2014</c:v>
                </c:pt>
                <c:pt idx="8">
                  <c:v>2015</c:v>
                </c:pt>
                <c:pt idx="9">
                  <c:v>2016</c:v>
                </c:pt>
                <c:pt idx="10">
                  <c:v>2017</c:v>
                </c:pt>
                <c:pt idx="11">
                  <c:v>2018</c:v>
                </c:pt>
                <c:pt idx="12">
                  <c:v>2019</c:v>
                </c:pt>
                <c:pt idx="13">
                  <c:v>2020</c:v>
                </c:pt>
                <c:pt idx="14">
                  <c:v>2021</c:v>
                </c:pt>
                <c:pt idx="15">
                  <c:v>2022</c:v>
                </c:pt>
                <c:pt idx="16">
                  <c:v>2023</c:v>
                </c:pt>
              </c:numCache>
            </c:numRef>
          </c:cat>
          <c:val>
            <c:numRef>
              <c:f>'2.1.21'!$C$8:$S$8</c:f>
              <c:numCache>
                <c:formatCode>_(* #,##0_);_(* \(#,##0\);_(* "-"??_);_(@_)</c:formatCode>
                <c:ptCount val="17"/>
                <c:pt idx="0">
                  <c:v>37734</c:v>
                </c:pt>
                <c:pt idx="1">
                  <c:v>51754</c:v>
                </c:pt>
                <c:pt idx="2">
                  <c:v>61892</c:v>
                </c:pt>
                <c:pt idx="3">
                  <c:v>66451</c:v>
                </c:pt>
                <c:pt idx="4">
                  <c:v>70246</c:v>
                </c:pt>
                <c:pt idx="5">
                  <c:v>77848</c:v>
                </c:pt>
                <c:pt idx="6">
                  <c:v>93498</c:v>
                </c:pt>
                <c:pt idx="7">
                  <c:v>108195</c:v>
                </c:pt>
                <c:pt idx="8">
                  <c:v>126748</c:v>
                </c:pt>
                <c:pt idx="9">
                  <c:v>129674</c:v>
                </c:pt>
                <c:pt idx="10">
                  <c:v>131202</c:v>
                </c:pt>
                <c:pt idx="11">
                  <c:v>145117</c:v>
                </c:pt>
                <c:pt idx="12">
                  <c:v>151357</c:v>
                </c:pt>
                <c:pt idx="13">
                  <c:v>147939</c:v>
                </c:pt>
                <c:pt idx="14">
                  <c:v>112864</c:v>
                </c:pt>
                <c:pt idx="15">
                  <c:v>43526</c:v>
                </c:pt>
                <c:pt idx="16">
                  <c:v>68268</c:v>
                </c:pt>
              </c:numCache>
            </c:numRef>
          </c:val>
          <c:extLst>
            <c:ext xmlns:c16="http://schemas.microsoft.com/office/drawing/2014/chart" uri="{C3380CC4-5D6E-409C-BE32-E72D297353CC}">
              <c16:uniqueId val="{00000000-D7E7-4AE9-8D07-D8D49000019E}"/>
            </c:ext>
          </c:extLst>
        </c:ser>
        <c:dLbls>
          <c:showLegendKey val="0"/>
          <c:showVal val="1"/>
          <c:showCatName val="0"/>
          <c:showSerName val="0"/>
          <c:showPercent val="0"/>
          <c:showBubbleSize val="0"/>
        </c:dLbls>
        <c:gapWidth val="95"/>
        <c:overlap val="-25"/>
        <c:axId val="328149776"/>
        <c:axId val="328150336"/>
      </c:barChart>
      <c:catAx>
        <c:axId val="328149776"/>
        <c:scaling>
          <c:orientation val="minMax"/>
        </c:scaling>
        <c:delete val="0"/>
        <c:axPos val="b"/>
        <c:numFmt formatCode="General" sourceLinked="0"/>
        <c:majorTickMark val="none"/>
        <c:minorTickMark val="none"/>
        <c:tickLblPos val="nextTo"/>
        <c:txPr>
          <a:bodyPr/>
          <a:lstStyle/>
          <a:p>
            <a:pPr>
              <a:defRPr sz="1150">
                <a:solidFill>
                  <a:schemeClr val="tx1">
                    <a:lumMod val="65000"/>
                    <a:lumOff val="35000"/>
                  </a:schemeClr>
                </a:solidFill>
                <a:latin typeface="Century Gothic" panose="020B0502020202020204" pitchFamily="34" charset="0"/>
              </a:defRPr>
            </a:pPr>
            <a:endParaRPr lang="es-EC"/>
          </a:p>
        </c:txPr>
        <c:crossAx val="328150336"/>
        <c:crosses val="autoZero"/>
        <c:auto val="1"/>
        <c:lblAlgn val="ctr"/>
        <c:lblOffset val="100"/>
        <c:noMultiLvlLbl val="0"/>
      </c:catAx>
      <c:valAx>
        <c:axId val="328150336"/>
        <c:scaling>
          <c:orientation val="minMax"/>
        </c:scaling>
        <c:delete val="1"/>
        <c:axPos val="l"/>
        <c:numFmt formatCode="_(* #,##0_);_(* \(#,##0\);_(* &quot;-&quot;??_);_(@_)" sourceLinked="1"/>
        <c:majorTickMark val="out"/>
        <c:minorTickMark val="none"/>
        <c:tickLblPos val="nextTo"/>
        <c:crossAx val="328149776"/>
        <c:crosses val="autoZero"/>
        <c:crossBetween val="between"/>
      </c:valAx>
    </c:plotArea>
    <c:plotVisOnly val="1"/>
    <c:dispBlanksAs val="gap"/>
    <c:showDLblsOverMax val="0"/>
  </c:chart>
  <c:spPr>
    <a:ln>
      <a:noFill/>
    </a:ln>
  </c:spPr>
  <c:txPr>
    <a:bodyPr/>
    <a:lstStyle/>
    <a:p>
      <a:pPr>
        <a:defRPr sz="1200"/>
      </a:pPr>
      <a:endParaRPr lang="es-EC"/>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3"/>
    </mc:Choice>
    <mc:Fallback>
      <c:style val="3"/>
    </mc:Fallback>
  </mc:AlternateContent>
  <c:chart>
    <c:autoTitleDeleted val="1"/>
    <c:plotArea>
      <c:layout>
        <c:manualLayout>
          <c:layoutTarget val="inner"/>
          <c:xMode val="edge"/>
          <c:yMode val="edge"/>
          <c:x val="7.5911148418847394E-3"/>
          <c:y val="6.1115364056042884E-2"/>
          <c:w val="0.98481777031623052"/>
          <c:h val="0.77046349206349207"/>
        </c:manualLayout>
      </c:layout>
      <c:barChart>
        <c:barDir val="col"/>
        <c:grouping val="percentStacked"/>
        <c:varyColors val="0"/>
        <c:ser>
          <c:idx val="0"/>
          <c:order val="0"/>
          <c:tx>
            <c:strRef>
              <c:f>'1.1.3'!$B$16</c:f>
              <c:strCache>
                <c:ptCount val="1"/>
                <c:pt idx="0">
                  <c:v>Producción sector público</c:v>
                </c:pt>
              </c:strCache>
            </c:strRef>
          </c:tx>
          <c:spPr>
            <a:solidFill>
              <a:srgbClr val="4BACC6"/>
            </a:solidFill>
            <a:ln>
              <a:solidFill>
                <a:srgbClr val="31859C"/>
              </a:solidFill>
            </a:ln>
          </c:spPr>
          <c:invertIfNegative val="0"/>
          <c:dLbls>
            <c:spPr>
              <a:noFill/>
              <a:ln>
                <a:noFill/>
              </a:ln>
              <a:effectLst/>
            </c:spPr>
            <c:txPr>
              <a:bodyPr rot="0" spcFirstLastPara="1" vertOverflow="ellipsis" vert="horz" wrap="square" lIns="38100" tIns="19050" rIns="38100" bIns="19050" anchor="ctr" anchorCtr="1">
                <a:spAutoFit/>
              </a:bodyPr>
              <a:lstStyle/>
              <a:p>
                <a:pPr>
                  <a:defRPr sz="1100" b="0" i="0" u="none" strike="noStrike" kern="1200" baseline="0">
                    <a:solidFill>
                      <a:srgbClr val="64647C"/>
                    </a:solidFill>
                    <a:latin typeface="Century Gothic" panose="020B0502020202020204" pitchFamily="34" charset="0"/>
                    <a:ea typeface="+mn-ea"/>
                    <a:cs typeface="+mn-cs"/>
                  </a:defRPr>
                </a:pPr>
                <a:endParaRPr lang="es-EC"/>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numRef>
              <c:f>'1.1.3'!$C$15:$S$15</c:f>
              <c:numCache>
                <c:formatCode>General</c:formatCode>
                <c:ptCount val="17"/>
                <c:pt idx="0">
                  <c:v>2007</c:v>
                </c:pt>
                <c:pt idx="1">
                  <c:v>2008</c:v>
                </c:pt>
                <c:pt idx="2">
                  <c:v>2009</c:v>
                </c:pt>
                <c:pt idx="3">
                  <c:v>2010</c:v>
                </c:pt>
                <c:pt idx="4">
                  <c:v>2011</c:v>
                </c:pt>
                <c:pt idx="5">
                  <c:v>2012</c:v>
                </c:pt>
                <c:pt idx="6">
                  <c:v>2013</c:v>
                </c:pt>
                <c:pt idx="7">
                  <c:v>2014</c:v>
                </c:pt>
                <c:pt idx="8">
                  <c:v>2015</c:v>
                </c:pt>
                <c:pt idx="9">
                  <c:v>2016</c:v>
                </c:pt>
                <c:pt idx="10">
                  <c:v>2017</c:v>
                </c:pt>
                <c:pt idx="11">
                  <c:v>2018</c:v>
                </c:pt>
                <c:pt idx="12">
                  <c:v>2019</c:v>
                </c:pt>
                <c:pt idx="13">
                  <c:v>2020</c:v>
                </c:pt>
                <c:pt idx="14">
                  <c:v>2021</c:v>
                </c:pt>
                <c:pt idx="15">
                  <c:v>2022</c:v>
                </c:pt>
                <c:pt idx="16">
                  <c:v>2023</c:v>
                </c:pt>
              </c:numCache>
            </c:numRef>
          </c:cat>
          <c:val>
            <c:numRef>
              <c:f>'1.1.3'!$C$16:$S$16</c:f>
              <c:numCache>
                <c:formatCode>0.0%</c:formatCode>
                <c:ptCount val="17"/>
                <c:pt idx="0">
                  <c:v>0.60058784357849782</c:v>
                </c:pt>
                <c:pt idx="1">
                  <c:v>0.6002662290151991</c:v>
                </c:pt>
                <c:pt idx="2">
                  <c:v>0.60677696131604208</c:v>
                </c:pt>
                <c:pt idx="3">
                  <c:v>0.62438847779374018</c:v>
                </c:pt>
                <c:pt idx="4">
                  <c:v>0.61375619706814377</c:v>
                </c:pt>
                <c:pt idx="5">
                  <c:v>0.60936962683980433</c:v>
                </c:pt>
                <c:pt idx="6">
                  <c:v>0.63313762955195696</c:v>
                </c:pt>
                <c:pt idx="7">
                  <c:v>0.62871274606704475</c:v>
                </c:pt>
                <c:pt idx="8">
                  <c:v>0.60708122600330805</c:v>
                </c:pt>
                <c:pt idx="9">
                  <c:v>0.61981393853040845</c:v>
                </c:pt>
                <c:pt idx="10">
                  <c:v>0.66282876347776787</c:v>
                </c:pt>
                <c:pt idx="11">
                  <c:v>0.67543559673431131</c:v>
                </c:pt>
                <c:pt idx="12">
                  <c:v>0.6456476760712494</c:v>
                </c:pt>
                <c:pt idx="13">
                  <c:v>0.63406921619123913</c:v>
                </c:pt>
                <c:pt idx="14">
                  <c:v>0.61813047949865418</c:v>
                </c:pt>
                <c:pt idx="15">
                  <c:v>0.59569291382240042</c:v>
                </c:pt>
                <c:pt idx="16">
                  <c:v>0.59901888239251266</c:v>
                </c:pt>
              </c:numCache>
            </c:numRef>
          </c:val>
          <c:extLst>
            <c:ext xmlns:c16="http://schemas.microsoft.com/office/drawing/2014/chart" uri="{C3380CC4-5D6E-409C-BE32-E72D297353CC}">
              <c16:uniqueId val="{00000000-93D8-4BDD-A227-1BF2984ED603}"/>
            </c:ext>
          </c:extLst>
        </c:ser>
        <c:ser>
          <c:idx val="1"/>
          <c:order val="1"/>
          <c:tx>
            <c:strRef>
              <c:f>'1.1.3'!$B$17</c:f>
              <c:strCache>
                <c:ptCount val="1"/>
                <c:pt idx="0">
                  <c:v>Producción sector privado</c:v>
                </c:pt>
              </c:strCache>
            </c:strRef>
          </c:tx>
          <c:spPr>
            <a:solidFill>
              <a:srgbClr val="DAEEF3"/>
            </a:solidFill>
            <a:ln>
              <a:solidFill>
                <a:srgbClr val="4BACC6"/>
              </a:solidFill>
            </a:ln>
          </c:spPr>
          <c:invertIfNegative val="0"/>
          <c:dLbls>
            <c:spPr>
              <a:noFill/>
              <a:ln>
                <a:noFill/>
              </a:ln>
              <a:effectLst/>
            </c:spPr>
            <c:txPr>
              <a:bodyPr rot="0" spcFirstLastPara="1" vertOverflow="ellipsis" vert="horz" wrap="square" lIns="38100" tIns="19050" rIns="38100" bIns="19050" anchor="ctr" anchorCtr="1">
                <a:spAutoFit/>
              </a:bodyPr>
              <a:lstStyle/>
              <a:p>
                <a:pPr>
                  <a:defRPr sz="1100" b="0" i="0" u="none" strike="noStrike" kern="1200" baseline="0">
                    <a:solidFill>
                      <a:srgbClr val="64647C"/>
                    </a:solidFill>
                    <a:latin typeface="Century Gothic" panose="020B0502020202020204" pitchFamily="34" charset="0"/>
                    <a:ea typeface="+mn-ea"/>
                    <a:cs typeface="+mn-cs"/>
                  </a:defRPr>
                </a:pPr>
                <a:endParaRPr lang="es-EC"/>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numRef>
              <c:f>'1.1.3'!$C$15:$S$15</c:f>
              <c:numCache>
                <c:formatCode>General</c:formatCode>
                <c:ptCount val="17"/>
                <c:pt idx="0">
                  <c:v>2007</c:v>
                </c:pt>
                <c:pt idx="1">
                  <c:v>2008</c:v>
                </c:pt>
                <c:pt idx="2">
                  <c:v>2009</c:v>
                </c:pt>
                <c:pt idx="3">
                  <c:v>2010</c:v>
                </c:pt>
                <c:pt idx="4">
                  <c:v>2011</c:v>
                </c:pt>
                <c:pt idx="5">
                  <c:v>2012</c:v>
                </c:pt>
                <c:pt idx="6">
                  <c:v>2013</c:v>
                </c:pt>
                <c:pt idx="7">
                  <c:v>2014</c:v>
                </c:pt>
                <c:pt idx="8">
                  <c:v>2015</c:v>
                </c:pt>
                <c:pt idx="9">
                  <c:v>2016</c:v>
                </c:pt>
                <c:pt idx="10">
                  <c:v>2017</c:v>
                </c:pt>
                <c:pt idx="11">
                  <c:v>2018</c:v>
                </c:pt>
                <c:pt idx="12">
                  <c:v>2019</c:v>
                </c:pt>
                <c:pt idx="13">
                  <c:v>2020</c:v>
                </c:pt>
                <c:pt idx="14">
                  <c:v>2021</c:v>
                </c:pt>
                <c:pt idx="15">
                  <c:v>2022</c:v>
                </c:pt>
                <c:pt idx="16">
                  <c:v>2023</c:v>
                </c:pt>
              </c:numCache>
            </c:numRef>
          </c:cat>
          <c:val>
            <c:numRef>
              <c:f>'1.1.3'!$C$17:$S$17</c:f>
              <c:numCache>
                <c:formatCode>0.0%</c:formatCode>
                <c:ptCount val="17"/>
                <c:pt idx="0">
                  <c:v>0.39941215642150224</c:v>
                </c:pt>
                <c:pt idx="1">
                  <c:v>0.39973377098480095</c:v>
                </c:pt>
                <c:pt idx="2">
                  <c:v>0.39322303868395792</c:v>
                </c:pt>
                <c:pt idx="3">
                  <c:v>0.37561152220625982</c:v>
                </c:pt>
                <c:pt idx="4">
                  <c:v>0.38624380293185623</c:v>
                </c:pt>
                <c:pt idx="5">
                  <c:v>0.39063037316019572</c:v>
                </c:pt>
                <c:pt idx="6">
                  <c:v>0.36686237044804298</c:v>
                </c:pt>
                <c:pt idx="7">
                  <c:v>0.37128725393295525</c:v>
                </c:pt>
                <c:pt idx="8">
                  <c:v>0.39291877399669195</c:v>
                </c:pt>
                <c:pt idx="9">
                  <c:v>0.38018606146959155</c:v>
                </c:pt>
                <c:pt idx="10">
                  <c:v>0.33717123652223213</c:v>
                </c:pt>
                <c:pt idx="11">
                  <c:v>0.32456440326568869</c:v>
                </c:pt>
                <c:pt idx="12">
                  <c:v>0.3543523239287506</c:v>
                </c:pt>
                <c:pt idx="13">
                  <c:v>0.36593078380876087</c:v>
                </c:pt>
                <c:pt idx="14">
                  <c:v>0.38186952050134587</c:v>
                </c:pt>
                <c:pt idx="15">
                  <c:v>0.40430708617759964</c:v>
                </c:pt>
                <c:pt idx="16">
                  <c:v>0.40098111760748734</c:v>
                </c:pt>
              </c:numCache>
            </c:numRef>
          </c:val>
          <c:extLst>
            <c:ext xmlns:c16="http://schemas.microsoft.com/office/drawing/2014/chart" uri="{C3380CC4-5D6E-409C-BE32-E72D297353CC}">
              <c16:uniqueId val="{00000001-93D8-4BDD-A227-1BF2984ED603}"/>
            </c:ext>
          </c:extLst>
        </c:ser>
        <c:dLbls>
          <c:showLegendKey val="0"/>
          <c:showVal val="1"/>
          <c:showCatName val="0"/>
          <c:showSerName val="0"/>
          <c:showPercent val="0"/>
          <c:showBubbleSize val="0"/>
        </c:dLbls>
        <c:gapWidth val="95"/>
        <c:overlap val="100"/>
        <c:axId val="250461328"/>
        <c:axId val="250461888"/>
      </c:barChart>
      <c:catAx>
        <c:axId val="250461328"/>
        <c:scaling>
          <c:orientation val="minMax"/>
        </c:scaling>
        <c:delete val="0"/>
        <c:axPos val="b"/>
        <c:numFmt formatCode="General" sourceLinked="0"/>
        <c:majorTickMark val="none"/>
        <c:minorTickMark val="none"/>
        <c:tickLblPos val="nextTo"/>
        <c:spPr>
          <a:noFill/>
          <a:ln w="6350" cap="flat" cmpd="sng" algn="ctr">
            <a:solidFill>
              <a:schemeClr val="tx1">
                <a:tint val="75000"/>
              </a:schemeClr>
            </a:solidFill>
            <a:prstDash val="solid"/>
            <a:round/>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Century Gothic" panose="020B0502020202020204" pitchFamily="34" charset="0"/>
                <a:ea typeface="+mn-ea"/>
                <a:cs typeface="+mn-cs"/>
              </a:defRPr>
            </a:pPr>
            <a:endParaRPr lang="es-EC"/>
          </a:p>
        </c:txPr>
        <c:crossAx val="250461888"/>
        <c:crosses val="autoZero"/>
        <c:auto val="1"/>
        <c:lblAlgn val="ctr"/>
        <c:lblOffset val="100"/>
        <c:noMultiLvlLbl val="0"/>
      </c:catAx>
      <c:valAx>
        <c:axId val="250461888"/>
        <c:scaling>
          <c:orientation val="minMax"/>
        </c:scaling>
        <c:delete val="1"/>
        <c:axPos val="l"/>
        <c:numFmt formatCode="0%" sourceLinked="1"/>
        <c:majorTickMark val="none"/>
        <c:minorTickMark val="none"/>
        <c:tickLblPos val="nextTo"/>
        <c:crossAx val="250461328"/>
        <c:crosses val="autoZero"/>
        <c:crossBetween val="between"/>
      </c:valAx>
      <c:spPr>
        <a:solidFill>
          <a:schemeClr val="bg1"/>
        </a:solidFill>
        <a:ln>
          <a:noFill/>
        </a:ln>
        <a:effectLst/>
      </c:spPr>
    </c:plotArea>
    <c:legend>
      <c:legendPos val="b"/>
      <c:layout>
        <c:manualLayout>
          <c:xMode val="edge"/>
          <c:yMode val="edge"/>
          <c:x val="0.39653312857322792"/>
          <c:y val="0.9334770964293938"/>
          <c:w val="0.20693374285354421"/>
          <c:h val="6.6522903570606168E-2"/>
        </c:manualLayout>
      </c:layout>
      <c:overlay val="0"/>
      <c:spPr>
        <a:noFill/>
        <a:ln>
          <a:noFill/>
        </a:ln>
        <a:effectLst/>
      </c:spPr>
      <c:txPr>
        <a:bodyPr rot="0" spcFirstLastPara="1" vertOverflow="ellipsis" vert="horz" wrap="square" anchor="ctr" anchorCtr="1"/>
        <a:lstStyle/>
        <a:p>
          <a:pPr>
            <a:defRPr sz="1050" b="0" i="0" u="none" strike="noStrike" kern="1200" baseline="0">
              <a:solidFill>
                <a:schemeClr val="tx1">
                  <a:lumMod val="65000"/>
                  <a:lumOff val="35000"/>
                </a:schemeClr>
              </a:solidFill>
              <a:latin typeface="Century Gothic" panose="020B0502020202020204" pitchFamily="34" charset="0"/>
              <a:ea typeface="+mn-ea"/>
              <a:cs typeface="+mn-cs"/>
            </a:defRPr>
          </a:pPr>
          <a:endParaRPr lang="es-EC"/>
        </a:p>
      </c:txPr>
    </c:legend>
    <c:plotVisOnly val="1"/>
    <c:dispBlanksAs val="gap"/>
    <c:showDLblsOverMax val="0"/>
  </c:chart>
  <c:spPr>
    <a:solidFill>
      <a:schemeClr val="bg1"/>
    </a:solidFill>
    <a:ln w="6350" cap="flat" cmpd="sng" algn="ctr">
      <a:noFill/>
      <a:prstDash val="solid"/>
      <a:round/>
    </a:ln>
    <a:effectLst/>
  </c:spPr>
  <c:txPr>
    <a:bodyPr/>
    <a:lstStyle/>
    <a:p>
      <a:pPr>
        <a:defRPr sz="1200"/>
      </a:pPr>
      <a:endParaRPr lang="es-EC"/>
    </a:p>
  </c:txPr>
  <c:printSettings>
    <c:headerFooter/>
    <c:pageMargins b="0.75" l="0.7" r="0.7" t="0.75" header="0.3" footer="0.3"/>
    <c:pageSetup/>
  </c:printSettings>
</c:chartSpace>
</file>

<file path=xl/charts/chart4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3"/>
    </mc:Choice>
    <mc:Fallback>
      <c:style val="3"/>
    </mc:Fallback>
  </mc:AlternateContent>
  <c:chart>
    <c:autoTitleDeleted val="1"/>
    <c:plotArea>
      <c:layout>
        <c:manualLayout>
          <c:layoutTarget val="inner"/>
          <c:xMode val="edge"/>
          <c:yMode val="edge"/>
          <c:x val="0.28807254893399653"/>
          <c:y val="3.2050340196717701E-2"/>
          <c:w val="0.5633565764975037"/>
          <c:h val="0.94882456209390387"/>
        </c:manualLayout>
      </c:layout>
      <c:barChart>
        <c:barDir val="bar"/>
        <c:grouping val="clustered"/>
        <c:varyColors val="0"/>
        <c:ser>
          <c:idx val="0"/>
          <c:order val="0"/>
          <c:tx>
            <c:strRef>
              <c:f>'2.1.22'!$C$20</c:f>
              <c:strCache>
                <c:ptCount val="1"/>
                <c:pt idx="0">
                  <c:v>2022</c:v>
                </c:pt>
              </c:strCache>
            </c:strRef>
          </c:tx>
          <c:spPr>
            <a:solidFill>
              <a:srgbClr val="DAEEF3"/>
            </a:solidFill>
            <a:ln>
              <a:solidFill>
                <a:srgbClr val="4BACC6"/>
              </a:solidFill>
            </a:ln>
          </c:spPr>
          <c:invertIfNegative val="0"/>
          <c:dLbls>
            <c:spPr>
              <a:noFill/>
              <a:ln>
                <a:noFill/>
              </a:ln>
              <a:effectLst/>
            </c:spPr>
            <c:txPr>
              <a:bodyPr wrap="square" lIns="38100" tIns="19050" rIns="38100" bIns="19050" anchor="ctr">
                <a:spAutoFit/>
              </a:bodyPr>
              <a:lstStyle/>
              <a:p>
                <a:pPr>
                  <a:defRPr>
                    <a:solidFill>
                      <a:srgbClr val="64647C"/>
                    </a:solidFill>
                  </a:defRPr>
                </a:pPr>
                <a:endParaRPr lang="es-EC"/>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'2.1.22'!$B$21:$B$25</c:f>
              <c:strCache>
                <c:ptCount val="5"/>
                <c:pt idx="0">
                  <c:v>Servicios ambulatorios</c:v>
                </c:pt>
                <c:pt idx="1">
                  <c:v>Servicios con internación</c:v>
                </c:pt>
                <c:pt idx="2">
                  <c:v>Otros servicios de salud humana</c:v>
                </c:pt>
                <c:pt idx="3">
                  <c:v>Servicios odontológicos</c:v>
                </c:pt>
                <c:pt idx="4">
                  <c:v>Otros*</c:v>
                </c:pt>
              </c:strCache>
            </c:strRef>
          </c:cat>
          <c:val>
            <c:numRef>
              <c:f>'2.1.22'!$E$21:$E$25</c:f>
              <c:numCache>
                <c:formatCode>0.0%</c:formatCode>
                <c:ptCount val="5"/>
                <c:pt idx="0">
                  <c:v>0.46618113311583881</c:v>
                </c:pt>
                <c:pt idx="1">
                  <c:v>0.44077103340532098</c:v>
                </c:pt>
                <c:pt idx="2">
                  <c:v>9.0658457014198404E-2</c:v>
                </c:pt>
                <c:pt idx="3">
                  <c:v>2.3893764646418232E-3</c:v>
                </c:pt>
                <c:pt idx="4">
                  <c:v>0</c:v>
                </c:pt>
              </c:numCache>
            </c:numRef>
          </c:val>
          <c:extLst>
            <c:ext xmlns:c16="http://schemas.microsoft.com/office/drawing/2014/chart" uri="{C3380CC4-5D6E-409C-BE32-E72D297353CC}">
              <c16:uniqueId val="{00000000-B42D-4B8C-9E6A-71437634D756}"/>
            </c:ext>
          </c:extLst>
        </c:ser>
        <c:ser>
          <c:idx val="1"/>
          <c:order val="1"/>
          <c:tx>
            <c:strRef>
              <c:f>'2.1.22'!$D$20</c:f>
              <c:strCache>
                <c:ptCount val="1"/>
                <c:pt idx="0">
                  <c:v>2023</c:v>
                </c:pt>
              </c:strCache>
            </c:strRef>
          </c:tx>
          <c:spPr>
            <a:solidFill>
              <a:srgbClr val="4BACC6"/>
            </a:solidFill>
            <a:ln>
              <a:solidFill>
                <a:srgbClr val="31859C"/>
              </a:solidFill>
            </a:ln>
          </c:spPr>
          <c:invertIfNegative val="0"/>
          <c:dLbls>
            <c:spPr>
              <a:noFill/>
              <a:ln>
                <a:noFill/>
              </a:ln>
              <a:effectLst/>
            </c:spPr>
            <c:txPr>
              <a:bodyPr wrap="square" lIns="38100" tIns="19050" rIns="38100" bIns="19050" anchor="ctr">
                <a:spAutoFit/>
              </a:bodyPr>
              <a:lstStyle/>
              <a:p>
                <a:pPr>
                  <a:defRPr>
                    <a:solidFill>
                      <a:srgbClr val="64647C"/>
                    </a:solidFill>
                  </a:defRPr>
                </a:pPr>
                <a:endParaRPr lang="es-EC"/>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'2.1.22'!$B$21:$B$25</c:f>
              <c:strCache>
                <c:ptCount val="5"/>
                <c:pt idx="0">
                  <c:v>Servicios ambulatorios</c:v>
                </c:pt>
                <c:pt idx="1">
                  <c:v>Servicios con internación</c:v>
                </c:pt>
                <c:pt idx="2">
                  <c:v>Otros servicios de salud humana</c:v>
                </c:pt>
                <c:pt idx="3">
                  <c:v>Servicios odontológicos</c:v>
                </c:pt>
                <c:pt idx="4">
                  <c:v>Otros*</c:v>
                </c:pt>
              </c:strCache>
            </c:strRef>
          </c:cat>
          <c:val>
            <c:numRef>
              <c:f>'2.1.22'!$F$21:$F$25</c:f>
              <c:numCache>
                <c:formatCode>0.0%</c:formatCode>
                <c:ptCount val="5"/>
                <c:pt idx="0">
                  <c:v>0.47426319798441435</c:v>
                </c:pt>
                <c:pt idx="1">
                  <c:v>0.46771547430714244</c:v>
                </c:pt>
                <c:pt idx="2">
                  <c:v>5.6952012656002811E-2</c:v>
                </c:pt>
                <c:pt idx="3">
                  <c:v>1.0693150524403821E-3</c:v>
                </c:pt>
                <c:pt idx="4">
                  <c:v>0</c:v>
                </c:pt>
              </c:numCache>
            </c:numRef>
          </c:val>
          <c:extLst>
            <c:ext xmlns:c16="http://schemas.microsoft.com/office/drawing/2014/chart" uri="{C3380CC4-5D6E-409C-BE32-E72D297353CC}">
              <c16:uniqueId val="{00000002-B42D-4B8C-9E6A-71437634D756}"/>
            </c:ext>
          </c:extLst>
        </c:ser>
        <c:dLbls>
          <c:showLegendKey val="0"/>
          <c:showVal val="1"/>
          <c:showCatName val="0"/>
          <c:showSerName val="0"/>
          <c:showPercent val="0"/>
          <c:showBubbleSize val="0"/>
        </c:dLbls>
        <c:gapWidth val="95"/>
        <c:overlap val="-4"/>
        <c:axId val="328157056"/>
        <c:axId val="328157616"/>
      </c:barChart>
      <c:catAx>
        <c:axId val="328157056"/>
        <c:scaling>
          <c:orientation val="maxMin"/>
        </c:scaling>
        <c:delete val="0"/>
        <c:axPos val="l"/>
        <c:numFmt formatCode="General" sourceLinked="0"/>
        <c:majorTickMark val="none"/>
        <c:minorTickMark val="none"/>
        <c:tickLblPos val="nextTo"/>
        <c:txPr>
          <a:bodyPr/>
          <a:lstStyle/>
          <a:p>
            <a:pPr>
              <a:defRPr>
                <a:solidFill>
                  <a:srgbClr val="64647C"/>
                </a:solidFill>
              </a:defRPr>
            </a:pPr>
            <a:endParaRPr lang="es-EC"/>
          </a:p>
        </c:txPr>
        <c:crossAx val="328157616"/>
        <c:crosses val="autoZero"/>
        <c:auto val="1"/>
        <c:lblAlgn val="ctr"/>
        <c:lblOffset val="100"/>
        <c:noMultiLvlLbl val="0"/>
      </c:catAx>
      <c:valAx>
        <c:axId val="328157616"/>
        <c:scaling>
          <c:orientation val="minMax"/>
        </c:scaling>
        <c:delete val="1"/>
        <c:axPos val="t"/>
        <c:numFmt formatCode="0.0%" sourceLinked="1"/>
        <c:majorTickMark val="out"/>
        <c:minorTickMark val="none"/>
        <c:tickLblPos val="nextTo"/>
        <c:crossAx val="328157056"/>
        <c:crosses val="autoZero"/>
        <c:crossBetween val="between"/>
      </c:valAx>
    </c:plotArea>
    <c:legend>
      <c:legendPos val="b"/>
      <c:layout>
        <c:manualLayout>
          <c:xMode val="edge"/>
          <c:yMode val="edge"/>
          <c:x val="0.88599582422376144"/>
          <c:y val="0.4302753146015339"/>
          <c:w val="7.3967114814009138E-2"/>
          <c:h val="6.1751129701759749E-2"/>
        </c:manualLayout>
      </c:layout>
      <c:overlay val="0"/>
    </c:legend>
    <c:plotVisOnly val="1"/>
    <c:dispBlanksAs val="gap"/>
    <c:showDLblsOverMax val="0"/>
  </c:chart>
  <c:spPr>
    <a:ln>
      <a:noFill/>
    </a:ln>
  </c:spPr>
  <c:txPr>
    <a:bodyPr/>
    <a:lstStyle/>
    <a:p>
      <a:pPr>
        <a:defRPr sz="1050" baseline="0">
          <a:solidFill>
            <a:srgbClr val="595959"/>
          </a:solidFill>
          <a:latin typeface="Century Gothic" panose="020B0502020202020204" pitchFamily="34" charset="0"/>
        </a:defRPr>
      </a:pPr>
      <a:endParaRPr lang="es-EC"/>
    </a:p>
  </c:txPr>
  <c:printSettings>
    <c:headerFooter/>
    <c:pageMargins b="0.75" l="0.7" r="0.7" t="0.75" header="0.3" footer="0.3"/>
    <c:pageSetup/>
  </c:printSettings>
</c:chartSpace>
</file>

<file path=xl/charts/chart4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3"/>
    </mc:Choice>
    <mc:Fallback>
      <c:style val="3"/>
    </mc:Fallback>
  </mc:AlternateContent>
  <c:chart>
    <c:autoTitleDeleted val="1"/>
    <c:plotArea>
      <c:layout>
        <c:manualLayout>
          <c:layoutTarget val="inner"/>
          <c:xMode val="edge"/>
          <c:yMode val="edge"/>
          <c:x val="0.28807254893399653"/>
          <c:y val="3.2050340196717701E-2"/>
          <c:w val="0.5633565764975037"/>
          <c:h val="0.94882456209390387"/>
        </c:manualLayout>
      </c:layout>
      <c:barChart>
        <c:barDir val="bar"/>
        <c:grouping val="clustered"/>
        <c:varyColors val="0"/>
        <c:ser>
          <c:idx val="0"/>
          <c:order val="0"/>
          <c:tx>
            <c:strRef>
              <c:f>'2.1.23'!$C$20</c:f>
              <c:strCache>
                <c:ptCount val="1"/>
                <c:pt idx="0">
                  <c:v>2022</c:v>
                </c:pt>
              </c:strCache>
            </c:strRef>
          </c:tx>
          <c:spPr>
            <a:solidFill>
              <a:srgbClr val="DAEEF3"/>
            </a:solidFill>
            <a:ln>
              <a:solidFill>
                <a:srgbClr val="4BACC6"/>
              </a:solidFill>
            </a:ln>
          </c:spPr>
          <c:invertIfNegative val="0"/>
          <c:dLbls>
            <c:spPr>
              <a:noFill/>
              <a:ln>
                <a:noFill/>
              </a:ln>
              <a:effectLst/>
            </c:spPr>
            <c:txPr>
              <a:bodyPr wrap="square" lIns="38100" tIns="19050" rIns="38100" bIns="19050" anchor="ctr">
                <a:spAutoFit/>
              </a:bodyPr>
              <a:lstStyle/>
              <a:p>
                <a:pPr>
                  <a:defRPr>
                    <a:solidFill>
                      <a:srgbClr val="64647C"/>
                    </a:solidFill>
                  </a:defRPr>
                </a:pPr>
                <a:endParaRPr lang="es-EC"/>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'2.1.23'!$B$21:$B$26</c:f>
              <c:strCache>
                <c:ptCount val="6"/>
                <c:pt idx="0">
                  <c:v>Servicios con internación en hospitales y clínicas especializados y de especialidades</c:v>
                </c:pt>
                <c:pt idx="1">
                  <c:v>Servicios ambulatorios generales y especializados en hospitales y clínicas</c:v>
                </c:pt>
                <c:pt idx="2">
                  <c:v>Servicios ambulatorios generales y especializados en centros ambulatorios</c:v>
                </c:pt>
                <c:pt idx="3">
                  <c:v>Otros servicios de salud humana n.c.p</c:v>
                </c:pt>
                <c:pt idx="4">
                  <c:v>Servicios con internación en hospitales y clínicas básicas y generales</c:v>
                </c:pt>
                <c:pt idx="5">
                  <c:v>Otros*</c:v>
                </c:pt>
              </c:strCache>
            </c:strRef>
          </c:cat>
          <c:val>
            <c:numRef>
              <c:f>'2.1.23'!$E$21:$E$26</c:f>
              <c:numCache>
                <c:formatCode>0.0%</c:formatCode>
                <c:ptCount val="6"/>
                <c:pt idx="0">
                  <c:v>0.3992556173321693</c:v>
                </c:pt>
                <c:pt idx="1">
                  <c:v>0.28812663695262603</c:v>
                </c:pt>
                <c:pt idx="2">
                  <c:v>0.17805449616321278</c:v>
                </c:pt>
                <c:pt idx="3">
                  <c:v>9.0658457014198404E-2</c:v>
                </c:pt>
                <c:pt idx="4">
                  <c:v>4.1515416073151679E-2</c:v>
                </c:pt>
                <c:pt idx="5">
                  <c:v>2.3893764646418232E-3</c:v>
                </c:pt>
              </c:numCache>
            </c:numRef>
          </c:val>
          <c:extLst>
            <c:ext xmlns:c16="http://schemas.microsoft.com/office/drawing/2014/chart" uri="{C3380CC4-5D6E-409C-BE32-E72D297353CC}">
              <c16:uniqueId val="{00000001-B843-4638-B887-BE00A85CD44D}"/>
            </c:ext>
          </c:extLst>
        </c:ser>
        <c:ser>
          <c:idx val="1"/>
          <c:order val="1"/>
          <c:tx>
            <c:strRef>
              <c:f>'2.1.23'!$D$20</c:f>
              <c:strCache>
                <c:ptCount val="1"/>
                <c:pt idx="0">
                  <c:v>2023</c:v>
                </c:pt>
              </c:strCache>
            </c:strRef>
          </c:tx>
          <c:spPr>
            <a:solidFill>
              <a:srgbClr val="4BACC6"/>
            </a:solidFill>
            <a:ln>
              <a:solidFill>
                <a:srgbClr val="31859C"/>
              </a:solidFill>
            </a:ln>
          </c:spPr>
          <c:invertIfNegative val="0"/>
          <c:dLbls>
            <c:spPr>
              <a:noFill/>
              <a:ln>
                <a:noFill/>
              </a:ln>
              <a:effectLst/>
            </c:spPr>
            <c:txPr>
              <a:bodyPr wrap="square" lIns="38100" tIns="19050" rIns="38100" bIns="19050" anchor="ctr">
                <a:spAutoFit/>
              </a:bodyPr>
              <a:lstStyle/>
              <a:p>
                <a:pPr>
                  <a:defRPr>
                    <a:solidFill>
                      <a:srgbClr val="64647C"/>
                    </a:solidFill>
                  </a:defRPr>
                </a:pPr>
                <a:endParaRPr lang="es-EC"/>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'2.1.23'!$B$21:$B$26</c:f>
              <c:strCache>
                <c:ptCount val="6"/>
                <c:pt idx="0">
                  <c:v>Servicios con internación en hospitales y clínicas especializados y de especialidades</c:v>
                </c:pt>
                <c:pt idx="1">
                  <c:v>Servicios ambulatorios generales y especializados en hospitales y clínicas</c:v>
                </c:pt>
                <c:pt idx="2">
                  <c:v>Servicios ambulatorios generales y especializados en centros ambulatorios</c:v>
                </c:pt>
                <c:pt idx="3">
                  <c:v>Otros servicios de salud humana n.c.p</c:v>
                </c:pt>
                <c:pt idx="4">
                  <c:v>Servicios con internación en hospitales y clínicas básicas y generales</c:v>
                </c:pt>
                <c:pt idx="5">
                  <c:v>Otros*</c:v>
                </c:pt>
              </c:strCache>
            </c:strRef>
          </c:cat>
          <c:val>
            <c:numRef>
              <c:f>'2.1.23'!$F$21:$F$26</c:f>
              <c:numCache>
                <c:formatCode>0.0%</c:formatCode>
                <c:ptCount val="6"/>
                <c:pt idx="0">
                  <c:v>0.71228690897394664</c:v>
                </c:pt>
                <c:pt idx="1">
                  <c:v>0.57779258374305009</c:v>
                </c:pt>
                <c:pt idx="2">
                  <c:v>0.16606166429260671</c:v>
                </c:pt>
                <c:pt idx="3">
                  <c:v>8.9325920139686626E-2</c:v>
                </c:pt>
                <c:pt idx="4">
                  <c:v>2.1297615218490096E-2</c:v>
                </c:pt>
                <c:pt idx="5">
                  <c:v>1.6771584799889722E-3</c:v>
                </c:pt>
              </c:numCache>
            </c:numRef>
          </c:val>
          <c:extLst>
            <c:ext xmlns:c16="http://schemas.microsoft.com/office/drawing/2014/chart" uri="{C3380CC4-5D6E-409C-BE32-E72D297353CC}">
              <c16:uniqueId val="{00000000-B843-4638-B887-BE00A85CD44D}"/>
            </c:ext>
          </c:extLst>
        </c:ser>
        <c:dLbls>
          <c:showLegendKey val="0"/>
          <c:showVal val="1"/>
          <c:showCatName val="0"/>
          <c:showSerName val="0"/>
          <c:showPercent val="0"/>
          <c:showBubbleSize val="0"/>
        </c:dLbls>
        <c:gapWidth val="95"/>
        <c:overlap val="-4"/>
        <c:axId val="328164896"/>
        <c:axId val="328165456"/>
      </c:barChart>
      <c:catAx>
        <c:axId val="328164896"/>
        <c:scaling>
          <c:orientation val="maxMin"/>
        </c:scaling>
        <c:delete val="0"/>
        <c:axPos val="l"/>
        <c:numFmt formatCode="General" sourceLinked="0"/>
        <c:majorTickMark val="none"/>
        <c:minorTickMark val="none"/>
        <c:tickLblPos val="nextTo"/>
        <c:txPr>
          <a:bodyPr/>
          <a:lstStyle/>
          <a:p>
            <a:pPr>
              <a:defRPr>
                <a:solidFill>
                  <a:srgbClr val="64647C"/>
                </a:solidFill>
              </a:defRPr>
            </a:pPr>
            <a:endParaRPr lang="es-EC"/>
          </a:p>
        </c:txPr>
        <c:crossAx val="328165456"/>
        <c:crosses val="autoZero"/>
        <c:auto val="1"/>
        <c:lblAlgn val="ctr"/>
        <c:lblOffset val="100"/>
        <c:noMultiLvlLbl val="0"/>
      </c:catAx>
      <c:valAx>
        <c:axId val="328165456"/>
        <c:scaling>
          <c:orientation val="minMax"/>
        </c:scaling>
        <c:delete val="1"/>
        <c:axPos val="t"/>
        <c:numFmt formatCode="0.0%" sourceLinked="1"/>
        <c:majorTickMark val="out"/>
        <c:minorTickMark val="none"/>
        <c:tickLblPos val="nextTo"/>
        <c:crossAx val="328164896"/>
        <c:crosses val="autoZero"/>
        <c:crossBetween val="between"/>
      </c:valAx>
    </c:plotArea>
    <c:legend>
      <c:legendPos val="b"/>
      <c:layout>
        <c:manualLayout>
          <c:xMode val="edge"/>
          <c:yMode val="edge"/>
          <c:x val="0.88599582422376144"/>
          <c:y val="0.4302753146015339"/>
          <c:w val="7.3967114814009138E-2"/>
          <c:h val="6.1751129701759749E-2"/>
        </c:manualLayout>
      </c:layout>
      <c:overlay val="0"/>
    </c:legend>
    <c:plotVisOnly val="1"/>
    <c:dispBlanksAs val="gap"/>
    <c:showDLblsOverMax val="0"/>
  </c:chart>
  <c:spPr>
    <a:ln>
      <a:noFill/>
    </a:ln>
  </c:spPr>
  <c:txPr>
    <a:bodyPr/>
    <a:lstStyle/>
    <a:p>
      <a:pPr>
        <a:defRPr sz="1050" baseline="0">
          <a:solidFill>
            <a:srgbClr val="595959"/>
          </a:solidFill>
          <a:latin typeface="Century Gothic" panose="020B0502020202020204" pitchFamily="34" charset="0"/>
        </a:defRPr>
      </a:pPr>
      <a:endParaRPr lang="es-EC"/>
    </a:p>
  </c:txPr>
  <c:printSettings>
    <c:headerFooter/>
    <c:pageMargins b="0.75" l="0.7" r="0.7" t="0.75" header="0.3" footer="0.3"/>
    <c:pageSetup/>
  </c:printSettings>
</c:chartSpace>
</file>

<file path=xl/charts/chart4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val>
            <c:numRef>
              <c:f>Diap58!#REF!</c:f>
              <c:numCache>
                <c:formatCode>General</c:formatCode>
                <c:ptCount val="1"/>
                <c:pt idx="0">
                  <c:v>1</c:v>
                </c:pt>
              </c:numCache>
            </c:numRef>
          </c:val>
          <c:smooth val="0"/>
          <c:extLst>
            <c:ext xmlns:c15="http://schemas.microsoft.com/office/drawing/2012/chart" uri="{02D57815-91ED-43cb-92C2-25804820EDAC}">
              <c15:filteredSeriesTitle>
                <c15:tx>
                  <c:strRef>
                    <c:extLst xmlns:c16="http://schemas.microsoft.com/office/drawing/2014/chart">
                      <c:ext uri="{02D57815-91ED-43cb-92C2-25804820EDAC}">
                        <c15:formulaRef>
                          <c15:sqref>Diap58!#REF!</c15:sqref>
                        </c15:formulaRef>
                      </c:ext>
                    </c:extLst>
                    <c:strCache>
                      <c:ptCount val="1"/>
                      <c:pt idx="0">
                        <c:v>#REF!</c:v>
                      </c:pt>
                    </c:strCache>
                  </c:strRef>
                </c15:tx>
              </c15:filteredSeriesTitle>
            </c:ext>
            <c:ext xmlns:c15="http://schemas.microsoft.com/office/drawing/2012/chart" uri="{02D57815-91ED-43cb-92C2-25804820EDAC}">
              <c15:filteredCategoryTitle>
                <c15:cat>
                  <c:multiLvlStrRef>
                    <c:extLst>
                      <c:ext uri="{02D57815-91ED-43cb-92C2-25804820EDAC}">
                        <c15:formulaRef>
                          <c15:sqref>Diap58!#REF!</c15:sqref>
                        </c15:formulaRef>
                      </c:ext>
                    </c:extLst>
                  </c:multiLvlStrRef>
                </c15:cat>
              </c15:filteredCategoryTitle>
            </c:ext>
            <c:ext xmlns:c16="http://schemas.microsoft.com/office/drawing/2014/chart" uri="{C3380CC4-5D6E-409C-BE32-E72D297353CC}">
              <c16:uniqueId val="{00000000-B1D7-4E37-BCB1-49B005065F26}"/>
            </c:ext>
          </c:extLst>
        </c:ser>
        <c:ser>
          <c:idx val="1"/>
          <c:order val="1"/>
          <c:val>
            <c:numRef>
              <c:f>Diap58!#REF!</c:f>
              <c:numCache>
                <c:formatCode>General</c:formatCode>
                <c:ptCount val="1"/>
                <c:pt idx="0">
                  <c:v>1</c:v>
                </c:pt>
              </c:numCache>
            </c:numRef>
          </c:val>
          <c:smooth val="0"/>
          <c:extLst>
            <c:ext xmlns:c15="http://schemas.microsoft.com/office/drawing/2012/chart" uri="{02D57815-91ED-43cb-92C2-25804820EDAC}">
              <c15:filteredSeriesTitle>
                <c15:tx>
                  <c:strRef>
                    <c:extLst xmlns:c16="http://schemas.microsoft.com/office/drawing/2014/chart">
                      <c:ext uri="{02D57815-91ED-43cb-92C2-25804820EDAC}">
                        <c15:formulaRef>
                          <c15:sqref>Diap58!#REF!</c15:sqref>
                        </c15:formulaRef>
                      </c:ext>
                    </c:extLst>
                    <c:strCache>
                      <c:ptCount val="1"/>
                      <c:pt idx="0">
                        <c:v>#REF!</c:v>
                      </c:pt>
                    </c:strCache>
                  </c:strRef>
                </c15:tx>
              </c15:filteredSeriesTitle>
            </c:ext>
            <c:ext xmlns:c15="http://schemas.microsoft.com/office/drawing/2012/chart" uri="{02D57815-91ED-43cb-92C2-25804820EDAC}">
              <c15:filteredCategoryTitle>
                <c15:cat>
                  <c:multiLvlStrRef>
                    <c:extLst>
                      <c:ext uri="{02D57815-91ED-43cb-92C2-25804820EDAC}">
                        <c15:formulaRef>
                          <c15:sqref>Diap58!#REF!</c15:sqref>
                        </c15:formulaRef>
                      </c:ext>
                    </c:extLst>
                  </c:multiLvlStrRef>
                </c15:cat>
              </c15:filteredCategoryTitle>
            </c:ext>
            <c:ext xmlns:c16="http://schemas.microsoft.com/office/drawing/2014/chart" uri="{C3380CC4-5D6E-409C-BE32-E72D297353CC}">
              <c16:uniqueId val="{00000001-B1D7-4E37-BCB1-49B005065F26}"/>
            </c:ext>
          </c:extLst>
        </c:ser>
        <c:ser>
          <c:idx val="2"/>
          <c:order val="2"/>
          <c:val>
            <c:numRef>
              <c:f>Diap58!#REF!</c:f>
              <c:numCache>
                <c:formatCode>General</c:formatCode>
                <c:ptCount val="1"/>
                <c:pt idx="0">
                  <c:v>1</c:v>
                </c:pt>
              </c:numCache>
            </c:numRef>
          </c:val>
          <c:smooth val="0"/>
          <c:extLst>
            <c:ext xmlns:c15="http://schemas.microsoft.com/office/drawing/2012/chart" uri="{02D57815-91ED-43cb-92C2-25804820EDAC}">
              <c15:filteredSeriesTitle>
                <c15:tx>
                  <c:strRef>
                    <c:extLst xmlns:c16="http://schemas.microsoft.com/office/drawing/2014/chart">
                      <c:ext uri="{02D57815-91ED-43cb-92C2-25804820EDAC}">
                        <c15:formulaRef>
                          <c15:sqref>Diap58!#REF!</c15:sqref>
                        </c15:formulaRef>
                      </c:ext>
                    </c:extLst>
                    <c:strCache>
                      <c:ptCount val="1"/>
                      <c:pt idx="0">
                        <c:v>#REF!</c:v>
                      </c:pt>
                    </c:strCache>
                  </c:strRef>
                </c15:tx>
              </c15:filteredSeriesTitle>
            </c:ext>
            <c:ext xmlns:c15="http://schemas.microsoft.com/office/drawing/2012/chart" uri="{02D57815-91ED-43cb-92C2-25804820EDAC}">
              <c15:filteredCategoryTitle>
                <c15:cat>
                  <c:multiLvlStrRef>
                    <c:extLst>
                      <c:ext uri="{02D57815-91ED-43cb-92C2-25804820EDAC}">
                        <c15:formulaRef>
                          <c15:sqref>Diap58!#REF!</c15:sqref>
                        </c15:formulaRef>
                      </c:ext>
                    </c:extLst>
                  </c:multiLvlStrRef>
                </c15:cat>
              </c15:filteredCategoryTitle>
            </c:ext>
            <c:ext xmlns:c16="http://schemas.microsoft.com/office/drawing/2014/chart" uri="{C3380CC4-5D6E-409C-BE32-E72D297353CC}">
              <c16:uniqueId val="{00000002-B1D7-4E37-BCB1-49B005065F26}"/>
            </c:ext>
          </c:extLst>
        </c:ser>
        <c:dLbls>
          <c:showLegendKey val="0"/>
          <c:showVal val="0"/>
          <c:showCatName val="0"/>
          <c:showSerName val="0"/>
          <c:showPercent val="0"/>
          <c:showBubbleSize val="0"/>
        </c:dLbls>
        <c:marker val="1"/>
        <c:smooth val="0"/>
        <c:axId val="328169376"/>
        <c:axId val="328169936"/>
      </c:lineChart>
      <c:catAx>
        <c:axId val="328169376"/>
        <c:scaling>
          <c:orientation val="minMax"/>
        </c:scaling>
        <c:delete val="0"/>
        <c:axPos val="b"/>
        <c:numFmt formatCode="General" sourceLinked="1"/>
        <c:majorTickMark val="out"/>
        <c:minorTickMark val="none"/>
        <c:tickLblPos val="nextTo"/>
        <c:crossAx val="328169936"/>
        <c:crosses val="autoZero"/>
        <c:auto val="1"/>
        <c:lblAlgn val="ctr"/>
        <c:lblOffset val="100"/>
        <c:noMultiLvlLbl val="0"/>
      </c:catAx>
      <c:valAx>
        <c:axId val="328169936"/>
        <c:scaling>
          <c:orientation val="minMax"/>
        </c:scaling>
        <c:delete val="0"/>
        <c:axPos val="l"/>
        <c:numFmt formatCode="General" sourceLinked="1"/>
        <c:majorTickMark val="out"/>
        <c:minorTickMark val="none"/>
        <c:tickLblPos val="nextTo"/>
        <c:crossAx val="328169376"/>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charts/chart4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val>
            <c:numRef>
              <c:f>Diap58!#REF!</c:f>
              <c:numCache>
                <c:formatCode>General</c:formatCode>
                <c:ptCount val="1"/>
                <c:pt idx="0">
                  <c:v>1</c:v>
                </c:pt>
              </c:numCache>
            </c:numRef>
          </c:val>
          <c:smooth val="0"/>
          <c:extLst>
            <c:ext xmlns:c15="http://schemas.microsoft.com/office/drawing/2012/chart" uri="{02D57815-91ED-43cb-92C2-25804820EDAC}">
              <c15:filteredSeriesTitle>
                <c15:tx>
                  <c:strRef>
                    <c:extLst xmlns:c16="http://schemas.microsoft.com/office/drawing/2014/chart">
                      <c:ext uri="{02D57815-91ED-43cb-92C2-25804820EDAC}">
                        <c15:formulaRef>
                          <c15:sqref>Diap58!#REF!</c15:sqref>
                        </c15:formulaRef>
                      </c:ext>
                    </c:extLst>
                    <c:strCache>
                      <c:ptCount val="1"/>
                      <c:pt idx="0">
                        <c:v>#REF!</c:v>
                      </c:pt>
                    </c:strCache>
                  </c:strRef>
                </c15:tx>
              </c15:filteredSeriesTitle>
            </c:ext>
            <c:ext xmlns:c15="http://schemas.microsoft.com/office/drawing/2012/chart" uri="{02D57815-91ED-43cb-92C2-25804820EDAC}">
              <c15:filteredCategoryTitle>
                <c15:cat>
                  <c:multiLvlStrRef>
                    <c:extLst>
                      <c:ext uri="{02D57815-91ED-43cb-92C2-25804820EDAC}">
                        <c15:formulaRef>
                          <c15:sqref>Diap58!#REF!</c15:sqref>
                        </c15:formulaRef>
                      </c:ext>
                    </c:extLst>
                  </c:multiLvlStrRef>
                </c15:cat>
              </c15:filteredCategoryTitle>
            </c:ext>
            <c:ext xmlns:c16="http://schemas.microsoft.com/office/drawing/2014/chart" uri="{C3380CC4-5D6E-409C-BE32-E72D297353CC}">
              <c16:uniqueId val="{00000000-B1D7-4E37-BCB1-49B005065F26}"/>
            </c:ext>
          </c:extLst>
        </c:ser>
        <c:ser>
          <c:idx val="1"/>
          <c:order val="1"/>
          <c:val>
            <c:numRef>
              <c:f>Diap58!#REF!</c:f>
              <c:numCache>
                <c:formatCode>General</c:formatCode>
                <c:ptCount val="1"/>
                <c:pt idx="0">
                  <c:v>1</c:v>
                </c:pt>
              </c:numCache>
            </c:numRef>
          </c:val>
          <c:smooth val="0"/>
          <c:extLst>
            <c:ext xmlns:c15="http://schemas.microsoft.com/office/drawing/2012/chart" uri="{02D57815-91ED-43cb-92C2-25804820EDAC}">
              <c15:filteredSeriesTitle>
                <c15:tx>
                  <c:strRef>
                    <c:extLst xmlns:c16="http://schemas.microsoft.com/office/drawing/2014/chart">
                      <c:ext uri="{02D57815-91ED-43cb-92C2-25804820EDAC}">
                        <c15:formulaRef>
                          <c15:sqref>Diap58!#REF!</c15:sqref>
                        </c15:formulaRef>
                      </c:ext>
                    </c:extLst>
                    <c:strCache>
                      <c:ptCount val="1"/>
                      <c:pt idx="0">
                        <c:v>#REF!</c:v>
                      </c:pt>
                    </c:strCache>
                  </c:strRef>
                </c15:tx>
              </c15:filteredSeriesTitle>
            </c:ext>
            <c:ext xmlns:c15="http://schemas.microsoft.com/office/drawing/2012/chart" uri="{02D57815-91ED-43cb-92C2-25804820EDAC}">
              <c15:filteredCategoryTitle>
                <c15:cat>
                  <c:multiLvlStrRef>
                    <c:extLst>
                      <c:ext uri="{02D57815-91ED-43cb-92C2-25804820EDAC}">
                        <c15:formulaRef>
                          <c15:sqref>Diap58!#REF!</c15:sqref>
                        </c15:formulaRef>
                      </c:ext>
                    </c:extLst>
                  </c:multiLvlStrRef>
                </c15:cat>
              </c15:filteredCategoryTitle>
            </c:ext>
            <c:ext xmlns:c16="http://schemas.microsoft.com/office/drawing/2014/chart" uri="{C3380CC4-5D6E-409C-BE32-E72D297353CC}">
              <c16:uniqueId val="{00000001-B1D7-4E37-BCB1-49B005065F26}"/>
            </c:ext>
          </c:extLst>
        </c:ser>
        <c:ser>
          <c:idx val="2"/>
          <c:order val="2"/>
          <c:val>
            <c:numRef>
              <c:f>Diap58!#REF!</c:f>
              <c:numCache>
                <c:formatCode>General</c:formatCode>
                <c:ptCount val="1"/>
                <c:pt idx="0">
                  <c:v>1</c:v>
                </c:pt>
              </c:numCache>
            </c:numRef>
          </c:val>
          <c:smooth val="0"/>
          <c:extLst>
            <c:ext xmlns:c15="http://schemas.microsoft.com/office/drawing/2012/chart" uri="{02D57815-91ED-43cb-92C2-25804820EDAC}">
              <c15:filteredSeriesTitle>
                <c15:tx>
                  <c:strRef>
                    <c:extLst xmlns:c16="http://schemas.microsoft.com/office/drawing/2014/chart">
                      <c:ext uri="{02D57815-91ED-43cb-92C2-25804820EDAC}">
                        <c15:formulaRef>
                          <c15:sqref>Diap58!#REF!</c15:sqref>
                        </c15:formulaRef>
                      </c:ext>
                    </c:extLst>
                    <c:strCache>
                      <c:ptCount val="1"/>
                      <c:pt idx="0">
                        <c:v>#REF!</c:v>
                      </c:pt>
                    </c:strCache>
                  </c:strRef>
                </c15:tx>
              </c15:filteredSeriesTitle>
            </c:ext>
            <c:ext xmlns:c15="http://schemas.microsoft.com/office/drawing/2012/chart" uri="{02D57815-91ED-43cb-92C2-25804820EDAC}">
              <c15:filteredCategoryTitle>
                <c15:cat>
                  <c:multiLvlStrRef>
                    <c:extLst>
                      <c:ext uri="{02D57815-91ED-43cb-92C2-25804820EDAC}">
                        <c15:formulaRef>
                          <c15:sqref>Diap58!#REF!</c15:sqref>
                        </c15:formulaRef>
                      </c:ext>
                    </c:extLst>
                  </c:multiLvlStrRef>
                </c15:cat>
              </c15:filteredCategoryTitle>
            </c:ext>
            <c:ext xmlns:c16="http://schemas.microsoft.com/office/drawing/2014/chart" uri="{C3380CC4-5D6E-409C-BE32-E72D297353CC}">
              <c16:uniqueId val="{00000002-B1D7-4E37-BCB1-49B005065F26}"/>
            </c:ext>
          </c:extLst>
        </c:ser>
        <c:dLbls>
          <c:showLegendKey val="0"/>
          <c:showVal val="0"/>
          <c:showCatName val="0"/>
          <c:showSerName val="0"/>
          <c:showPercent val="0"/>
          <c:showBubbleSize val="0"/>
        </c:dLbls>
        <c:marker val="1"/>
        <c:smooth val="0"/>
        <c:axId val="241787152"/>
        <c:axId val="241787712"/>
      </c:lineChart>
      <c:catAx>
        <c:axId val="241787152"/>
        <c:scaling>
          <c:orientation val="minMax"/>
        </c:scaling>
        <c:delete val="0"/>
        <c:axPos val="b"/>
        <c:numFmt formatCode="General" sourceLinked="1"/>
        <c:majorTickMark val="out"/>
        <c:minorTickMark val="none"/>
        <c:tickLblPos val="nextTo"/>
        <c:crossAx val="241787712"/>
        <c:crosses val="autoZero"/>
        <c:auto val="1"/>
        <c:lblAlgn val="ctr"/>
        <c:lblOffset val="100"/>
        <c:noMultiLvlLbl val="0"/>
      </c:catAx>
      <c:valAx>
        <c:axId val="241787712"/>
        <c:scaling>
          <c:orientation val="minMax"/>
        </c:scaling>
        <c:delete val="0"/>
        <c:axPos val="l"/>
        <c:numFmt formatCode="General" sourceLinked="1"/>
        <c:majorTickMark val="out"/>
        <c:minorTickMark val="none"/>
        <c:tickLblPos val="nextTo"/>
        <c:crossAx val="241787152"/>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charts/chart4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1.8107450437155937E-2"/>
          <c:y val="2.3462748720459076E-2"/>
          <c:w val="0.95000637848417802"/>
          <c:h val="0.8434619775592076"/>
        </c:manualLayout>
      </c:layout>
      <c:barChart>
        <c:barDir val="col"/>
        <c:grouping val="clustered"/>
        <c:varyColors val="0"/>
        <c:ser>
          <c:idx val="0"/>
          <c:order val="0"/>
          <c:tx>
            <c:strRef>
              <c:f>'3.1'!$B$11</c:f>
              <c:strCache>
                <c:ptCount val="1"/>
                <c:pt idx="0">
                  <c:v>Número de egresos hospitalarios</c:v>
                </c:pt>
              </c:strCache>
            </c:strRef>
          </c:tx>
          <c:spPr>
            <a:solidFill>
              <a:srgbClr val="DAEEF3"/>
            </a:solidFill>
            <a:ln>
              <a:solidFill>
                <a:srgbClr val="4BACC6"/>
              </a:solidFill>
            </a:ln>
            <a:effectLst/>
          </c:spPr>
          <c:invertIfNegative val="0"/>
          <c:dLbls>
            <c:spPr>
              <a:noFill/>
              <a:ln>
                <a:noFill/>
              </a:ln>
              <a:effectLst/>
            </c:spPr>
            <c:txPr>
              <a:bodyPr rot="0" spcFirstLastPara="1" vertOverflow="ellipsis" vert="horz" wrap="square" anchor="ctr" anchorCtr="1"/>
              <a:lstStyle/>
              <a:p>
                <a:pPr>
                  <a:defRPr sz="1200" b="0" i="0" u="none" strike="noStrike" kern="1200" baseline="0">
                    <a:solidFill>
                      <a:srgbClr val="64647C"/>
                    </a:solidFill>
                    <a:latin typeface="Century Gothic" panose="020B0502020202020204" pitchFamily="34" charset="0"/>
                    <a:ea typeface="+mn-ea"/>
                    <a:cs typeface="+mn-cs"/>
                  </a:defRPr>
                </a:pPr>
                <a:endParaRPr lang="es-EC"/>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'3.1'!$C$7:$S$7</c:f>
              <c:numCache>
                <c:formatCode>General</c:formatCode>
                <c:ptCount val="17"/>
                <c:pt idx="0">
                  <c:v>2007</c:v>
                </c:pt>
                <c:pt idx="1">
                  <c:v>2008</c:v>
                </c:pt>
                <c:pt idx="2">
                  <c:v>2009</c:v>
                </c:pt>
                <c:pt idx="3">
                  <c:v>2010</c:v>
                </c:pt>
                <c:pt idx="4">
                  <c:v>2011</c:v>
                </c:pt>
                <c:pt idx="5">
                  <c:v>2012</c:v>
                </c:pt>
                <c:pt idx="6">
                  <c:v>2013</c:v>
                </c:pt>
                <c:pt idx="7">
                  <c:v>2014</c:v>
                </c:pt>
                <c:pt idx="8">
                  <c:v>2015</c:v>
                </c:pt>
                <c:pt idx="9">
                  <c:v>2016</c:v>
                </c:pt>
                <c:pt idx="10">
                  <c:v>2017</c:v>
                </c:pt>
                <c:pt idx="11">
                  <c:v>2018</c:v>
                </c:pt>
                <c:pt idx="12">
                  <c:v>2019</c:v>
                </c:pt>
                <c:pt idx="13">
                  <c:v>2020</c:v>
                </c:pt>
                <c:pt idx="14">
                  <c:v>2021</c:v>
                </c:pt>
                <c:pt idx="15">
                  <c:v>2022</c:v>
                </c:pt>
                <c:pt idx="16">
                  <c:v>2023</c:v>
                </c:pt>
              </c:numCache>
            </c:numRef>
          </c:cat>
          <c:val>
            <c:numRef>
              <c:f>'3.1'!$C$11:$S$11</c:f>
              <c:numCache>
                <c:formatCode>_(* #,##0_);_(* \(#,##0\);_(* "-"??_);_(@_)</c:formatCode>
                <c:ptCount val="17"/>
                <c:pt idx="0">
                  <c:v>920047</c:v>
                </c:pt>
                <c:pt idx="1">
                  <c:v>983286</c:v>
                </c:pt>
                <c:pt idx="2">
                  <c:v>1031957</c:v>
                </c:pt>
                <c:pt idx="3">
                  <c:v>1090263</c:v>
                </c:pt>
                <c:pt idx="4">
                  <c:v>1133556</c:v>
                </c:pt>
                <c:pt idx="5">
                  <c:v>1156237</c:v>
                </c:pt>
                <c:pt idx="6">
                  <c:v>1178989</c:v>
                </c:pt>
                <c:pt idx="7">
                  <c:v>1192749</c:v>
                </c:pt>
                <c:pt idx="8">
                  <c:v>1161044</c:v>
                </c:pt>
                <c:pt idx="9">
                  <c:v>1128004</c:v>
                </c:pt>
                <c:pt idx="10">
                  <c:v>1143765</c:v>
                </c:pt>
                <c:pt idx="11">
                  <c:v>1164659</c:v>
                </c:pt>
                <c:pt idx="12">
                  <c:v>1195311</c:v>
                </c:pt>
                <c:pt idx="13">
                  <c:v>907515</c:v>
                </c:pt>
                <c:pt idx="14">
                  <c:v>1038235</c:v>
                </c:pt>
                <c:pt idx="15">
                  <c:v>1130603</c:v>
                </c:pt>
                <c:pt idx="16">
                  <c:v>1170813</c:v>
                </c:pt>
              </c:numCache>
            </c:numRef>
          </c:val>
          <c:extLst>
            <c:ext xmlns:c16="http://schemas.microsoft.com/office/drawing/2014/chart" uri="{C3380CC4-5D6E-409C-BE32-E72D297353CC}">
              <c16:uniqueId val="{00000000-69B5-42E6-8DC8-2E35EDCC1BAC}"/>
            </c:ext>
          </c:extLst>
        </c:ser>
        <c:dLbls>
          <c:showLegendKey val="0"/>
          <c:showVal val="0"/>
          <c:showCatName val="0"/>
          <c:showSerName val="0"/>
          <c:showPercent val="0"/>
          <c:showBubbleSize val="0"/>
        </c:dLbls>
        <c:gapWidth val="95"/>
        <c:axId val="241794432"/>
        <c:axId val="241794992"/>
      </c:barChart>
      <c:lineChart>
        <c:grouping val="standard"/>
        <c:varyColors val="0"/>
        <c:ser>
          <c:idx val="1"/>
          <c:order val="1"/>
          <c:tx>
            <c:strRef>
              <c:f>'3.1'!$B$12</c:f>
              <c:strCache>
                <c:ptCount val="1"/>
                <c:pt idx="0">
                  <c:v>Valor promedio de producción por egreso hospitalario</c:v>
                </c:pt>
              </c:strCache>
            </c:strRef>
          </c:tx>
          <c:spPr>
            <a:ln w="25400" cap="rnd">
              <a:solidFill>
                <a:srgbClr val="4BACC6"/>
              </a:solidFill>
              <a:round/>
            </a:ln>
            <a:effectLst/>
          </c:spPr>
          <c:marker>
            <c:symbol val="diamond"/>
            <c:size val="5"/>
            <c:spPr>
              <a:solidFill>
                <a:srgbClr val="31859C"/>
              </a:solidFill>
              <a:ln w="19050">
                <a:solidFill>
                  <a:srgbClr val="4BACC6"/>
                </a:solidFill>
              </a:ln>
              <a:effectLst/>
            </c:spPr>
          </c:marker>
          <c:dLbls>
            <c:spPr>
              <a:noFill/>
              <a:ln>
                <a:noFill/>
              </a:ln>
              <a:effectLst/>
            </c:spPr>
            <c:txPr>
              <a:bodyPr rot="0" spcFirstLastPara="1" vertOverflow="ellipsis" vert="horz" wrap="square" anchor="ctr" anchorCtr="1"/>
              <a:lstStyle/>
              <a:p>
                <a:pPr>
                  <a:defRPr sz="1200" b="0" i="0" u="none" strike="noStrike" kern="1200" baseline="0">
                    <a:solidFill>
                      <a:srgbClr val="64647C"/>
                    </a:solidFill>
                    <a:latin typeface="Century Gothic" panose="020B0502020202020204" pitchFamily="34" charset="0"/>
                    <a:ea typeface="+mn-ea"/>
                    <a:cs typeface="+mn-cs"/>
                  </a:defRPr>
                </a:pPr>
                <a:endParaRPr lang="es-EC"/>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'3.1'!$C$7:$S$7</c:f>
              <c:numCache>
                <c:formatCode>General</c:formatCode>
                <c:ptCount val="17"/>
                <c:pt idx="0">
                  <c:v>2007</c:v>
                </c:pt>
                <c:pt idx="1">
                  <c:v>2008</c:v>
                </c:pt>
                <c:pt idx="2">
                  <c:v>2009</c:v>
                </c:pt>
                <c:pt idx="3">
                  <c:v>2010</c:v>
                </c:pt>
                <c:pt idx="4">
                  <c:v>2011</c:v>
                </c:pt>
                <c:pt idx="5">
                  <c:v>2012</c:v>
                </c:pt>
                <c:pt idx="6">
                  <c:v>2013</c:v>
                </c:pt>
                <c:pt idx="7">
                  <c:v>2014</c:v>
                </c:pt>
                <c:pt idx="8">
                  <c:v>2015</c:v>
                </c:pt>
                <c:pt idx="9">
                  <c:v>2016</c:v>
                </c:pt>
                <c:pt idx="10">
                  <c:v>2017</c:v>
                </c:pt>
                <c:pt idx="11">
                  <c:v>2018</c:v>
                </c:pt>
                <c:pt idx="12">
                  <c:v>2019</c:v>
                </c:pt>
                <c:pt idx="13">
                  <c:v>2020</c:v>
                </c:pt>
                <c:pt idx="14">
                  <c:v>2021</c:v>
                </c:pt>
                <c:pt idx="15">
                  <c:v>2022</c:v>
                </c:pt>
                <c:pt idx="16">
                  <c:v>2023</c:v>
                </c:pt>
              </c:numCache>
            </c:numRef>
          </c:cat>
          <c:val>
            <c:numRef>
              <c:f>'3.1'!$C$12:$S$12</c:f>
              <c:numCache>
                <c:formatCode>_(* #,##0_);_(* \(#,##0\);_(* "-"??_);_(@_)</c:formatCode>
                <c:ptCount val="17"/>
                <c:pt idx="0">
                  <c:v>499.92989488580503</c:v>
                </c:pt>
                <c:pt idx="1">
                  <c:v>596.43582843648699</c:v>
                </c:pt>
                <c:pt idx="2">
                  <c:v>657.58747699758806</c:v>
                </c:pt>
                <c:pt idx="3">
                  <c:v>793.70482168063995</c:v>
                </c:pt>
                <c:pt idx="4">
                  <c:v>883.03797959694998</c:v>
                </c:pt>
                <c:pt idx="5">
                  <c:v>1049.6247741596201</c:v>
                </c:pt>
                <c:pt idx="6">
                  <c:v>1199.3589422802099</c:v>
                </c:pt>
                <c:pt idx="7">
                  <c:v>1349.2838811854001</c:v>
                </c:pt>
                <c:pt idx="8">
                  <c:v>1517.4980448630699</c:v>
                </c:pt>
                <c:pt idx="9">
                  <c:v>1551.85265300478</c:v>
                </c:pt>
                <c:pt idx="10">
                  <c:v>1637.3547013591101</c:v>
                </c:pt>
                <c:pt idx="11">
                  <c:v>1848.3272786283401</c:v>
                </c:pt>
                <c:pt idx="12">
                  <c:v>1736.7003231794899</c:v>
                </c:pt>
                <c:pt idx="13">
                  <c:v>2568.5889489429901</c:v>
                </c:pt>
                <c:pt idx="14">
                  <c:v>2048.6941781003302</c:v>
                </c:pt>
                <c:pt idx="15">
                  <c:v>2038.1637055624301</c:v>
                </c:pt>
                <c:pt idx="16">
                  <c:v>1987.21657514906</c:v>
                </c:pt>
              </c:numCache>
            </c:numRef>
          </c:val>
          <c:smooth val="0"/>
          <c:extLst>
            <c:ext xmlns:c16="http://schemas.microsoft.com/office/drawing/2014/chart" uri="{C3380CC4-5D6E-409C-BE32-E72D297353CC}">
              <c16:uniqueId val="{00000001-69B5-42E6-8DC8-2E35EDCC1BAC}"/>
            </c:ext>
          </c:extLst>
        </c:ser>
        <c:dLbls>
          <c:showLegendKey val="0"/>
          <c:showVal val="0"/>
          <c:showCatName val="0"/>
          <c:showSerName val="0"/>
          <c:showPercent val="0"/>
          <c:showBubbleSize val="0"/>
        </c:dLbls>
        <c:marker val="1"/>
        <c:smooth val="0"/>
        <c:axId val="241796112"/>
        <c:axId val="241795552"/>
      </c:lineChart>
      <c:catAx>
        <c:axId val="241794432"/>
        <c:scaling>
          <c:orientation val="minMax"/>
        </c:scaling>
        <c:delete val="0"/>
        <c:axPos val="b"/>
        <c:numFmt formatCode="General" sourceLinked="1"/>
        <c:majorTickMark val="in"/>
        <c:minorTickMark val="none"/>
        <c:tickLblPos val="nextTo"/>
        <c:spPr>
          <a:solidFill>
            <a:schemeClr val="bg1"/>
          </a:solidFill>
          <a:ln w="9525" cap="flat" cmpd="sng" algn="ctr">
            <a:solidFill>
              <a:srgbClr val="7F7F7F"/>
            </a:solidFill>
            <a:round/>
          </a:ln>
          <a:effectLst/>
        </c:spPr>
        <c:txPr>
          <a:bodyPr rot="-60000000" spcFirstLastPara="1" vertOverflow="ellipsis" vert="horz" wrap="square" anchor="ctr" anchorCtr="1"/>
          <a:lstStyle/>
          <a:p>
            <a:pPr>
              <a:defRPr sz="1200" b="0" i="0" u="none" strike="noStrike" kern="1200" baseline="0">
                <a:solidFill>
                  <a:srgbClr val="64647C"/>
                </a:solidFill>
                <a:latin typeface="Century Gothic" panose="020B0502020202020204" pitchFamily="34" charset="0"/>
                <a:ea typeface="+mn-ea"/>
                <a:cs typeface="+mn-cs"/>
              </a:defRPr>
            </a:pPr>
            <a:endParaRPr lang="es-EC"/>
          </a:p>
        </c:txPr>
        <c:crossAx val="241794992"/>
        <c:crosses val="autoZero"/>
        <c:auto val="1"/>
        <c:lblAlgn val="ctr"/>
        <c:lblOffset val="100"/>
        <c:noMultiLvlLbl val="0"/>
      </c:catAx>
      <c:valAx>
        <c:axId val="241794992"/>
        <c:scaling>
          <c:orientation val="minMax"/>
          <c:max val="1800000"/>
          <c:min val="0"/>
        </c:scaling>
        <c:delete val="0"/>
        <c:axPos val="l"/>
        <c:numFmt formatCode="_(* #,##0_);_(* \(#,##0\);_(* &quot;-&quot;??_);_(@_)" sourceLinked="1"/>
        <c:majorTickMark val="none"/>
        <c:minorTickMark val="none"/>
        <c:tickLblPos val="nextTo"/>
        <c:spPr>
          <a:noFill/>
          <a:ln>
            <a:noFill/>
          </a:ln>
          <a:effectLst/>
        </c:spPr>
        <c:txPr>
          <a:bodyPr rot="-60000000" spcFirstLastPara="1" vertOverflow="ellipsis" vert="horz" wrap="square" anchor="ctr" anchorCtr="1"/>
          <a:lstStyle/>
          <a:p>
            <a:pPr>
              <a:defRPr sz="500" b="0" i="0" u="none" strike="noStrike" kern="1200" baseline="0">
                <a:solidFill>
                  <a:srgbClr val="64647C"/>
                </a:solidFill>
                <a:latin typeface="Century Gothic" panose="020B0502020202020204" pitchFamily="34" charset="0"/>
                <a:ea typeface="+mn-ea"/>
                <a:cs typeface="+mn-cs"/>
              </a:defRPr>
            </a:pPr>
            <a:endParaRPr lang="es-EC"/>
          </a:p>
        </c:txPr>
        <c:crossAx val="241794432"/>
        <c:crosses val="autoZero"/>
        <c:crossBetween val="between"/>
        <c:majorUnit val="2500000"/>
        <c:minorUnit val="1500000"/>
      </c:valAx>
      <c:valAx>
        <c:axId val="241795552"/>
        <c:scaling>
          <c:orientation val="minMax"/>
          <c:max val="3000"/>
          <c:min val="-6000"/>
        </c:scaling>
        <c:delete val="0"/>
        <c:axPos val="r"/>
        <c:numFmt formatCode="_(* #,##0_);_(* \(#,##0\);_(* &quot;-&quot;??_);_(@_)" sourceLinked="1"/>
        <c:majorTickMark val="out"/>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bg1"/>
                </a:solidFill>
                <a:latin typeface="Century Gothic" panose="020B0502020202020204" pitchFamily="34" charset="0"/>
                <a:ea typeface="+mn-ea"/>
                <a:cs typeface="+mn-cs"/>
              </a:defRPr>
            </a:pPr>
            <a:endParaRPr lang="es-EC"/>
          </a:p>
        </c:txPr>
        <c:crossAx val="241796112"/>
        <c:crosses val="max"/>
        <c:crossBetween val="between"/>
      </c:valAx>
      <c:catAx>
        <c:axId val="241796112"/>
        <c:scaling>
          <c:orientation val="minMax"/>
        </c:scaling>
        <c:delete val="1"/>
        <c:axPos val="b"/>
        <c:numFmt formatCode="General" sourceLinked="1"/>
        <c:majorTickMark val="out"/>
        <c:minorTickMark val="none"/>
        <c:tickLblPos val="nextTo"/>
        <c:crossAx val="241795552"/>
        <c:crosses val="autoZero"/>
        <c:auto val="1"/>
        <c:lblAlgn val="ctr"/>
        <c:lblOffset val="100"/>
        <c:noMultiLvlLbl val="0"/>
      </c:catAx>
      <c:spPr>
        <a:noFill/>
        <a:ln>
          <a:noFill/>
        </a:ln>
        <a:effectLst/>
      </c:spPr>
    </c:plotArea>
    <c:legend>
      <c:legendPos val="b"/>
      <c:overlay val="0"/>
      <c:spPr>
        <a:noFill/>
        <a:ln>
          <a:noFill/>
        </a:ln>
        <a:effectLst/>
      </c:spPr>
      <c:txPr>
        <a:bodyPr rot="0" spcFirstLastPara="1" vertOverflow="ellipsis" vert="horz" wrap="square" anchor="ctr" anchorCtr="1"/>
        <a:lstStyle/>
        <a:p>
          <a:pPr>
            <a:defRPr sz="1200" b="0" i="0" u="none" strike="noStrike" kern="1200" baseline="0">
              <a:solidFill>
                <a:srgbClr val="64647C"/>
              </a:solidFill>
              <a:latin typeface="Century Gothic" panose="020B0502020202020204" pitchFamily="34" charset="0"/>
              <a:ea typeface="+mn-ea"/>
              <a:cs typeface="+mn-cs"/>
            </a:defRPr>
          </a:pPr>
          <a:endParaRPr lang="es-EC"/>
        </a:p>
      </c:txPr>
    </c:legend>
    <c:plotVisOnly val="1"/>
    <c:dispBlanksAs val="gap"/>
    <c:showDLblsOverMax val="0"/>
  </c:chart>
  <c:spPr>
    <a:noFill/>
    <a:ln w="9525" cap="flat" cmpd="sng" algn="ctr">
      <a:solidFill>
        <a:schemeClr val="bg1"/>
      </a:solidFill>
      <a:round/>
    </a:ln>
    <a:effectLst/>
  </c:spPr>
  <c:txPr>
    <a:bodyPr/>
    <a:lstStyle/>
    <a:p>
      <a:pPr>
        <a:defRPr sz="1200" baseline="0">
          <a:solidFill>
            <a:srgbClr val="64647C"/>
          </a:solidFill>
          <a:latin typeface="Century Gothic" panose="020B0502020202020204" pitchFamily="34" charset="0"/>
        </a:defRPr>
      </a:pPr>
      <a:endParaRPr lang="es-EC"/>
    </a:p>
  </c:txPr>
  <c:printSettings>
    <c:headerFooter/>
    <c:pageMargins b="0.75" l="0.7" r="0.7" t="0.75" header="0.3" footer="0.3"/>
    <c:pageSetup/>
  </c:printSettings>
</c:chartSpace>
</file>

<file path=xl/charts/chart4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val>
            <c:numRef>
              <c:f>Diap58!#REF!</c:f>
              <c:numCache>
                <c:formatCode>General</c:formatCode>
                <c:ptCount val="1"/>
                <c:pt idx="0">
                  <c:v>1</c:v>
                </c:pt>
              </c:numCache>
            </c:numRef>
          </c:val>
          <c:smooth val="0"/>
          <c:extLst>
            <c:ext xmlns:c15="http://schemas.microsoft.com/office/drawing/2012/chart" uri="{02D57815-91ED-43cb-92C2-25804820EDAC}">
              <c15:filteredSeriesTitle>
                <c15:tx>
                  <c:strRef>
                    <c:extLst xmlns:c16="http://schemas.microsoft.com/office/drawing/2014/chart">
                      <c:ext uri="{02D57815-91ED-43cb-92C2-25804820EDAC}">
                        <c15:formulaRef>
                          <c15:sqref>Diap58!#REF!</c15:sqref>
                        </c15:formulaRef>
                      </c:ext>
                    </c:extLst>
                    <c:strCache>
                      <c:ptCount val="1"/>
                      <c:pt idx="0">
                        <c:v>#REF!</c:v>
                      </c:pt>
                    </c:strCache>
                  </c:strRef>
                </c15:tx>
              </c15:filteredSeriesTitle>
            </c:ext>
            <c:ext xmlns:c15="http://schemas.microsoft.com/office/drawing/2012/chart" uri="{02D57815-91ED-43cb-92C2-25804820EDAC}">
              <c15:filteredCategoryTitle>
                <c15:cat>
                  <c:multiLvlStrRef>
                    <c:extLst>
                      <c:ext uri="{02D57815-91ED-43cb-92C2-25804820EDAC}">
                        <c15:formulaRef>
                          <c15:sqref>Diap58!#REF!</c15:sqref>
                        </c15:formulaRef>
                      </c:ext>
                    </c:extLst>
                  </c:multiLvlStrRef>
                </c15:cat>
              </c15:filteredCategoryTitle>
            </c:ext>
            <c:ext xmlns:c16="http://schemas.microsoft.com/office/drawing/2014/chart" uri="{C3380CC4-5D6E-409C-BE32-E72D297353CC}">
              <c16:uniqueId val="{00000000-B1D7-4E37-BCB1-49B005065F26}"/>
            </c:ext>
          </c:extLst>
        </c:ser>
        <c:ser>
          <c:idx val="1"/>
          <c:order val="1"/>
          <c:val>
            <c:numRef>
              <c:f>Diap58!#REF!</c:f>
              <c:numCache>
                <c:formatCode>General</c:formatCode>
                <c:ptCount val="1"/>
                <c:pt idx="0">
                  <c:v>1</c:v>
                </c:pt>
              </c:numCache>
            </c:numRef>
          </c:val>
          <c:smooth val="0"/>
          <c:extLst>
            <c:ext xmlns:c15="http://schemas.microsoft.com/office/drawing/2012/chart" uri="{02D57815-91ED-43cb-92C2-25804820EDAC}">
              <c15:filteredSeriesTitle>
                <c15:tx>
                  <c:strRef>
                    <c:extLst xmlns:c16="http://schemas.microsoft.com/office/drawing/2014/chart">
                      <c:ext uri="{02D57815-91ED-43cb-92C2-25804820EDAC}">
                        <c15:formulaRef>
                          <c15:sqref>Diap58!#REF!</c15:sqref>
                        </c15:formulaRef>
                      </c:ext>
                    </c:extLst>
                    <c:strCache>
                      <c:ptCount val="1"/>
                      <c:pt idx="0">
                        <c:v>#REF!</c:v>
                      </c:pt>
                    </c:strCache>
                  </c:strRef>
                </c15:tx>
              </c15:filteredSeriesTitle>
            </c:ext>
            <c:ext xmlns:c15="http://schemas.microsoft.com/office/drawing/2012/chart" uri="{02D57815-91ED-43cb-92C2-25804820EDAC}">
              <c15:filteredCategoryTitle>
                <c15:cat>
                  <c:multiLvlStrRef>
                    <c:extLst>
                      <c:ext uri="{02D57815-91ED-43cb-92C2-25804820EDAC}">
                        <c15:formulaRef>
                          <c15:sqref>Diap58!#REF!</c15:sqref>
                        </c15:formulaRef>
                      </c:ext>
                    </c:extLst>
                  </c:multiLvlStrRef>
                </c15:cat>
              </c15:filteredCategoryTitle>
            </c:ext>
            <c:ext xmlns:c16="http://schemas.microsoft.com/office/drawing/2014/chart" uri="{C3380CC4-5D6E-409C-BE32-E72D297353CC}">
              <c16:uniqueId val="{00000001-B1D7-4E37-BCB1-49B005065F26}"/>
            </c:ext>
          </c:extLst>
        </c:ser>
        <c:ser>
          <c:idx val="2"/>
          <c:order val="2"/>
          <c:val>
            <c:numRef>
              <c:f>Diap58!#REF!</c:f>
              <c:numCache>
                <c:formatCode>General</c:formatCode>
                <c:ptCount val="1"/>
                <c:pt idx="0">
                  <c:v>1</c:v>
                </c:pt>
              </c:numCache>
            </c:numRef>
          </c:val>
          <c:smooth val="0"/>
          <c:extLst>
            <c:ext xmlns:c15="http://schemas.microsoft.com/office/drawing/2012/chart" uri="{02D57815-91ED-43cb-92C2-25804820EDAC}">
              <c15:filteredSeriesTitle>
                <c15:tx>
                  <c:strRef>
                    <c:extLst xmlns:c16="http://schemas.microsoft.com/office/drawing/2014/chart">
                      <c:ext uri="{02D57815-91ED-43cb-92C2-25804820EDAC}">
                        <c15:formulaRef>
                          <c15:sqref>Diap58!#REF!</c15:sqref>
                        </c15:formulaRef>
                      </c:ext>
                    </c:extLst>
                    <c:strCache>
                      <c:ptCount val="1"/>
                      <c:pt idx="0">
                        <c:v>#REF!</c:v>
                      </c:pt>
                    </c:strCache>
                  </c:strRef>
                </c15:tx>
              </c15:filteredSeriesTitle>
            </c:ext>
            <c:ext xmlns:c15="http://schemas.microsoft.com/office/drawing/2012/chart" uri="{02D57815-91ED-43cb-92C2-25804820EDAC}">
              <c15:filteredCategoryTitle>
                <c15:cat>
                  <c:multiLvlStrRef>
                    <c:extLst>
                      <c:ext uri="{02D57815-91ED-43cb-92C2-25804820EDAC}">
                        <c15:formulaRef>
                          <c15:sqref>Diap58!#REF!</c15:sqref>
                        </c15:formulaRef>
                      </c:ext>
                    </c:extLst>
                  </c:multiLvlStrRef>
                </c15:cat>
              </c15:filteredCategoryTitle>
            </c:ext>
            <c:ext xmlns:c16="http://schemas.microsoft.com/office/drawing/2014/chart" uri="{C3380CC4-5D6E-409C-BE32-E72D297353CC}">
              <c16:uniqueId val="{00000002-B1D7-4E37-BCB1-49B005065F26}"/>
            </c:ext>
          </c:extLst>
        </c:ser>
        <c:dLbls>
          <c:showLegendKey val="0"/>
          <c:showVal val="0"/>
          <c:showCatName val="0"/>
          <c:showSerName val="0"/>
          <c:showPercent val="0"/>
          <c:showBubbleSize val="0"/>
        </c:dLbls>
        <c:marker val="1"/>
        <c:smooth val="0"/>
        <c:axId val="241800032"/>
        <c:axId val="241800592"/>
      </c:lineChart>
      <c:catAx>
        <c:axId val="241800032"/>
        <c:scaling>
          <c:orientation val="minMax"/>
        </c:scaling>
        <c:delete val="0"/>
        <c:axPos val="b"/>
        <c:numFmt formatCode="General" sourceLinked="1"/>
        <c:majorTickMark val="out"/>
        <c:minorTickMark val="none"/>
        <c:tickLblPos val="nextTo"/>
        <c:crossAx val="241800592"/>
        <c:crosses val="autoZero"/>
        <c:auto val="1"/>
        <c:lblAlgn val="ctr"/>
        <c:lblOffset val="100"/>
        <c:noMultiLvlLbl val="0"/>
      </c:catAx>
      <c:valAx>
        <c:axId val="241800592"/>
        <c:scaling>
          <c:orientation val="minMax"/>
        </c:scaling>
        <c:delete val="0"/>
        <c:axPos val="l"/>
        <c:numFmt formatCode="General" sourceLinked="1"/>
        <c:majorTickMark val="out"/>
        <c:minorTickMark val="none"/>
        <c:tickLblPos val="nextTo"/>
        <c:crossAx val="241800032"/>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charts/chart4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val>
            <c:numRef>
              <c:f>Diap58!#REF!</c:f>
              <c:numCache>
                <c:formatCode>General</c:formatCode>
                <c:ptCount val="1"/>
                <c:pt idx="0">
                  <c:v>1</c:v>
                </c:pt>
              </c:numCache>
            </c:numRef>
          </c:val>
          <c:smooth val="0"/>
          <c:extLst>
            <c:ext xmlns:c15="http://schemas.microsoft.com/office/drawing/2012/chart" uri="{02D57815-91ED-43cb-92C2-25804820EDAC}">
              <c15:filteredSeriesTitle>
                <c15:tx>
                  <c:strRef>
                    <c:extLst xmlns:c16="http://schemas.microsoft.com/office/drawing/2014/chart">
                      <c:ext uri="{02D57815-91ED-43cb-92C2-25804820EDAC}">
                        <c15:formulaRef>
                          <c15:sqref>Diap58!#REF!</c15:sqref>
                        </c15:formulaRef>
                      </c:ext>
                    </c:extLst>
                    <c:strCache>
                      <c:ptCount val="1"/>
                      <c:pt idx="0">
                        <c:v>#REF!</c:v>
                      </c:pt>
                    </c:strCache>
                  </c:strRef>
                </c15:tx>
              </c15:filteredSeriesTitle>
            </c:ext>
            <c:ext xmlns:c15="http://schemas.microsoft.com/office/drawing/2012/chart" uri="{02D57815-91ED-43cb-92C2-25804820EDAC}">
              <c15:filteredCategoryTitle>
                <c15:cat>
                  <c:multiLvlStrRef>
                    <c:extLst>
                      <c:ext uri="{02D57815-91ED-43cb-92C2-25804820EDAC}">
                        <c15:formulaRef>
                          <c15:sqref>Diap58!#REF!</c15:sqref>
                        </c15:formulaRef>
                      </c:ext>
                    </c:extLst>
                  </c:multiLvlStrRef>
                </c15:cat>
              </c15:filteredCategoryTitle>
            </c:ext>
            <c:ext xmlns:c16="http://schemas.microsoft.com/office/drawing/2014/chart" uri="{C3380CC4-5D6E-409C-BE32-E72D297353CC}">
              <c16:uniqueId val="{00000000-B1D7-4E37-BCB1-49B005065F26}"/>
            </c:ext>
          </c:extLst>
        </c:ser>
        <c:ser>
          <c:idx val="1"/>
          <c:order val="1"/>
          <c:val>
            <c:numRef>
              <c:f>Diap58!#REF!</c:f>
              <c:numCache>
                <c:formatCode>General</c:formatCode>
                <c:ptCount val="1"/>
                <c:pt idx="0">
                  <c:v>1</c:v>
                </c:pt>
              </c:numCache>
            </c:numRef>
          </c:val>
          <c:smooth val="0"/>
          <c:extLst>
            <c:ext xmlns:c15="http://schemas.microsoft.com/office/drawing/2012/chart" uri="{02D57815-91ED-43cb-92C2-25804820EDAC}">
              <c15:filteredSeriesTitle>
                <c15:tx>
                  <c:strRef>
                    <c:extLst xmlns:c16="http://schemas.microsoft.com/office/drawing/2014/chart">
                      <c:ext uri="{02D57815-91ED-43cb-92C2-25804820EDAC}">
                        <c15:formulaRef>
                          <c15:sqref>Diap58!#REF!</c15:sqref>
                        </c15:formulaRef>
                      </c:ext>
                    </c:extLst>
                    <c:strCache>
                      <c:ptCount val="1"/>
                      <c:pt idx="0">
                        <c:v>#REF!</c:v>
                      </c:pt>
                    </c:strCache>
                  </c:strRef>
                </c15:tx>
              </c15:filteredSeriesTitle>
            </c:ext>
            <c:ext xmlns:c15="http://schemas.microsoft.com/office/drawing/2012/chart" uri="{02D57815-91ED-43cb-92C2-25804820EDAC}">
              <c15:filteredCategoryTitle>
                <c15:cat>
                  <c:multiLvlStrRef>
                    <c:extLst>
                      <c:ext uri="{02D57815-91ED-43cb-92C2-25804820EDAC}">
                        <c15:formulaRef>
                          <c15:sqref>Diap58!#REF!</c15:sqref>
                        </c15:formulaRef>
                      </c:ext>
                    </c:extLst>
                  </c:multiLvlStrRef>
                </c15:cat>
              </c15:filteredCategoryTitle>
            </c:ext>
            <c:ext xmlns:c16="http://schemas.microsoft.com/office/drawing/2014/chart" uri="{C3380CC4-5D6E-409C-BE32-E72D297353CC}">
              <c16:uniqueId val="{00000001-B1D7-4E37-BCB1-49B005065F26}"/>
            </c:ext>
          </c:extLst>
        </c:ser>
        <c:ser>
          <c:idx val="2"/>
          <c:order val="2"/>
          <c:val>
            <c:numRef>
              <c:f>Diap58!#REF!</c:f>
              <c:numCache>
                <c:formatCode>General</c:formatCode>
                <c:ptCount val="1"/>
                <c:pt idx="0">
                  <c:v>1</c:v>
                </c:pt>
              </c:numCache>
            </c:numRef>
          </c:val>
          <c:smooth val="0"/>
          <c:extLst>
            <c:ext xmlns:c15="http://schemas.microsoft.com/office/drawing/2012/chart" uri="{02D57815-91ED-43cb-92C2-25804820EDAC}">
              <c15:filteredSeriesTitle>
                <c15:tx>
                  <c:strRef>
                    <c:extLst xmlns:c16="http://schemas.microsoft.com/office/drawing/2014/chart">
                      <c:ext uri="{02D57815-91ED-43cb-92C2-25804820EDAC}">
                        <c15:formulaRef>
                          <c15:sqref>Diap58!#REF!</c15:sqref>
                        </c15:formulaRef>
                      </c:ext>
                    </c:extLst>
                    <c:strCache>
                      <c:ptCount val="1"/>
                      <c:pt idx="0">
                        <c:v>#REF!</c:v>
                      </c:pt>
                    </c:strCache>
                  </c:strRef>
                </c15:tx>
              </c15:filteredSeriesTitle>
            </c:ext>
            <c:ext xmlns:c15="http://schemas.microsoft.com/office/drawing/2012/chart" uri="{02D57815-91ED-43cb-92C2-25804820EDAC}">
              <c15:filteredCategoryTitle>
                <c15:cat>
                  <c:multiLvlStrRef>
                    <c:extLst>
                      <c:ext uri="{02D57815-91ED-43cb-92C2-25804820EDAC}">
                        <c15:formulaRef>
                          <c15:sqref>Diap58!#REF!</c15:sqref>
                        </c15:formulaRef>
                      </c:ext>
                    </c:extLst>
                  </c:multiLvlStrRef>
                </c15:cat>
              </c15:filteredCategoryTitle>
            </c:ext>
            <c:ext xmlns:c16="http://schemas.microsoft.com/office/drawing/2014/chart" uri="{C3380CC4-5D6E-409C-BE32-E72D297353CC}">
              <c16:uniqueId val="{00000002-B1D7-4E37-BCB1-49B005065F26}"/>
            </c:ext>
          </c:extLst>
        </c:ser>
        <c:dLbls>
          <c:showLegendKey val="0"/>
          <c:showVal val="0"/>
          <c:showCatName val="0"/>
          <c:showSerName val="0"/>
          <c:showPercent val="0"/>
          <c:showBubbleSize val="0"/>
        </c:dLbls>
        <c:marker val="1"/>
        <c:smooth val="0"/>
        <c:axId val="241803952"/>
        <c:axId val="241804512"/>
      </c:lineChart>
      <c:catAx>
        <c:axId val="241803952"/>
        <c:scaling>
          <c:orientation val="minMax"/>
        </c:scaling>
        <c:delete val="0"/>
        <c:axPos val="b"/>
        <c:numFmt formatCode="General" sourceLinked="1"/>
        <c:majorTickMark val="out"/>
        <c:minorTickMark val="none"/>
        <c:tickLblPos val="nextTo"/>
        <c:crossAx val="241804512"/>
        <c:crosses val="autoZero"/>
        <c:auto val="1"/>
        <c:lblAlgn val="ctr"/>
        <c:lblOffset val="100"/>
        <c:noMultiLvlLbl val="0"/>
      </c:catAx>
      <c:valAx>
        <c:axId val="241804512"/>
        <c:scaling>
          <c:orientation val="minMax"/>
        </c:scaling>
        <c:delete val="0"/>
        <c:axPos val="l"/>
        <c:numFmt formatCode="General" sourceLinked="1"/>
        <c:majorTickMark val="out"/>
        <c:minorTickMark val="none"/>
        <c:tickLblPos val="nextTo"/>
        <c:crossAx val="241803952"/>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charts/chart4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val>
            <c:numRef>
              <c:f>Diap58!#REF!</c:f>
              <c:numCache>
                <c:formatCode>General</c:formatCode>
                <c:ptCount val="1"/>
                <c:pt idx="0">
                  <c:v>1</c:v>
                </c:pt>
              </c:numCache>
            </c:numRef>
          </c:val>
          <c:smooth val="0"/>
          <c:extLst>
            <c:ext xmlns:c15="http://schemas.microsoft.com/office/drawing/2012/chart" uri="{02D57815-91ED-43cb-92C2-25804820EDAC}">
              <c15:filteredSeriesTitle>
                <c15:tx>
                  <c:strRef>
                    <c:extLst xmlns:c16="http://schemas.microsoft.com/office/drawing/2014/chart">
                      <c:ext uri="{02D57815-91ED-43cb-92C2-25804820EDAC}">
                        <c15:formulaRef>
                          <c15:sqref>Diap58!#REF!</c15:sqref>
                        </c15:formulaRef>
                      </c:ext>
                    </c:extLst>
                    <c:strCache>
                      <c:ptCount val="1"/>
                      <c:pt idx="0">
                        <c:v>#REF!</c:v>
                      </c:pt>
                    </c:strCache>
                  </c:strRef>
                </c15:tx>
              </c15:filteredSeriesTitle>
            </c:ext>
            <c:ext xmlns:c15="http://schemas.microsoft.com/office/drawing/2012/chart" uri="{02D57815-91ED-43cb-92C2-25804820EDAC}">
              <c15:filteredCategoryTitle>
                <c15:cat>
                  <c:multiLvlStrRef>
                    <c:extLst>
                      <c:ext uri="{02D57815-91ED-43cb-92C2-25804820EDAC}">
                        <c15:formulaRef>
                          <c15:sqref>Diap58!#REF!</c15:sqref>
                        </c15:formulaRef>
                      </c:ext>
                    </c:extLst>
                  </c:multiLvlStrRef>
                </c15:cat>
              </c15:filteredCategoryTitle>
            </c:ext>
            <c:ext xmlns:c16="http://schemas.microsoft.com/office/drawing/2014/chart" uri="{C3380CC4-5D6E-409C-BE32-E72D297353CC}">
              <c16:uniqueId val="{00000000-B1D7-4E37-BCB1-49B005065F26}"/>
            </c:ext>
          </c:extLst>
        </c:ser>
        <c:ser>
          <c:idx val="1"/>
          <c:order val="1"/>
          <c:val>
            <c:numRef>
              <c:f>Diap58!#REF!</c:f>
              <c:numCache>
                <c:formatCode>General</c:formatCode>
                <c:ptCount val="1"/>
                <c:pt idx="0">
                  <c:v>1</c:v>
                </c:pt>
              </c:numCache>
            </c:numRef>
          </c:val>
          <c:smooth val="0"/>
          <c:extLst>
            <c:ext xmlns:c15="http://schemas.microsoft.com/office/drawing/2012/chart" uri="{02D57815-91ED-43cb-92C2-25804820EDAC}">
              <c15:filteredSeriesTitle>
                <c15:tx>
                  <c:strRef>
                    <c:extLst xmlns:c16="http://schemas.microsoft.com/office/drawing/2014/chart">
                      <c:ext uri="{02D57815-91ED-43cb-92C2-25804820EDAC}">
                        <c15:formulaRef>
                          <c15:sqref>Diap58!#REF!</c15:sqref>
                        </c15:formulaRef>
                      </c:ext>
                    </c:extLst>
                    <c:strCache>
                      <c:ptCount val="1"/>
                      <c:pt idx="0">
                        <c:v>#REF!</c:v>
                      </c:pt>
                    </c:strCache>
                  </c:strRef>
                </c15:tx>
              </c15:filteredSeriesTitle>
            </c:ext>
            <c:ext xmlns:c15="http://schemas.microsoft.com/office/drawing/2012/chart" uri="{02D57815-91ED-43cb-92C2-25804820EDAC}">
              <c15:filteredCategoryTitle>
                <c15:cat>
                  <c:multiLvlStrRef>
                    <c:extLst>
                      <c:ext uri="{02D57815-91ED-43cb-92C2-25804820EDAC}">
                        <c15:formulaRef>
                          <c15:sqref>Diap58!#REF!</c15:sqref>
                        </c15:formulaRef>
                      </c:ext>
                    </c:extLst>
                  </c:multiLvlStrRef>
                </c15:cat>
              </c15:filteredCategoryTitle>
            </c:ext>
            <c:ext xmlns:c16="http://schemas.microsoft.com/office/drawing/2014/chart" uri="{C3380CC4-5D6E-409C-BE32-E72D297353CC}">
              <c16:uniqueId val="{00000001-B1D7-4E37-BCB1-49B005065F26}"/>
            </c:ext>
          </c:extLst>
        </c:ser>
        <c:ser>
          <c:idx val="2"/>
          <c:order val="2"/>
          <c:val>
            <c:numRef>
              <c:f>Diap58!#REF!</c:f>
              <c:numCache>
                <c:formatCode>General</c:formatCode>
                <c:ptCount val="1"/>
                <c:pt idx="0">
                  <c:v>1</c:v>
                </c:pt>
              </c:numCache>
            </c:numRef>
          </c:val>
          <c:smooth val="0"/>
          <c:extLst>
            <c:ext xmlns:c15="http://schemas.microsoft.com/office/drawing/2012/chart" uri="{02D57815-91ED-43cb-92C2-25804820EDAC}">
              <c15:filteredSeriesTitle>
                <c15:tx>
                  <c:strRef>
                    <c:extLst xmlns:c16="http://schemas.microsoft.com/office/drawing/2014/chart">
                      <c:ext uri="{02D57815-91ED-43cb-92C2-25804820EDAC}">
                        <c15:formulaRef>
                          <c15:sqref>Diap58!#REF!</c15:sqref>
                        </c15:formulaRef>
                      </c:ext>
                    </c:extLst>
                    <c:strCache>
                      <c:ptCount val="1"/>
                      <c:pt idx="0">
                        <c:v>#REF!</c:v>
                      </c:pt>
                    </c:strCache>
                  </c:strRef>
                </c15:tx>
              </c15:filteredSeriesTitle>
            </c:ext>
            <c:ext xmlns:c15="http://schemas.microsoft.com/office/drawing/2012/chart" uri="{02D57815-91ED-43cb-92C2-25804820EDAC}">
              <c15:filteredCategoryTitle>
                <c15:cat>
                  <c:multiLvlStrRef>
                    <c:extLst>
                      <c:ext uri="{02D57815-91ED-43cb-92C2-25804820EDAC}">
                        <c15:formulaRef>
                          <c15:sqref>Diap58!#REF!</c15:sqref>
                        </c15:formulaRef>
                      </c:ext>
                    </c:extLst>
                  </c:multiLvlStrRef>
                </c15:cat>
              </c15:filteredCategoryTitle>
            </c:ext>
            <c:ext xmlns:c16="http://schemas.microsoft.com/office/drawing/2014/chart" uri="{C3380CC4-5D6E-409C-BE32-E72D297353CC}">
              <c16:uniqueId val="{00000002-B1D7-4E37-BCB1-49B005065F26}"/>
            </c:ext>
          </c:extLst>
        </c:ser>
        <c:dLbls>
          <c:showLegendKey val="0"/>
          <c:showVal val="0"/>
          <c:showCatName val="0"/>
          <c:showSerName val="0"/>
          <c:showPercent val="0"/>
          <c:showBubbleSize val="0"/>
        </c:dLbls>
        <c:marker val="1"/>
        <c:smooth val="0"/>
        <c:axId val="241815712"/>
        <c:axId val="241816272"/>
      </c:lineChart>
      <c:catAx>
        <c:axId val="241815712"/>
        <c:scaling>
          <c:orientation val="minMax"/>
        </c:scaling>
        <c:delete val="0"/>
        <c:axPos val="b"/>
        <c:numFmt formatCode="General" sourceLinked="1"/>
        <c:majorTickMark val="out"/>
        <c:minorTickMark val="none"/>
        <c:tickLblPos val="nextTo"/>
        <c:crossAx val="241816272"/>
        <c:crosses val="autoZero"/>
        <c:auto val="1"/>
        <c:lblAlgn val="ctr"/>
        <c:lblOffset val="100"/>
        <c:noMultiLvlLbl val="0"/>
      </c:catAx>
      <c:valAx>
        <c:axId val="241816272"/>
        <c:scaling>
          <c:orientation val="minMax"/>
        </c:scaling>
        <c:delete val="0"/>
        <c:axPos val="l"/>
        <c:numFmt formatCode="General" sourceLinked="1"/>
        <c:majorTickMark val="out"/>
        <c:minorTickMark val="none"/>
        <c:tickLblPos val="nextTo"/>
        <c:crossAx val="241815712"/>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charts/chart4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val>
            <c:numRef>
              <c:f>Diap58!#REF!</c:f>
              <c:numCache>
                <c:formatCode>General</c:formatCode>
                <c:ptCount val="1"/>
                <c:pt idx="0">
                  <c:v>1</c:v>
                </c:pt>
              </c:numCache>
            </c:numRef>
          </c:val>
          <c:smooth val="0"/>
          <c:extLst>
            <c:ext xmlns:c15="http://schemas.microsoft.com/office/drawing/2012/chart" uri="{02D57815-91ED-43cb-92C2-25804820EDAC}">
              <c15:filteredSeriesTitle>
                <c15:tx>
                  <c:strRef>
                    <c:extLst xmlns:c16="http://schemas.microsoft.com/office/drawing/2014/chart">
                      <c:ext uri="{02D57815-91ED-43cb-92C2-25804820EDAC}">
                        <c15:formulaRef>
                          <c15:sqref>Diap58!#REF!</c15:sqref>
                        </c15:formulaRef>
                      </c:ext>
                    </c:extLst>
                    <c:strCache>
                      <c:ptCount val="1"/>
                      <c:pt idx="0">
                        <c:v>#REF!</c:v>
                      </c:pt>
                    </c:strCache>
                  </c:strRef>
                </c15:tx>
              </c15:filteredSeriesTitle>
            </c:ext>
            <c:ext xmlns:c15="http://schemas.microsoft.com/office/drawing/2012/chart" uri="{02D57815-91ED-43cb-92C2-25804820EDAC}">
              <c15:filteredCategoryTitle>
                <c15:cat>
                  <c:multiLvlStrRef>
                    <c:extLst>
                      <c:ext uri="{02D57815-91ED-43cb-92C2-25804820EDAC}">
                        <c15:formulaRef>
                          <c15:sqref>Diap58!#REF!</c15:sqref>
                        </c15:formulaRef>
                      </c:ext>
                    </c:extLst>
                  </c:multiLvlStrRef>
                </c15:cat>
              </c15:filteredCategoryTitle>
            </c:ext>
            <c:ext xmlns:c16="http://schemas.microsoft.com/office/drawing/2014/chart" uri="{C3380CC4-5D6E-409C-BE32-E72D297353CC}">
              <c16:uniqueId val="{00000000-B1D7-4E37-BCB1-49B005065F26}"/>
            </c:ext>
          </c:extLst>
        </c:ser>
        <c:ser>
          <c:idx val="1"/>
          <c:order val="1"/>
          <c:val>
            <c:numRef>
              <c:f>Diap58!#REF!</c:f>
              <c:numCache>
                <c:formatCode>General</c:formatCode>
                <c:ptCount val="1"/>
                <c:pt idx="0">
                  <c:v>1</c:v>
                </c:pt>
              </c:numCache>
            </c:numRef>
          </c:val>
          <c:smooth val="0"/>
          <c:extLst>
            <c:ext xmlns:c15="http://schemas.microsoft.com/office/drawing/2012/chart" uri="{02D57815-91ED-43cb-92C2-25804820EDAC}">
              <c15:filteredSeriesTitle>
                <c15:tx>
                  <c:strRef>
                    <c:extLst xmlns:c16="http://schemas.microsoft.com/office/drawing/2014/chart">
                      <c:ext uri="{02D57815-91ED-43cb-92C2-25804820EDAC}">
                        <c15:formulaRef>
                          <c15:sqref>Diap58!#REF!</c15:sqref>
                        </c15:formulaRef>
                      </c:ext>
                    </c:extLst>
                    <c:strCache>
                      <c:ptCount val="1"/>
                      <c:pt idx="0">
                        <c:v>#REF!</c:v>
                      </c:pt>
                    </c:strCache>
                  </c:strRef>
                </c15:tx>
              </c15:filteredSeriesTitle>
            </c:ext>
            <c:ext xmlns:c15="http://schemas.microsoft.com/office/drawing/2012/chart" uri="{02D57815-91ED-43cb-92C2-25804820EDAC}">
              <c15:filteredCategoryTitle>
                <c15:cat>
                  <c:multiLvlStrRef>
                    <c:extLst>
                      <c:ext uri="{02D57815-91ED-43cb-92C2-25804820EDAC}">
                        <c15:formulaRef>
                          <c15:sqref>Diap58!#REF!</c15:sqref>
                        </c15:formulaRef>
                      </c:ext>
                    </c:extLst>
                  </c:multiLvlStrRef>
                </c15:cat>
              </c15:filteredCategoryTitle>
            </c:ext>
            <c:ext xmlns:c16="http://schemas.microsoft.com/office/drawing/2014/chart" uri="{C3380CC4-5D6E-409C-BE32-E72D297353CC}">
              <c16:uniqueId val="{00000001-B1D7-4E37-BCB1-49B005065F26}"/>
            </c:ext>
          </c:extLst>
        </c:ser>
        <c:ser>
          <c:idx val="2"/>
          <c:order val="2"/>
          <c:val>
            <c:numRef>
              <c:f>Diap58!#REF!</c:f>
              <c:numCache>
                <c:formatCode>General</c:formatCode>
                <c:ptCount val="1"/>
                <c:pt idx="0">
                  <c:v>1</c:v>
                </c:pt>
              </c:numCache>
            </c:numRef>
          </c:val>
          <c:smooth val="0"/>
          <c:extLst>
            <c:ext xmlns:c15="http://schemas.microsoft.com/office/drawing/2012/chart" uri="{02D57815-91ED-43cb-92C2-25804820EDAC}">
              <c15:filteredSeriesTitle>
                <c15:tx>
                  <c:strRef>
                    <c:extLst xmlns:c16="http://schemas.microsoft.com/office/drawing/2014/chart">
                      <c:ext uri="{02D57815-91ED-43cb-92C2-25804820EDAC}">
                        <c15:formulaRef>
                          <c15:sqref>Diap58!#REF!</c15:sqref>
                        </c15:formulaRef>
                      </c:ext>
                    </c:extLst>
                    <c:strCache>
                      <c:ptCount val="1"/>
                      <c:pt idx="0">
                        <c:v>#REF!</c:v>
                      </c:pt>
                    </c:strCache>
                  </c:strRef>
                </c15:tx>
              </c15:filteredSeriesTitle>
            </c:ext>
            <c:ext xmlns:c15="http://schemas.microsoft.com/office/drawing/2012/chart" uri="{02D57815-91ED-43cb-92C2-25804820EDAC}">
              <c15:filteredCategoryTitle>
                <c15:cat>
                  <c:multiLvlStrRef>
                    <c:extLst>
                      <c:ext uri="{02D57815-91ED-43cb-92C2-25804820EDAC}">
                        <c15:formulaRef>
                          <c15:sqref>Diap58!#REF!</c15:sqref>
                        </c15:formulaRef>
                      </c:ext>
                    </c:extLst>
                  </c:multiLvlStrRef>
                </c15:cat>
              </c15:filteredCategoryTitle>
            </c:ext>
            <c:ext xmlns:c16="http://schemas.microsoft.com/office/drawing/2014/chart" uri="{C3380CC4-5D6E-409C-BE32-E72D297353CC}">
              <c16:uniqueId val="{00000002-B1D7-4E37-BCB1-49B005065F26}"/>
            </c:ext>
          </c:extLst>
        </c:ser>
        <c:dLbls>
          <c:showLegendKey val="0"/>
          <c:showVal val="0"/>
          <c:showCatName val="0"/>
          <c:showSerName val="0"/>
          <c:showPercent val="0"/>
          <c:showBubbleSize val="0"/>
        </c:dLbls>
        <c:marker val="1"/>
        <c:smooth val="0"/>
        <c:axId val="241819632"/>
        <c:axId val="241820192"/>
      </c:lineChart>
      <c:catAx>
        <c:axId val="241819632"/>
        <c:scaling>
          <c:orientation val="minMax"/>
        </c:scaling>
        <c:delete val="0"/>
        <c:axPos val="b"/>
        <c:numFmt formatCode="General" sourceLinked="1"/>
        <c:majorTickMark val="out"/>
        <c:minorTickMark val="none"/>
        <c:tickLblPos val="nextTo"/>
        <c:crossAx val="241820192"/>
        <c:crosses val="autoZero"/>
        <c:auto val="1"/>
        <c:lblAlgn val="ctr"/>
        <c:lblOffset val="100"/>
        <c:noMultiLvlLbl val="0"/>
      </c:catAx>
      <c:valAx>
        <c:axId val="241820192"/>
        <c:scaling>
          <c:orientation val="minMax"/>
        </c:scaling>
        <c:delete val="0"/>
        <c:axPos val="l"/>
        <c:numFmt formatCode="General" sourceLinked="1"/>
        <c:majorTickMark val="out"/>
        <c:minorTickMark val="none"/>
        <c:tickLblPos val="nextTo"/>
        <c:crossAx val="241819632"/>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charts/chart4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3"/>
    </mc:Choice>
    <mc:Fallback>
      <c:style val="3"/>
    </mc:Fallback>
  </mc:AlternateContent>
  <c:chart>
    <c:autoTitleDeleted val="1"/>
    <c:plotArea>
      <c:layout>
        <c:manualLayout>
          <c:layoutTarget val="inner"/>
          <c:xMode val="edge"/>
          <c:yMode val="edge"/>
          <c:x val="1.6723675205397737E-2"/>
          <c:y val="2.2417527329084006E-2"/>
          <c:w val="0.9219699563192888"/>
          <c:h val="0.74489624150978273"/>
        </c:manualLayout>
      </c:layout>
      <c:barChart>
        <c:barDir val="col"/>
        <c:grouping val="clustered"/>
        <c:varyColors val="0"/>
        <c:ser>
          <c:idx val="0"/>
          <c:order val="0"/>
          <c:tx>
            <c:strRef>
              <c:f>'3.2'!$B$20</c:f>
              <c:strCache>
                <c:ptCount val="1"/>
                <c:pt idx="0">
                  <c:v>Servicios con internación en hospitales y clínicas del sector público</c:v>
                </c:pt>
              </c:strCache>
            </c:strRef>
          </c:tx>
          <c:spPr>
            <a:solidFill>
              <a:srgbClr val="4BACC6"/>
            </a:solidFill>
            <a:ln w="0">
              <a:solidFill>
                <a:srgbClr val="31859C"/>
              </a:solidFill>
            </a:ln>
          </c:spPr>
          <c:invertIfNegative val="0"/>
          <c:dPt>
            <c:idx val="1"/>
            <c:invertIfNegative val="0"/>
            <c:bubble3D val="0"/>
            <c:spPr>
              <a:solidFill>
                <a:srgbClr val="4BACC6"/>
              </a:solidFill>
              <a:ln w="6350">
                <a:solidFill>
                  <a:srgbClr val="31859C"/>
                </a:solidFill>
              </a:ln>
            </c:spPr>
            <c:extLst>
              <c:ext xmlns:c16="http://schemas.microsoft.com/office/drawing/2014/chart" uri="{C3380CC4-5D6E-409C-BE32-E72D297353CC}">
                <c16:uniqueId val="{00000001-5962-45CE-86DA-2FBA88775F52}"/>
              </c:ext>
            </c:extLst>
          </c:dPt>
          <c:dLbls>
            <c:spPr>
              <a:noFill/>
              <a:ln>
                <a:noFill/>
              </a:ln>
              <a:effectLst/>
            </c:spPr>
            <c:txPr>
              <a:bodyPr wrap="square" lIns="38100" tIns="19050" rIns="38100" bIns="19050" anchor="ctr">
                <a:spAutoFit/>
              </a:bodyPr>
              <a:lstStyle/>
              <a:p>
                <a:pPr>
                  <a:defRPr>
                    <a:solidFill>
                      <a:srgbClr val="64647C"/>
                    </a:solidFill>
                  </a:defRPr>
                </a:pPr>
                <a:endParaRPr lang="es-EC"/>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'3.2'!$C$19:$D$19</c:f>
              <c:strCache>
                <c:ptCount val="2"/>
                <c:pt idx="0">
                  <c:v>Valor promedio de producción por egreso hospitalario 2022</c:v>
                </c:pt>
                <c:pt idx="1">
                  <c:v>Valor promedio de producción por egreso hospitalario 2023</c:v>
                </c:pt>
              </c:strCache>
            </c:strRef>
          </c:cat>
          <c:val>
            <c:numRef>
              <c:f>'3.2'!$C$20:$D$20</c:f>
              <c:numCache>
                <c:formatCode>_(* #,##0_);_(* \(#,##0\);_(* "-"??_);_(@_)</c:formatCode>
                <c:ptCount val="2"/>
                <c:pt idx="0">
                  <c:v>1967.6741962783101</c:v>
                </c:pt>
                <c:pt idx="1">
                  <c:v>2008.6519277183399</c:v>
                </c:pt>
              </c:numCache>
            </c:numRef>
          </c:val>
          <c:extLst>
            <c:ext xmlns:c16="http://schemas.microsoft.com/office/drawing/2014/chart" uri="{C3380CC4-5D6E-409C-BE32-E72D297353CC}">
              <c16:uniqueId val="{00000000-55E4-4ED8-9F40-FA156D90B461}"/>
            </c:ext>
          </c:extLst>
        </c:ser>
        <c:ser>
          <c:idx val="1"/>
          <c:order val="1"/>
          <c:tx>
            <c:strRef>
              <c:f>'3.2'!$B$21</c:f>
              <c:strCache>
                <c:ptCount val="1"/>
                <c:pt idx="0">
                  <c:v>Servicios con internación en hospitales y clínicas del sector privado</c:v>
                </c:pt>
              </c:strCache>
            </c:strRef>
          </c:tx>
          <c:spPr>
            <a:solidFill>
              <a:srgbClr val="DAEEF3"/>
            </a:solidFill>
            <a:ln>
              <a:solidFill>
                <a:srgbClr val="4BACC6"/>
              </a:solidFill>
            </a:ln>
          </c:spPr>
          <c:invertIfNegative val="0"/>
          <c:dLbls>
            <c:spPr>
              <a:noFill/>
              <a:ln>
                <a:noFill/>
              </a:ln>
              <a:effectLst/>
            </c:spPr>
            <c:txPr>
              <a:bodyPr wrap="square" lIns="38100" tIns="19050" rIns="38100" bIns="19050" anchor="ctr">
                <a:spAutoFit/>
              </a:bodyPr>
              <a:lstStyle/>
              <a:p>
                <a:pPr>
                  <a:defRPr>
                    <a:solidFill>
                      <a:srgbClr val="64647C"/>
                    </a:solidFill>
                  </a:defRPr>
                </a:pPr>
                <a:endParaRPr lang="es-EC"/>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'3.2'!$C$19:$D$19</c:f>
              <c:strCache>
                <c:ptCount val="2"/>
                <c:pt idx="0">
                  <c:v>Valor promedio de producción por egreso hospitalario 2022</c:v>
                </c:pt>
                <c:pt idx="1">
                  <c:v>Valor promedio de producción por egreso hospitalario 2023</c:v>
                </c:pt>
              </c:strCache>
            </c:strRef>
          </c:cat>
          <c:val>
            <c:numRef>
              <c:f>'3.2'!$C$21:$D$21</c:f>
              <c:numCache>
                <c:formatCode>_(* #,##0_);_(* \(#,##0\);_(* "-"??_);_(@_)</c:formatCode>
                <c:ptCount val="2"/>
                <c:pt idx="0">
                  <c:v>2166.1561144234702</c:v>
                </c:pt>
                <c:pt idx="1">
                  <c:v>1948.24905533226</c:v>
                </c:pt>
              </c:numCache>
            </c:numRef>
          </c:val>
          <c:extLst>
            <c:ext xmlns:c16="http://schemas.microsoft.com/office/drawing/2014/chart" uri="{C3380CC4-5D6E-409C-BE32-E72D297353CC}">
              <c16:uniqueId val="{00000001-55E4-4ED8-9F40-FA156D90B461}"/>
            </c:ext>
          </c:extLst>
        </c:ser>
        <c:dLbls>
          <c:showLegendKey val="0"/>
          <c:showVal val="1"/>
          <c:showCatName val="0"/>
          <c:showSerName val="0"/>
          <c:showPercent val="0"/>
          <c:showBubbleSize val="0"/>
        </c:dLbls>
        <c:gapWidth val="150"/>
        <c:overlap val="-25"/>
        <c:axId val="241830832"/>
        <c:axId val="241831392"/>
      </c:barChart>
      <c:catAx>
        <c:axId val="241830832"/>
        <c:scaling>
          <c:orientation val="minMax"/>
        </c:scaling>
        <c:delete val="0"/>
        <c:axPos val="b"/>
        <c:numFmt formatCode="General" sourceLinked="0"/>
        <c:majorTickMark val="none"/>
        <c:minorTickMark val="none"/>
        <c:tickLblPos val="nextTo"/>
        <c:crossAx val="241831392"/>
        <c:crosses val="autoZero"/>
        <c:auto val="1"/>
        <c:lblAlgn val="ctr"/>
        <c:lblOffset val="100"/>
        <c:noMultiLvlLbl val="0"/>
      </c:catAx>
      <c:valAx>
        <c:axId val="241831392"/>
        <c:scaling>
          <c:orientation val="minMax"/>
        </c:scaling>
        <c:delete val="1"/>
        <c:axPos val="l"/>
        <c:numFmt formatCode="_(* #,##0_);_(* \(#,##0\);_(* &quot;-&quot;??_);_(@_)" sourceLinked="1"/>
        <c:majorTickMark val="out"/>
        <c:minorTickMark val="none"/>
        <c:tickLblPos val="nextTo"/>
        <c:crossAx val="241830832"/>
        <c:crosses val="autoZero"/>
        <c:crossBetween val="between"/>
      </c:valAx>
    </c:plotArea>
    <c:legend>
      <c:legendPos val="b"/>
      <c:layout>
        <c:manualLayout>
          <c:xMode val="edge"/>
          <c:yMode val="edge"/>
          <c:x val="9.3655385403812588E-2"/>
          <c:y val="0.8853801800205785"/>
          <c:w val="0.71873127687731964"/>
          <c:h val="7.8407415466518776E-2"/>
        </c:manualLayout>
      </c:layout>
      <c:overlay val="0"/>
    </c:legend>
    <c:plotVisOnly val="1"/>
    <c:dispBlanksAs val="gap"/>
    <c:showDLblsOverMax val="0"/>
  </c:chart>
  <c:spPr>
    <a:ln>
      <a:noFill/>
    </a:ln>
  </c:spPr>
  <c:txPr>
    <a:bodyPr/>
    <a:lstStyle/>
    <a:p>
      <a:pPr>
        <a:defRPr sz="1100" baseline="0">
          <a:solidFill>
            <a:srgbClr val="595959"/>
          </a:solidFill>
          <a:latin typeface="Century Gothic" panose="020B0502020202020204" pitchFamily="34" charset="0"/>
        </a:defRPr>
      </a:pPr>
      <a:endParaRPr lang="es-EC"/>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3"/>
    </mc:Choice>
    <mc:Fallback>
      <c:style val="3"/>
    </mc:Fallback>
  </mc:AlternateContent>
  <c:chart>
    <c:autoTitleDeleted val="0"/>
    <c:plotArea>
      <c:layout>
        <c:manualLayout>
          <c:layoutTarget val="inner"/>
          <c:xMode val="edge"/>
          <c:yMode val="edge"/>
          <c:x val="0.48889113167251375"/>
          <c:y val="2.9573942583365386E-2"/>
          <c:w val="0.47210660351005979"/>
          <c:h val="0.94085211483326925"/>
        </c:manualLayout>
      </c:layout>
      <c:barChart>
        <c:barDir val="bar"/>
        <c:grouping val="clustered"/>
        <c:varyColors val="0"/>
        <c:ser>
          <c:idx val="0"/>
          <c:order val="0"/>
          <c:tx>
            <c:strRef>
              <c:f>'1.1.4'!$D$24</c:f>
              <c:strCache>
                <c:ptCount val="1"/>
                <c:pt idx="0">
                  <c:v>2022</c:v>
                </c:pt>
              </c:strCache>
            </c:strRef>
          </c:tx>
          <c:spPr>
            <a:solidFill>
              <a:srgbClr val="DAEEF3"/>
            </a:solidFill>
            <a:ln>
              <a:solidFill>
                <a:srgbClr val="31859C"/>
              </a:solidFill>
            </a:ln>
          </c:spPr>
          <c:invertIfNegative val="0"/>
          <c:dLbls>
            <c:spPr>
              <a:noFill/>
              <a:ln>
                <a:noFill/>
              </a:ln>
              <a:effectLst/>
            </c:spPr>
            <c:txPr>
              <a:bodyPr wrap="square" lIns="38100" tIns="19050" rIns="38100" bIns="19050" anchor="ctr">
                <a:spAutoFit/>
              </a:bodyPr>
              <a:lstStyle/>
              <a:p>
                <a:pPr>
                  <a:defRPr sz="1100">
                    <a:solidFill>
                      <a:srgbClr val="64647C"/>
                    </a:solidFill>
                    <a:latin typeface="Century Gothic" panose="020B0502020202020204" pitchFamily="34" charset="0"/>
                  </a:defRPr>
                </a:pPr>
                <a:endParaRPr lang="es-EC"/>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'1.1.4'!$C$25:$C$35</c:f>
              <c:strCache>
                <c:ptCount val="11"/>
                <c:pt idx="0">
                  <c:v>Actividades de hospitales públicos (MSP)</c:v>
                </c:pt>
                <c:pt idx="1">
                  <c:v>Actividades de hospitales privados</c:v>
                </c:pt>
                <c:pt idx="2">
                  <c:v>Actividades de centros ambulatorios del sector privado</c:v>
                </c:pt>
                <c:pt idx="3">
                  <c:v>Actividades de hospitales públicos (IESS)</c:v>
                </c:pt>
                <c:pt idx="4">
                  <c:v>Actividades de centros ambulatorios del sector público (MSP)</c:v>
                </c:pt>
                <c:pt idx="5">
                  <c:v>Otras actividades relacionadas con la salud humana privados</c:v>
                </c:pt>
                <c:pt idx="6">
                  <c:v>Actividades de centros ambulatorios del sector público (IESS)</c:v>
                </c:pt>
                <c:pt idx="7">
                  <c:v>Regulación de las actividades de organismos que prestan servicios de salud</c:v>
                </c:pt>
                <c:pt idx="8">
                  <c:v>Actividades de centros ambulatorios del sector público (otros sector público)</c:v>
                </c:pt>
                <c:pt idx="9">
                  <c:v>Actividades de hospitales públicos (otros sector público)</c:v>
                </c:pt>
                <c:pt idx="10">
                  <c:v>Otros*</c:v>
                </c:pt>
              </c:strCache>
            </c:strRef>
          </c:cat>
          <c:val>
            <c:numRef>
              <c:f>'1.1.4'!$D$25:$D$35</c:f>
              <c:numCache>
                <c:formatCode>_(* #,##0_);_(* \(#,##0\);_(* "-"??_);_(@_)</c:formatCode>
                <c:ptCount val="11"/>
                <c:pt idx="0">
                  <c:v>1403905</c:v>
                </c:pt>
                <c:pt idx="1">
                  <c:v>1276844</c:v>
                </c:pt>
                <c:pt idx="2">
                  <c:v>1143622</c:v>
                </c:pt>
                <c:pt idx="3">
                  <c:v>1013152</c:v>
                </c:pt>
                <c:pt idx="4">
                  <c:v>880094</c:v>
                </c:pt>
                <c:pt idx="5">
                  <c:v>430729</c:v>
                </c:pt>
                <c:pt idx="6">
                  <c:v>334203</c:v>
                </c:pt>
                <c:pt idx="7">
                  <c:v>258115</c:v>
                </c:pt>
                <c:pt idx="8">
                  <c:v>126787</c:v>
                </c:pt>
                <c:pt idx="9">
                  <c:v>92979</c:v>
                </c:pt>
                <c:pt idx="10">
                  <c:v>91623</c:v>
                </c:pt>
              </c:numCache>
            </c:numRef>
          </c:val>
          <c:extLst>
            <c:ext xmlns:c16="http://schemas.microsoft.com/office/drawing/2014/chart" uri="{C3380CC4-5D6E-409C-BE32-E72D297353CC}">
              <c16:uniqueId val="{00000000-35C7-4083-8E2D-0FE0FACFD010}"/>
            </c:ext>
          </c:extLst>
        </c:ser>
        <c:ser>
          <c:idx val="1"/>
          <c:order val="1"/>
          <c:tx>
            <c:strRef>
              <c:f>'1.1.4'!$E$24</c:f>
              <c:strCache>
                <c:ptCount val="1"/>
                <c:pt idx="0">
                  <c:v>2023</c:v>
                </c:pt>
              </c:strCache>
            </c:strRef>
          </c:tx>
          <c:spPr>
            <a:solidFill>
              <a:srgbClr val="4BACC6"/>
            </a:solidFill>
            <a:ln>
              <a:solidFill>
                <a:srgbClr val="31859C"/>
              </a:solidFill>
            </a:ln>
          </c:spPr>
          <c:invertIfNegative val="0"/>
          <c:dLbls>
            <c:spPr>
              <a:noFill/>
              <a:ln>
                <a:noFill/>
              </a:ln>
              <a:effectLst/>
            </c:spPr>
            <c:txPr>
              <a:bodyPr wrap="square" lIns="38100" tIns="19050" rIns="38100" bIns="19050" anchor="ctr">
                <a:spAutoFit/>
              </a:bodyPr>
              <a:lstStyle/>
              <a:p>
                <a:pPr>
                  <a:defRPr sz="1100">
                    <a:solidFill>
                      <a:srgbClr val="64647C"/>
                    </a:solidFill>
                    <a:latin typeface="Century Gothic" panose="020B0502020202020204" pitchFamily="34" charset="0"/>
                  </a:defRPr>
                </a:pPr>
                <a:endParaRPr lang="es-EC"/>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'1.1.4'!$C$25:$C$35</c:f>
              <c:strCache>
                <c:ptCount val="11"/>
                <c:pt idx="0">
                  <c:v>Actividades de hospitales públicos (MSP)</c:v>
                </c:pt>
                <c:pt idx="1">
                  <c:v>Actividades de hospitales privados</c:v>
                </c:pt>
                <c:pt idx="2">
                  <c:v>Actividades de centros ambulatorios del sector privado</c:v>
                </c:pt>
                <c:pt idx="3">
                  <c:v>Actividades de hospitales públicos (IESS)</c:v>
                </c:pt>
                <c:pt idx="4">
                  <c:v>Actividades de centros ambulatorios del sector público (MSP)</c:v>
                </c:pt>
                <c:pt idx="5">
                  <c:v>Otras actividades relacionadas con la salud humana privados</c:v>
                </c:pt>
                <c:pt idx="6">
                  <c:v>Actividades de centros ambulatorios del sector público (IESS)</c:v>
                </c:pt>
                <c:pt idx="7">
                  <c:v>Regulación de las actividades de organismos que prestan servicios de salud</c:v>
                </c:pt>
                <c:pt idx="8">
                  <c:v>Actividades de centros ambulatorios del sector público (otros sector público)</c:v>
                </c:pt>
                <c:pt idx="9">
                  <c:v>Actividades de hospitales públicos (otros sector público)</c:v>
                </c:pt>
                <c:pt idx="10">
                  <c:v>Otros*</c:v>
                </c:pt>
              </c:strCache>
            </c:strRef>
          </c:cat>
          <c:val>
            <c:numRef>
              <c:f>'1.1.4'!$E$25:$E$35</c:f>
              <c:numCache>
                <c:formatCode>_(* #,##0_);_(* \(#,##0\);_(* "-"??_);_(@_)</c:formatCode>
                <c:ptCount val="11"/>
                <c:pt idx="0">
                  <c:v>1581368</c:v>
                </c:pt>
                <c:pt idx="1">
                  <c:v>1346420</c:v>
                </c:pt>
                <c:pt idx="2">
                  <c:v>1188938</c:v>
                </c:pt>
                <c:pt idx="3">
                  <c:v>1049771</c:v>
                </c:pt>
                <c:pt idx="4">
                  <c:v>913346</c:v>
                </c:pt>
                <c:pt idx="5">
                  <c:v>422310</c:v>
                </c:pt>
                <c:pt idx="6">
                  <c:v>362278</c:v>
                </c:pt>
                <c:pt idx="7">
                  <c:v>255285</c:v>
                </c:pt>
                <c:pt idx="8">
                  <c:v>128641</c:v>
                </c:pt>
                <c:pt idx="9">
                  <c:v>91693</c:v>
                </c:pt>
                <c:pt idx="10">
                  <c:v>36028</c:v>
                </c:pt>
              </c:numCache>
            </c:numRef>
          </c:val>
          <c:extLst>
            <c:ext xmlns:c16="http://schemas.microsoft.com/office/drawing/2014/chart" uri="{C3380CC4-5D6E-409C-BE32-E72D297353CC}">
              <c16:uniqueId val="{00000001-35C7-4083-8E2D-0FE0FACFD010}"/>
            </c:ext>
          </c:extLst>
        </c:ser>
        <c:dLbls>
          <c:dLblPos val="outEnd"/>
          <c:showLegendKey val="0"/>
          <c:showVal val="1"/>
          <c:showCatName val="0"/>
          <c:showSerName val="0"/>
          <c:showPercent val="0"/>
          <c:showBubbleSize val="0"/>
        </c:dLbls>
        <c:gapWidth val="95"/>
        <c:axId val="237667840"/>
        <c:axId val="237668400"/>
      </c:barChart>
      <c:catAx>
        <c:axId val="237667840"/>
        <c:scaling>
          <c:orientation val="maxMin"/>
        </c:scaling>
        <c:delete val="0"/>
        <c:axPos val="l"/>
        <c:numFmt formatCode="General" sourceLinked="0"/>
        <c:majorTickMark val="out"/>
        <c:minorTickMark val="none"/>
        <c:tickLblPos val="nextTo"/>
        <c:txPr>
          <a:bodyPr/>
          <a:lstStyle/>
          <a:p>
            <a:pPr>
              <a:defRPr sz="1050">
                <a:solidFill>
                  <a:srgbClr val="64647C"/>
                </a:solidFill>
                <a:latin typeface="Century Gothic" panose="020B0502020202020204" pitchFamily="34" charset="0"/>
              </a:defRPr>
            </a:pPr>
            <a:endParaRPr lang="es-EC"/>
          </a:p>
        </c:txPr>
        <c:crossAx val="237668400"/>
        <c:crosses val="autoZero"/>
        <c:auto val="1"/>
        <c:lblAlgn val="ctr"/>
        <c:lblOffset val="100"/>
        <c:noMultiLvlLbl val="0"/>
      </c:catAx>
      <c:valAx>
        <c:axId val="237668400"/>
        <c:scaling>
          <c:orientation val="minMax"/>
        </c:scaling>
        <c:delete val="1"/>
        <c:axPos val="t"/>
        <c:numFmt formatCode="_(* #,##0_);_(* \(#,##0\);_(* &quot;-&quot;??_);_(@_)" sourceLinked="1"/>
        <c:majorTickMark val="out"/>
        <c:minorTickMark val="none"/>
        <c:tickLblPos val="nextTo"/>
        <c:crossAx val="237667840"/>
        <c:crosses val="autoZero"/>
        <c:crossBetween val="between"/>
      </c:valAx>
    </c:plotArea>
    <c:legend>
      <c:legendPos val="r"/>
      <c:overlay val="0"/>
      <c:txPr>
        <a:bodyPr/>
        <a:lstStyle/>
        <a:p>
          <a:pPr>
            <a:defRPr sz="1050">
              <a:solidFill>
                <a:schemeClr val="tx1">
                  <a:lumMod val="65000"/>
                  <a:lumOff val="35000"/>
                </a:schemeClr>
              </a:solidFill>
              <a:latin typeface="Century Gothic" panose="020B0502020202020204" pitchFamily="34" charset="0"/>
            </a:defRPr>
          </a:pPr>
          <a:endParaRPr lang="es-EC"/>
        </a:p>
      </c:txPr>
    </c:legend>
    <c:plotVisOnly val="1"/>
    <c:dispBlanksAs val="gap"/>
    <c:showDLblsOverMax val="0"/>
  </c:chart>
  <c:spPr>
    <a:ln>
      <a:noFill/>
    </a:ln>
  </c:spPr>
  <c:txPr>
    <a:bodyPr/>
    <a:lstStyle/>
    <a:p>
      <a:pPr>
        <a:defRPr sz="1200"/>
      </a:pPr>
      <a:endParaRPr lang="es-EC"/>
    </a:p>
  </c:txPr>
  <c:printSettings>
    <c:headerFooter/>
    <c:pageMargins b="0.75" l="0.7" r="0.7" t="0.75" header="0.3" footer="0.3"/>
    <c:pageSetup/>
  </c:printSettings>
</c:chartSpace>
</file>

<file path=xl/charts/chart5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3"/>
    </mc:Choice>
    <mc:Fallback>
      <c:style val="3"/>
    </mc:Fallback>
  </mc:AlternateContent>
  <c:chart>
    <c:autoTitleDeleted val="1"/>
    <c:plotArea>
      <c:layout>
        <c:manualLayout>
          <c:layoutTarget val="inner"/>
          <c:xMode val="edge"/>
          <c:yMode val="edge"/>
          <c:x val="9.1285032167188807E-2"/>
          <c:y val="3.4373025857443257E-2"/>
          <c:w val="0.80169906025255322"/>
          <c:h val="0.72044075715078204"/>
        </c:manualLayout>
      </c:layout>
      <c:barChart>
        <c:barDir val="col"/>
        <c:grouping val="clustered"/>
        <c:varyColors val="0"/>
        <c:ser>
          <c:idx val="0"/>
          <c:order val="0"/>
          <c:tx>
            <c:strRef>
              <c:f>'3.3'!$B$22</c:f>
              <c:strCache>
                <c:ptCount val="1"/>
                <c:pt idx="0">
                  <c:v>Servicios con internación en hospitales del Ministerio de Salud Pública (MSP)</c:v>
                </c:pt>
              </c:strCache>
            </c:strRef>
          </c:tx>
          <c:spPr>
            <a:solidFill>
              <a:srgbClr val="FF7878"/>
            </a:solidFill>
            <a:ln>
              <a:solidFill>
                <a:srgbClr val="C33913">
                  <a:alpha val="0"/>
                </a:srgbClr>
              </a:solidFill>
            </a:ln>
          </c:spPr>
          <c:invertIfNegative val="0"/>
          <c:dLbls>
            <c:dLbl>
              <c:idx val="0"/>
              <c:numFmt formatCode="#,##0" sourceLinked="0"/>
              <c:spPr>
                <a:noFill/>
                <a:ln>
                  <a:noFill/>
                </a:ln>
                <a:effectLst/>
              </c:spPr>
              <c:txPr>
                <a:bodyPr wrap="square" lIns="38100" tIns="19050" rIns="38100" bIns="19050" anchor="ctr">
                  <a:spAutoFit/>
                </a:bodyPr>
                <a:lstStyle/>
                <a:p>
                  <a:pPr>
                    <a:defRPr/>
                  </a:pPr>
                  <a:endParaRPr lang="es-EC"/>
                </a:p>
              </c:txPr>
              <c:showLegendKey val="0"/>
              <c:showVal val="1"/>
              <c:showCatName val="0"/>
              <c:showSerName val="0"/>
              <c:showPercent val="0"/>
              <c:showBubbleSize val="0"/>
              <c:extLst>
                <c:ext xmlns:c16="http://schemas.microsoft.com/office/drawing/2014/chart" uri="{C3380CC4-5D6E-409C-BE32-E72D297353CC}">
                  <c16:uniqueId val="{00000000-388D-40AC-B6F6-FF219553213C}"/>
                </c:ext>
              </c:extLst>
            </c:dLbl>
            <c:dLbl>
              <c:idx val="1"/>
              <c:numFmt formatCode="#,##0" sourceLinked="0"/>
              <c:spPr>
                <a:noFill/>
                <a:ln>
                  <a:noFill/>
                </a:ln>
                <a:effectLst/>
              </c:spPr>
              <c:txPr>
                <a:bodyPr wrap="square" lIns="38100" tIns="19050" rIns="38100" bIns="19050" anchor="ctr">
                  <a:spAutoFit/>
                </a:bodyPr>
                <a:lstStyle/>
                <a:p>
                  <a:pPr>
                    <a:defRPr/>
                  </a:pPr>
                  <a:endParaRPr lang="es-EC"/>
                </a:p>
              </c:txPr>
              <c:showLegendKey val="0"/>
              <c:showVal val="1"/>
              <c:showCatName val="0"/>
              <c:showSerName val="0"/>
              <c:showPercent val="0"/>
              <c:showBubbleSize val="0"/>
              <c:extLst>
                <c:ext xmlns:c16="http://schemas.microsoft.com/office/drawing/2014/chart" uri="{C3380CC4-5D6E-409C-BE32-E72D297353CC}">
                  <c16:uniqueId val="{00000001-388D-40AC-B6F6-FF219553213C}"/>
                </c:ext>
              </c:extLst>
            </c:dLbl>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'3.3'!$C$21:$D$21</c:f>
              <c:strCache>
                <c:ptCount val="2"/>
                <c:pt idx="0">
                  <c:v>Valor promedio de producción por egreso hospitalario 2022</c:v>
                </c:pt>
                <c:pt idx="1">
                  <c:v>Valor promedio de producción por egreso hospitalario 2023</c:v>
                </c:pt>
              </c:strCache>
            </c:strRef>
          </c:cat>
          <c:val>
            <c:numRef>
              <c:f>'3.3'!$C$22:$D$22</c:f>
              <c:numCache>
                <c:formatCode>_(* #,##0_);_(* \(#,##0\);_(* "-"??_);_(@_)</c:formatCode>
                <c:ptCount val="2"/>
                <c:pt idx="0">
                  <c:v>1928.8692163271501</c:v>
                </c:pt>
                <c:pt idx="1">
                  <c:v>1994.6867317747999</c:v>
                </c:pt>
              </c:numCache>
            </c:numRef>
          </c:val>
          <c:extLst>
            <c:ext xmlns:c16="http://schemas.microsoft.com/office/drawing/2014/chart" uri="{C3380CC4-5D6E-409C-BE32-E72D297353CC}">
              <c16:uniqueId val="{00000000-A291-4119-A1F7-D5858EB50992}"/>
            </c:ext>
          </c:extLst>
        </c:ser>
        <c:ser>
          <c:idx val="1"/>
          <c:order val="1"/>
          <c:tx>
            <c:strRef>
              <c:f>'3.3'!$B$23</c:f>
              <c:strCache>
                <c:ptCount val="1"/>
                <c:pt idx="0">
                  <c:v>Servicios con internación en hospitales del Instituto Ecuatoriano de Seguridad Social (IESS)</c:v>
                </c:pt>
              </c:strCache>
            </c:strRef>
          </c:tx>
          <c:spPr>
            <a:solidFill>
              <a:srgbClr val="4BACC6"/>
            </a:solidFill>
            <a:ln>
              <a:solidFill>
                <a:srgbClr val="31859C"/>
              </a:solidFill>
            </a:ln>
          </c:spPr>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'3.3'!$C$21:$D$21</c:f>
              <c:strCache>
                <c:ptCount val="2"/>
                <c:pt idx="0">
                  <c:v>Valor promedio de producción por egreso hospitalario 2022</c:v>
                </c:pt>
                <c:pt idx="1">
                  <c:v>Valor promedio de producción por egreso hospitalario 2023</c:v>
                </c:pt>
              </c:strCache>
            </c:strRef>
          </c:cat>
          <c:val>
            <c:numRef>
              <c:f>'3.3'!$C$23:$D$23</c:f>
              <c:numCache>
                <c:formatCode>_(* #,##0_);_(* \(#,##0\);_(* "-"??_);_(@_)</c:formatCode>
                <c:ptCount val="2"/>
                <c:pt idx="0">
                  <c:v>2160.0430739679</c:v>
                </c:pt>
                <c:pt idx="1">
                  <c:v>2178.1802641877298</c:v>
                </c:pt>
              </c:numCache>
            </c:numRef>
          </c:val>
          <c:extLst>
            <c:ext xmlns:c16="http://schemas.microsoft.com/office/drawing/2014/chart" uri="{C3380CC4-5D6E-409C-BE32-E72D297353CC}">
              <c16:uniqueId val="{00000001-A291-4119-A1F7-D5858EB50992}"/>
            </c:ext>
          </c:extLst>
        </c:ser>
        <c:ser>
          <c:idx val="2"/>
          <c:order val="2"/>
          <c:tx>
            <c:strRef>
              <c:f>'3.3'!$B$24</c:f>
              <c:strCache>
                <c:ptCount val="1"/>
                <c:pt idx="0">
                  <c:v>Servicios con internación en otros hospitales del sector público</c:v>
                </c:pt>
              </c:strCache>
            </c:strRef>
          </c:tx>
          <c:spPr>
            <a:solidFill>
              <a:srgbClr val="DAEEF3"/>
            </a:solidFill>
            <a:ln>
              <a:solidFill>
                <a:srgbClr val="4BACC6"/>
              </a:solidFill>
            </a:ln>
          </c:spPr>
          <c:invertIfNegative val="0"/>
          <c:dLbls>
            <c:numFmt formatCode="#,##0" sourceLinked="0"/>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'3.3'!$C$21:$D$21</c:f>
              <c:strCache>
                <c:ptCount val="2"/>
                <c:pt idx="0">
                  <c:v>Valor promedio de producción por egreso hospitalario 2022</c:v>
                </c:pt>
                <c:pt idx="1">
                  <c:v>Valor promedio de producción por egreso hospitalario 2023</c:v>
                </c:pt>
              </c:strCache>
            </c:strRef>
          </c:cat>
          <c:val>
            <c:numRef>
              <c:f>'3.3'!$C$24:$D$24</c:f>
              <c:numCache>
                <c:formatCode>_(* #,##0_);_(* \(#,##0\);_(* "-"??_);_(@_)</c:formatCode>
                <c:ptCount val="2"/>
                <c:pt idx="0">
                  <c:v>1167.6754972093399</c:v>
                </c:pt>
                <c:pt idx="1">
                  <c:v>895.11545646039497</c:v>
                </c:pt>
              </c:numCache>
            </c:numRef>
          </c:val>
          <c:extLst>
            <c:ext xmlns:c16="http://schemas.microsoft.com/office/drawing/2014/chart" uri="{C3380CC4-5D6E-409C-BE32-E72D297353CC}">
              <c16:uniqueId val="{00000004-A291-4119-A1F7-D5858EB50992}"/>
            </c:ext>
          </c:extLst>
        </c:ser>
        <c:dLbls>
          <c:showLegendKey val="0"/>
          <c:showVal val="1"/>
          <c:showCatName val="0"/>
          <c:showSerName val="0"/>
          <c:showPercent val="0"/>
          <c:showBubbleSize val="0"/>
        </c:dLbls>
        <c:gapWidth val="150"/>
        <c:overlap val="-25"/>
        <c:axId val="241835312"/>
        <c:axId val="241835872"/>
      </c:barChart>
      <c:catAx>
        <c:axId val="241835312"/>
        <c:scaling>
          <c:orientation val="minMax"/>
        </c:scaling>
        <c:delete val="0"/>
        <c:axPos val="b"/>
        <c:numFmt formatCode="General" sourceLinked="0"/>
        <c:majorTickMark val="none"/>
        <c:minorTickMark val="none"/>
        <c:tickLblPos val="nextTo"/>
        <c:crossAx val="241835872"/>
        <c:crosses val="autoZero"/>
        <c:auto val="1"/>
        <c:lblAlgn val="ctr"/>
        <c:lblOffset val="100"/>
        <c:noMultiLvlLbl val="0"/>
      </c:catAx>
      <c:valAx>
        <c:axId val="241835872"/>
        <c:scaling>
          <c:orientation val="minMax"/>
        </c:scaling>
        <c:delete val="1"/>
        <c:axPos val="l"/>
        <c:numFmt formatCode="_(* #,##0_);_(* \(#,##0\);_(* &quot;-&quot;??_);_(@_)" sourceLinked="1"/>
        <c:majorTickMark val="out"/>
        <c:minorTickMark val="none"/>
        <c:tickLblPos val="nextTo"/>
        <c:crossAx val="241835312"/>
        <c:crosses val="autoZero"/>
        <c:crossBetween val="between"/>
      </c:valAx>
    </c:plotArea>
    <c:legend>
      <c:legendPos val="b"/>
      <c:layout>
        <c:manualLayout>
          <c:xMode val="edge"/>
          <c:yMode val="edge"/>
          <c:x val="9.5117397633789735E-2"/>
          <c:y val="0.85467472856385684"/>
          <c:w val="0.85235009451625865"/>
          <c:h val="0.13241409168656348"/>
        </c:manualLayout>
      </c:layout>
      <c:overlay val="0"/>
    </c:legend>
    <c:plotVisOnly val="1"/>
    <c:dispBlanksAs val="gap"/>
    <c:showDLblsOverMax val="0"/>
  </c:chart>
  <c:spPr>
    <a:ln>
      <a:noFill/>
    </a:ln>
  </c:spPr>
  <c:txPr>
    <a:bodyPr/>
    <a:lstStyle/>
    <a:p>
      <a:pPr>
        <a:defRPr sz="1100" baseline="0">
          <a:solidFill>
            <a:srgbClr val="595959"/>
          </a:solidFill>
          <a:latin typeface="Century Gothic" panose="020B0502020202020204" pitchFamily="34" charset="0"/>
        </a:defRPr>
      </a:pPr>
      <a:endParaRPr lang="es-EC"/>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3"/>
    </mc:Choice>
    <mc:Fallback>
      <c:style val="3"/>
    </mc:Fallback>
  </mc:AlternateContent>
  <c:chart>
    <c:autoTitleDeleted val="0"/>
    <c:plotArea>
      <c:layout>
        <c:manualLayout>
          <c:layoutTarget val="inner"/>
          <c:xMode val="edge"/>
          <c:yMode val="edge"/>
          <c:x val="1.2722195605077913E-2"/>
          <c:y val="1.8750960533724548E-2"/>
          <c:w val="0.53435416279438064"/>
          <c:h val="0.91988225953772251"/>
        </c:manualLayout>
      </c:layout>
      <c:barChart>
        <c:barDir val="bar"/>
        <c:grouping val="clustered"/>
        <c:varyColors val="0"/>
        <c:ser>
          <c:idx val="0"/>
          <c:order val="0"/>
          <c:tx>
            <c:strRef>
              <c:f>'1.1.5'!$D$18</c:f>
              <c:strCache>
                <c:ptCount val="1"/>
                <c:pt idx="0">
                  <c:v>2022</c:v>
                </c:pt>
              </c:strCache>
            </c:strRef>
          </c:tx>
          <c:spPr>
            <a:solidFill>
              <a:srgbClr val="DAEEF3"/>
            </a:solidFill>
            <a:ln>
              <a:solidFill>
                <a:srgbClr val="4BACC6"/>
              </a:solidFill>
            </a:ln>
          </c:spPr>
          <c:invertIfNegative val="0"/>
          <c:dLbls>
            <c:spPr>
              <a:noFill/>
              <a:ln>
                <a:noFill/>
              </a:ln>
              <a:effectLst/>
            </c:spPr>
            <c:txPr>
              <a:bodyPr/>
              <a:lstStyle/>
              <a:p>
                <a:pPr>
                  <a:defRPr sz="1100">
                    <a:solidFill>
                      <a:srgbClr val="64647C"/>
                    </a:solidFill>
                    <a:latin typeface="Century Gothic" panose="020B0502020202020204" pitchFamily="34" charset="0"/>
                  </a:defRPr>
                </a:pPr>
                <a:endParaRPr lang="es-EC"/>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'1.1.5'!$C$19:$C$25</c:f>
              <c:strCache>
                <c:ptCount val="7"/>
                <c:pt idx="0">
                  <c:v>Fabricación de productos químicos, farmacéuticos y medicamentos</c:v>
                </c:pt>
                <c:pt idx="1">
                  <c:v>Comercio de productos de la salud</c:v>
                </c:pt>
                <c:pt idx="2">
                  <c:v>Actividades de servicios de medicina prepagada privados</c:v>
                </c:pt>
                <c:pt idx="3">
                  <c:v>Construcción de infraestructura hospitalaria</c:v>
                </c:pt>
                <c:pt idx="4">
                  <c:v>Actividades de seguros de enfermedad y accidentes privados</c:v>
                </c:pt>
                <c:pt idx="5">
                  <c:v>Fabricación de equipo médico y quirúrgico y de aparatos ortopédicos</c:v>
                </c:pt>
                <c:pt idx="6">
                  <c:v>Fabricación de instrumentos de óptica y equipo fotográfico</c:v>
                </c:pt>
              </c:strCache>
            </c:strRef>
          </c:cat>
          <c:val>
            <c:numRef>
              <c:f>'1.1.5'!$F$19:$F$25</c:f>
              <c:numCache>
                <c:formatCode>0.0%</c:formatCode>
                <c:ptCount val="7"/>
                <c:pt idx="0">
                  <c:v>0.39912372483246999</c:v>
                </c:pt>
                <c:pt idx="1">
                  <c:v>0.26524313389923798</c:v>
                </c:pt>
                <c:pt idx="2">
                  <c:v>0.13272654316767099</c:v>
                </c:pt>
                <c:pt idx="3">
                  <c:v>8.0340647827579298E-2</c:v>
                </c:pt>
                <c:pt idx="4">
                  <c:v>6.7057012445897499E-2</c:v>
                </c:pt>
                <c:pt idx="5">
                  <c:v>4.2049191027019601E-2</c:v>
                </c:pt>
                <c:pt idx="6">
                  <c:v>1.34597468001246E-2</c:v>
                </c:pt>
              </c:numCache>
            </c:numRef>
          </c:val>
          <c:extLst>
            <c:ext xmlns:c16="http://schemas.microsoft.com/office/drawing/2014/chart" uri="{C3380CC4-5D6E-409C-BE32-E72D297353CC}">
              <c16:uniqueId val="{00000000-C04D-44C9-B5D5-83BD938D9E50}"/>
            </c:ext>
          </c:extLst>
        </c:ser>
        <c:ser>
          <c:idx val="1"/>
          <c:order val="1"/>
          <c:tx>
            <c:strRef>
              <c:f>'1.1.5'!$E$18</c:f>
              <c:strCache>
                <c:ptCount val="1"/>
                <c:pt idx="0">
                  <c:v>2023</c:v>
                </c:pt>
              </c:strCache>
            </c:strRef>
          </c:tx>
          <c:spPr>
            <a:solidFill>
              <a:srgbClr val="4BACC6"/>
            </a:solidFill>
            <a:ln>
              <a:solidFill>
                <a:srgbClr val="31859C"/>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100" b="0" i="0" u="none" strike="noStrike" kern="1200" baseline="0">
                    <a:solidFill>
                      <a:srgbClr val="64647C"/>
                    </a:solidFill>
                    <a:latin typeface="Century Gothic" panose="020B0502020202020204" pitchFamily="34" charset="0"/>
                    <a:ea typeface="+mn-ea"/>
                    <a:cs typeface="+mn-cs"/>
                  </a:defRPr>
                </a:pPr>
                <a:endParaRPr lang="es-EC"/>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6350" cap="flat" cmpd="sng" algn="ctr">
                      <a:solidFill>
                        <a:schemeClr val="tx1"/>
                      </a:solidFill>
                      <a:prstDash val="solid"/>
                      <a:round/>
                    </a:ln>
                    <a:effectLst/>
                  </c:spPr>
                </c15:leaderLines>
              </c:ext>
            </c:extLst>
          </c:dLbls>
          <c:cat>
            <c:strRef>
              <c:f>'1.1.5'!$C$19:$C$25</c:f>
              <c:strCache>
                <c:ptCount val="7"/>
                <c:pt idx="0">
                  <c:v>Fabricación de productos químicos, farmacéuticos y medicamentos</c:v>
                </c:pt>
                <c:pt idx="1">
                  <c:v>Comercio de productos de la salud</c:v>
                </c:pt>
                <c:pt idx="2">
                  <c:v>Actividades de servicios de medicina prepagada privados</c:v>
                </c:pt>
                <c:pt idx="3">
                  <c:v>Construcción de infraestructura hospitalaria</c:v>
                </c:pt>
                <c:pt idx="4">
                  <c:v>Actividades de seguros de enfermedad y accidentes privados</c:v>
                </c:pt>
                <c:pt idx="5">
                  <c:v>Fabricación de equipo médico y quirúrgico y de aparatos ortopédicos</c:v>
                </c:pt>
                <c:pt idx="6">
                  <c:v>Fabricación de instrumentos de óptica y equipo fotográfico</c:v>
                </c:pt>
              </c:strCache>
            </c:strRef>
          </c:cat>
          <c:val>
            <c:numRef>
              <c:f>'1.1.5'!$G$19:$G$25</c:f>
              <c:numCache>
                <c:formatCode>0.0%</c:formatCode>
                <c:ptCount val="7"/>
                <c:pt idx="0">
                  <c:v>0.40096440648365</c:v>
                </c:pt>
                <c:pt idx="1">
                  <c:v>0.27473070740102601</c:v>
                </c:pt>
                <c:pt idx="2">
                  <c:v>0.13573062076533701</c:v>
                </c:pt>
                <c:pt idx="3">
                  <c:v>6.3495708783071106E-2</c:v>
                </c:pt>
                <c:pt idx="4">
                  <c:v>5.7431210575604803E-2</c:v>
                </c:pt>
                <c:pt idx="5">
                  <c:v>5.2417341989568003E-2</c:v>
                </c:pt>
                <c:pt idx="6">
                  <c:v>1.5230004001743701E-2</c:v>
                </c:pt>
              </c:numCache>
            </c:numRef>
          </c:val>
          <c:extLst>
            <c:ext xmlns:c16="http://schemas.microsoft.com/office/drawing/2014/chart" uri="{C3380CC4-5D6E-409C-BE32-E72D297353CC}">
              <c16:uniqueId val="{00000001-C04D-44C9-B5D5-83BD938D9E50}"/>
            </c:ext>
          </c:extLst>
        </c:ser>
        <c:dLbls>
          <c:showLegendKey val="0"/>
          <c:showVal val="0"/>
          <c:showCatName val="0"/>
          <c:showSerName val="0"/>
          <c:showPercent val="0"/>
          <c:showBubbleSize val="0"/>
        </c:dLbls>
        <c:gapWidth val="95"/>
        <c:axId val="237671760"/>
        <c:axId val="237672320"/>
      </c:barChart>
      <c:catAx>
        <c:axId val="237671760"/>
        <c:scaling>
          <c:orientation val="maxMin"/>
        </c:scaling>
        <c:delete val="0"/>
        <c:axPos val="l"/>
        <c:numFmt formatCode="General" sourceLinked="0"/>
        <c:majorTickMark val="out"/>
        <c:minorTickMark val="none"/>
        <c:tickLblPos val="nextTo"/>
        <c:spPr>
          <a:noFill/>
          <a:ln w="6350" cap="flat" cmpd="sng" algn="ctr">
            <a:solidFill>
              <a:schemeClr val="tx1">
                <a:tint val="75000"/>
              </a:schemeClr>
            </a:solidFill>
            <a:prstDash val="solid"/>
            <a:round/>
          </a:ln>
          <a:effectLst/>
        </c:spPr>
        <c:txPr>
          <a:bodyPr rot="-60000000" spcFirstLastPara="1" vertOverflow="ellipsis" vert="horz" wrap="square" anchor="ctr" anchorCtr="1"/>
          <a:lstStyle/>
          <a:p>
            <a:pPr>
              <a:defRPr sz="1050" b="0" i="0" u="none" strike="noStrike" kern="1200" baseline="0">
                <a:solidFill>
                  <a:srgbClr val="64647C"/>
                </a:solidFill>
                <a:latin typeface="Century Gothic" panose="020B0502020202020204" pitchFamily="34" charset="0"/>
                <a:ea typeface="+mn-ea"/>
                <a:cs typeface="+mn-cs"/>
              </a:defRPr>
            </a:pPr>
            <a:endParaRPr lang="es-EC"/>
          </a:p>
        </c:txPr>
        <c:crossAx val="237672320"/>
        <c:crosses val="autoZero"/>
        <c:auto val="1"/>
        <c:lblAlgn val="ctr"/>
        <c:lblOffset val="100"/>
        <c:noMultiLvlLbl val="0"/>
      </c:catAx>
      <c:valAx>
        <c:axId val="237672320"/>
        <c:scaling>
          <c:orientation val="minMax"/>
        </c:scaling>
        <c:delete val="1"/>
        <c:axPos val="t"/>
        <c:numFmt formatCode="0.0%" sourceLinked="1"/>
        <c:majorTickMark val="out"/>
        <c:minorTickMark val="none"/>
        <c:tickLblPos val="nextTo"/>
        <c:crossAx val="237671760"/>
        <c:crosses val="autoZero"/>
        <c:crossBetween val="between"/>
      </c:valAx>
      <c:spPr>
        <a:solidFill>
          <a:schemeClr val="bg1"/>
        </a:solidFill>
        <a:ln>
          <a:noFill/>
        </a:ln>
        <a:effectLst/>
      </c:spPr>
    </c:plotArea>
    <c:legend>
      <c:legendPos val="r"/>
      <c:overlay val="0"/>
      <c:spPr>
        <a:noFill/>
        <a:ln>
          <a:noFill/>
        </a:ln>
        <a:effectLst/>
      </c:spPr>
      <c:txPr>
        <a:bodyPr rot="0" spcFirstLastPara="1" vertOverflow="ellipsis" vert="horz" wrap="square" anchor="ctr" anchorCtr="1"/>
        <a:lstStyle/>
        <a:p>
          <a:pPr>
            <a:defRPr sz="1050" b="0" i="0" u="none" strike="noStrike" kern="1200" baseline="0">
              <a:solidFill>
                <a:schemeClr val="tx1">
                  <a:lumMod val="65000"/>
                  <a:lumOff val="35000"/>
                </a:schemeClr>
              </a:solidFill>
              <a:latin typeface="Century Gothic" panose="020B0502020202020204" pitchFamily="34" charset="0"/>
              <a:ea typeface="+mn-ea"/>
              <a:cs typeface="+mn-cs"/>
            </a:defRPr>
          </a:pPr>
          <a:endParaRPr lang="es-EC"/>
        </a:p>
      </c:txPr>
    </c:legend>
    <c:plotVisOnly val="1"/>
    <c:dispBlanksAs val="gap"/>
    <c:showDLblsOverMax val="0"/>
  </c:chart>
  <c:spPr>
    <a:solidFill>
      <a:schemeClr val="bg1"/>
    </a:solidFill>
    <a:ln w="6350" cap="flat" cmpd="sng" algn="ctr">
      <a:noFill/>
      <a:prstDash val="solid"/>
      <a:round/>
    </a:ln>
    <a:effectLst/>
  </c:spPr>
  <c:txPr>
    <a:bodyPr/>
    <a:lstStyle/>
    <a:p>
      <a:pPr>
        <a:defRPr sz="1200"/>
      </a:pPr>
      <a:endParaRPr lang="es-EC"/>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3"/>
    </mc:Choice>
    <mc:Fallback>
      <c:style val="3"/>
    </mc:Fallback>
  </mc:AlternateContent>
  <c:chart>
    <c:autoTitleDeleted val="0"/>
    <c:plotArea>
      <c:layout>
        <c:manualLayout>
          <c:layoutTarget val="inner"/>
          <c:xMode val="edge"/>
          <c:yMode val="edge"/>
          <c:x val="1.2722195605077913E-2"/>
          <c:y val="1.8750960533724548E-2"/>
          <c:w val="0.53435416279438064"/>
          <c:h val="0.91988225953772251"/>
        </c:manualLayout>
      </c:layout>
      <c:barChart>
        <c:barDir val="bar"/>
        <c:grouping val="clustered"/>
        <c:varyColors val="0"/>
        <c:ser>
          <c:idx val="0"/>
          <c:order val="0"/>
          <c:tx>
            <c:strRef>
              <c:f>'1.1.5'!$D$7</c:f>
              <c:strCache>
                <c:ptCount val="1"/>
                <c:pt idx="0">
                  <c:v>2022</c:v>
                </c:pt>
              </c:strCache>
            </c:strRef>
          </c:tx>
          <c:spPr>
            <a:solidFill>
              <a:srgbClr val="DAEEF3"/>
            </a:solidFill>
            <a:ln>
              <a:solidFill>
                <a:srgbClr val="4BACC6"/>
              </a:solidFill>
            </a:ln>
          </c:spPr>
          <c:invertIfNegative val="0"/>
          <c:dLbls>
            <c:spPr>
              <a:noFill/>
              <a:ln>
                <a:noFill/>
              </a:ln>
              <a:effectLst/>
            </c:spPr>
            <c:txPr>
              <a:bodyPr wrap="square" lIns="38100" tIns="19050" rIns="38100" bIns="19050" anchor="ctr">
                <a:spAutoFit/>
              </a:bodyPr>
              <a:lstStyle/>
              <a:p>
                <a:pPr>
                  <a:defRPr>
                    <a:solidFill>
                      <a:srgbClr val="64647C"/>
                    </a:solidFill>
                  </a:defRPr>
                </a:pPr>
                <a:endParaRPr lang="es-EC"/>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'1.1.5'!$C$8:$C$14</c:f>
              <c:strCache>
                <c:ptCount val="7"/>
                <c:pt idx="0">
                  <c:v>Fabricación de productos químicos, farmacéuticos y medicamentos</c:v>
                </c:pt>
                <c:pt idx="1">
                  <c:v>Comercio de productos de la salud</c:v>
                </c:pt>
                <c:pt idx="2">
                  <c:v>Actividades de servicios de medicina prepagada privados</c:v>
                </c:pt>
                <c:pt idx="3">
                  <c:v>Construcción de infraestructura hospitalaria</c:v>
                </c:pt>
                <c:pt idx="4">
                  <c:v>Actividades de seguros de enfermedad y accidentes privados</c:v>
                </c:pt>
                <c:pt idx="5">
                  <c:v>Fabricación de equipo médico y quirúrgico y de aparatos ortopédicos</c:v>
                </c:pt>
                <c:pt idx="6">
                  <c:v>Fabricación de instrumentos de óptica y equipo fotográfico</c:v>
                </c:pt>
              </c:strCache>
            </c:strRef>
          </c:cat>
          <c:val>
            <c:numRef>
              <c:f>'1.1.5'!$F$8:$F$14</c:f>
              <c:numCache>
                <c:formatCode>0.0%</c:formatCode>
                <c:ptCount val="7"/>
                <c:pt idx="0">
                  <c:v>0.37123646726175902</c:v>
                </c:pt>
                <c:pt idx="1">
                  <c:v>0.25430284481572402</c:v>
                </c:pt>
                <c:pt idx="2">
                  <c:v>0.140441969576585</c:v>
                </c:pt>
                <c:pt idx="3">
                  <c:v>0.101224771069791</c:v>
                </c:pt>
                <c:pt idx="4">
                  <c:v>7.0955048449311303E-2</c:v>
                </c:pt>
                <c:pt idx="5">
                  <c:v>4.9448037392304002E-2</c:v>
                </c:pt>
                <c:pt idx="6">
                  <c:v>1.23908614345257E-2</c:v>
                </c:pt>
              </c:numCache>
            </c:numRef>
          </c:val>
          <c:extLst>
            <c:ext xmlns:c16="http://schemas.microsoft.com/office/drawing/2014/chart" uri="{C3380CC4-5D6E-409C-BE32-E72D297353CC}">
              <c16:uniqueId val="{00000000-C04D-44C9-B5D5-83BD938D9E50}"/>
            </c:ext>
          </c:extLst>
        </c:ser>
        <c:ser>
          <c:idx val="1"/>
          <c:order val="1"/>
          <c:tx>
            <c:strRef>
              <c:f>'1.1.5'!$E$7</c:f>
              <c:strCache>
                <c:ptCount val="1"/>
                <c:pt idx="0">
                  <c:v>2023</c:v>
                </c:pt>
              </c:strCache>
            </c:strRef>
          </c:tx>
          <c:spPr>
            <a:solidFill>
              <a:srgbClr val="4BACC6"/>
            </a:solidFill>
            <a:ln>
              <a:solidFill>
                <a:srgbClr val="31859C"/>
              </a:solidFill>
            </a:ln>
          </c:spPr>
          <c:invertIfNegative val="0"/>
          <c:dLbls>
            <c:spPr>
              <a:noFill/>
              <a:ln>
                <a:noFill/>
              </a:ln>
              <a:effectLst/>
            </c:spPr>
            <c:txPr>
              <a:bodyPr wrap="square" lIns="38100" tIns="19050" rIns="38100" bIns="19050" anchor="ctr">
                <a:spAutoFit/>
              </a:bodyPr>
              <a:lstStyle/>
              <a:p>
                <a:pPr>
                  <a:defRPr>
                    <a:solidFill>
                      <a:srgbClr val="64647C"/>
                    </a:solidFill>
                  </a:defRPr>
                </a:pPr>
                <a:endParaRPr lang="es-EC"/>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6350" cap="flat" cmpd="sng" algn="ctr">
                      <a:solidFill>
                        <a:schemeClr val="tx1"/>
                      </a:solidFill>
                      <a:prstDash val="solid"/>
                      <a:round/>
                    </a:ln>
                    <a:effectLst/>
                  </c:spPr>
                </c15:leaderLines>
              </c:ext>
            </c:extLst>
          </c:dLbls>
          <c:cat>
            <c:strRef>
              <c:f>'1.1.5'!$C$8:$C$14</c:f>
              <c:strCache>
                <c:ptCount val="7"/>
                <c:pt idx="0">
                  <c:v>Fabricación de productos químicos, farmacéuticos y medicamentos</c:v>
                </c:pt>
                <c:pt idx="1">
                  <c:v>Comercio de productos de la salud</c:v>
                </c:pt>
                <c:pt idx="2">
                  <c:v>Actividades de servicios de medicina prepagada privados</c:v>
                </c:pt>
                <c:pt idx="3">
                  <c:v>Construcción de infraestructura hospitalaria</c:v>
                </c:pt>
                <c:pt idx="4">
                  <c:v>Actividades de seguros de enfermedad y accidentes privados</c:v>
                </c:pt>
                <c:pt idx="5">
                  <c:v>Fabricación de equipo médico y quirúrgico y de aparatos ortopédicos</c:v>
                </c:pt>
                <c:pt idx="6">
                  <c:v>Fabricación de instrumentos de óptica y equipo fotográfico</c:v>
                </c:pt>
              </c:strCache>
            </c:strRef>
          </c:cat>
          <c:val>
            <c:numRef>
              <c:f>'1.1.5'!$G$8:$G$14</c:f>
              <c:numCache>
                <c:formatCode>0.0%</c:formatCode>
                <c:ptCount val="7"/>
                <c:pt idx="0">
                  <c:v>0.37176727974134999</c:v>
                </c:pt>
                <c:pt idx="1">
                  <c:v>0.26445277987242299</c:v>
                </c:pt>
                <c:pt idx="2">
                  <c:v>0.14797128700374401</c:v>
                </c:pt>
                <c:pt idx="3">
                  <c:v>7.8751994407567902E-2</c:v>
                </c:pt>
                <c:pt idx="4">
                  <c:v>6.2610643097327098E-2</c:v>
                </c:pt>
                <c:pt idx="5">
                  <c:v>6.0651565805471E-2</c:v>
                </c:pt>
                <c:pt idx="6">
                  <c:v>1.3794450072116901E-2</c:v>
                </c:pt>
              </c:numCache>
            </c:numRef>
          </c:val>
          <c:extLst>
            <c:ext xmlns:c16="http://schemas.microsoft.com/office/drawing/2014/chart" uri="{C3380CC4-5D6E-409C-BE32-E72D297353CC}">
              <c16:uniqueId val="{00000001-C04D-44C9-B5D5-83BD938D9E50}"/>
            </c:ext>
          </c:extLst>
        </c:ser>
        <c:dLbls>
          <c:dLblPos val="outEnd"/>
          <c:showLegendKey val="0"/>
          <c:showVal val="1"/>
          <c:showCatName val="0"/>
          <c:showSerName val="0"/>
          <c:showPercent val="0"/>
          <c:showBubbleSize val="0"/>
        </c:dLbls>
        <c:gapWidth val="95"/>
        <c:axId val="237675680"/>
        <c:axId val="237676240"/>
      </c:barChart>
      <c:catAx>
        <c:axId val="237675680"/>
        <c:scaling>
          <c:orientation val="maxMin"/>
        </c:scaling>
        <c:delete val="0"/>
        <c:axPos val="l"/>
        <c:numFmt formatCode="General" sourceLinked="0"/>
        <c:majorTickMark val="out"/>
        <c:minorTickMark val="none"/>
        <c:tickLblPos val="nextTo"/>
        <c:spPr>
          <a:noFill/>
          <a:ln w="6350" cap="flat" cmpd="sng" algn="ctr">
            <a:solidFill>
              <a:schemeClr val="tx1">
                <a:tint val="75000"/>
              </a:schemeClr>
            </a:solidFill>
            <a:prstDash val="solid"/>
            <a:round/>
          </a:ln>
          <a:effectLst/>
        </c:spPr>
        <c:txPr>
          <a:bodyPr rot="-60000000" spcFirstLastPara="1" vertOverflow="ellipsis" vert="horz" wrap="square" anchor="ctr" anchorCtr="1"/>
          <a:lstStyle/>
          <a:p>
            <a:pPr>
              <a:defRPr sz="1050" b="0" i="0" u="none" strike="noStrike" kern="1200" baseline="0">
                <a:solidFill>
                  <a:srgbClr val="64647C"/>
                </a:solidFill>
                <a:latin typeface="Century Gothic" panose="020B0502020202020204" pitchFamily="34" charset="0"/>
                <a:ea typeface="+mn-ea"/>
                <a:cs typeface="+mn-cs"/>
              </a:defRPr>
            </a:pPr>
            <a:endParaRPr lang="es-EC"/>
          </a:p>
        </c:txPr>
        <c:crossAx val="237676240"/>
        <c:crosses val="autoZero"/>
        <c:auto val="1"/>
        <c:lblAlgn val="ctr"/>
        <c:lblOffset val="100"/>
        <c:noMultiLvlLbl val="0"/>
      </c:catAx>
      <c:valAx>
        <c:axId val="237676240"/>
        <c:scaling>
          <c:orientation val="minMax"/>
        </c:scaling>
        <c:delete val="1"/>
        <c:axPos val="t"/>
        <c:numFmt formatCode="0.0%" sourceLinked="1"/>
        <c:majorTickMark val="out"/>
        <c:minorTickMark val="none"/>
        <c:tickLblPos val="nextTo"/>
        <c:crossAx val="237675680"/>
        <c:crosses val="autoZero"/>
        <c:crossBetween val="between"/>
      </c:valAx>
      <c:spPr>
        <a:solidFill>
          <a:schemeClr val="bg1"/>
        </a:solidFill>
        <a:ln>
          <a:noFill/>
        </a:ln>
        <a:effectLst/>
      </c:spPr>
    </c:plotArea>
    <c:legend>
      <c:legendPos val="r"/>
      <c:overlay val="0"/>
      <c:spPr>
        <a:noFill/>
        <a:ln>
          <a:noFill/>
        </a:ln>
        <a:effectLst/>
      </c:spPr>
      <c:txPr>
        <a:bodyPr rot="0" spcFirstLastPara="1" vertOverflow="ellipsis" vert="horz" wrap="square" anchor="ctr" anchorCtr="1"/>
        <a:lstStyle/>
        <a:p>
          <a:pPr>
            <a:defRPr sz="1050" b="0" i="0" u="none" strike="noStrike" kern="1200" baseline="0">
              <a:solidFill>
                <a:schemeClr val="tx1">
                  <a:lumMod val="65000"/>
                  <a:lumOff val="35000"/>
                </a:schemeClr>
              </a:solidFill>
              <a:latin typeface="Century Gothic" panose="020B0502020202020204" pitchFamily="34" charset="0"/>
              <a:ea typeface="+mn-ea"/>
              <a:cs typeface="+mn-cs"/>
            </a:defRPr>
          </a:pPr>
          <a:endParaRPr lang="es-EC"/>
        </a:p>
      </c:txPr>
    </c:legend>
    <c:plotVisOnly val="1"/>
    <c:dispBlanksAs val="gap"/>
    <c:showDLblsOverMax val="0"/>
  </c:chart>
  <c:spPr>
    <a:solidFill>
      <a:schemeClr val="bg1"/>
    </a:solidFill>
    <a:ln w="6350" cap="flat" cmpd="sng" algn="ctr">
      <a:noFill/>
      <a:prstDash val="solid"/>
      <a:round/>
    </a:ln>
    <a:effectLst/>
  </c:spPr>
  <c:txPr>
    <a:bodyPr/>
    <a:lstStyle/>
    <a:p>
      <a:pPr>
        <a:defRPr sz="1200"/>
      </a:pPr>
      <a:endParaRPr lang="es-EC"/>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1.8324643095006463E-2"/>
          <c:y val="1.5578280019474507E-2"/>
          <c:w val="0.96092401042959608"/>
          <c:h val="0.84429935314654869"/>
        </c:manualLayout>
      </c:layout>
      <c:barChart>
        <c:barDir val="col"/>
        <c:grouping val="clustered"/>
        <c:varyColors val="0"/>
        <c:ser>
          <c:idx val="0"/>
          <c:order val="0"/>
          <c:tx>
            <c:strRef>
              <c:f>'1.2.1'!$B$8</c:f>
              <c:strCache>
                <c:ptCount val="1"/>
                <c:pt idx="0">
                  <c:v>Consumo intermedio de las industrias características de la salud</c:v>
                </c:pt>
              </c:strCache>
            </c:strRef>
          </c:tx>
          <c:spPr>
            <a:solidFill>
              <a:srgbClr val="DAEEF3"/>
            </a:solidFill>
            <a:ln>
              <a:solidFill>
                <a:srgbClr val="4BACC6"/>
              </a:solidFill>
            </a:ln>
            <a:effectLst/>
          </c:spPr>
          <c:invertIfNegative val="0"/>
          <c:dLbls>
            <c:dLbl>
              <c:idx val="6"/>
              <c:layout>
                <c:manualLayout>
                  <c:x val="-6.4807312550971968E-4"/>
                  <c:y val="-9.5059239870389882E-3"/>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C383-4350-8121-3C1D92944A6E}"/>
                </c:ext>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rgbClr val="64647C"/>
                    </a:solidFill>
                    <a:latin typeface="Century Gothic" panose="020B0502020202020204" pitchFamily="34" charset="0"/>
                    <a:ea typeface="+mn-ea"/>
                    <a:cs typeface="+mn-cs"/>
                  </a:defRPr>
                </a:pPr>
                <a:endParaRPr lang="es-EC"/>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multiLvlStrRef>
              <c:f>'1.1.1'!#REF!</c:f>
            </c:multiLvlStrRef>
          </c:cat>
          <c:val>
            <c:numRef>
              <c:f>'1.2.1'!$C$8:$S$8</c:f>
              <c:numCache>
                <c:formatCode>_(* #,##0_);_(* \(#,##0\);_(* "-"??_);_(@_)</c:formatCode>
                <c:ptCount val="17"/>
                <c:pt idx="0">
                  <c:v>625467</c:v>
                </c:pt>
                <c:pt idx="1">
                  <c:v>834262</c:v>
                </c:pt>
                <c:pt idx="2">
                  <c:v>923089</c:v>
                </c:pt>
                <c:pt idx="3">
                  <c:v>1153711</c:v>
                </c:pt>
                <c:pt idx="4">
                  <c:v>1414990</c:v>
                </c:pt>
                <c:pt idx="5">
                  <c:v>1652011</c:v>
                </c:pt>
                <c:pt idx="6">
                  <c:v>1908811</c:v>
                </c:pt>
                <c:pt idx="7">
                  <c:v>2110294</c:v>
                </c:pt>
                <c:pt idx="8">
                  <c:v>2035188</c:v>
                </c:pt>
                <c:pt idx="9">
                  <c:v>2019793</c:v>
                </c:pt>
                <c:pt idx="10">
                  <c:v>2133605</c:v>
                </c:pt>
                <c:pt idx="11">
                  <c:v>2410500</c:v>
                </c:pt>
                <c:pt idx="12">
                  <c:v>2332152</c:v>
                </c:pt>
                <c:pt idx="13">
                  <c:v>2133460</c:v>
                </c:pt>
                <c:pt idx="14">
                  <c:v>2614046</c:v>
                </c:pt>
                <c:pt idx="15">
                  <c:v>2326310</c:v>
                </c:pt>
                <c:pt idx="16">
                  <c:v>2514448</c:v>
                </c:pt>
              </c:numCache>
            </c:numRef>
          </c:val>
          <c:extLst>
            <c:ext xmlns:c16="http://schemas.microsoft.com/office/drawing/2014/chart" uri="{C3380CC4-5D6E-409C-BE32-E72D297353CC}">
              <c16:uniqueId val="{00000000-FFA9-4C61-8C62-BE475ADCD4B7}"/>
            </c:ext>
          </c:extLst>
        </c:ser>
        <c:dLbls>
          <c:showLegendKey val="0"/>
          <c:showVal val="1"/>
          <c:showCatName val="0"/>
          <c:showSerName val="0"/>
          <c:showPercent val="0"/>
          <c:showBubbleSize val="0"/>
        </c:dLbls>
        <c:gapWidth val="97"/>
        <c:overlap val="-11"/>
        <c:axId val="237684640"/>
        <c:axId val="237685200"/>
      </c:barChart>
      <c:lineChart>
        <c:grouping val="standard"/>
        <c:varyColors val="0"/>
        <c:ser>
          <c:idx val="1"/>
          <c:order val="1"/>
          <c:tx>
            <c:strRef>
              <c:f>'1.2.1'!$B$10</c:f>
              <c:strCache>
                <c:ptCount val="1"/>
                <c:pt idx="0">
                  <c:v>Consumo intermedio de la salud respecto al PIB</c:v>
                </c:pt>
              </c:strCache>
            </c:strRef>
          </c:tx>
          <c:spPr>
            <a:ln w="28575" cap="rnd">
              <a:solidFill>
                <a:srgbClr val="4BACC6"/>
              </a:solidFill>
              <a:round/>
            </a:ln>
            <a:effectLst/>
          </c:spPr>
          <c:marker>
            <c:symbol val="diamond"/>
            <c:size val="7"/>
            <c:spPr>
              <a:solidFill>
                <a:srgbClr val="31859C"/>
              </a:solidFill>
              <a:ln w="9525">
                <a:solidFill>
                  <a:srgbClr val="4BACC6"/>
                </a:solidFill>
              </a:ln>
              <a:effectLst/>
            </c:spPr>
          </c:marker>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rgbClr val="64647C"/>
                    </a:solidFill>
                    <a:latin typeface="Century Gothic" panose="020B0502020202020204" pitchFamily="34" charset="0"/>
                    <a:ea typeface="+mn-ea"/>
                    <a:cs typeface="+mn-cs"/>
                  </a:defRPr>
                </a:pPr>
                <a:endParaRPr lang="es-EC"/>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'1.2.1'!$C$7:$S$7</c:f>
              <c:numCache>
                <c:formatCode>General</c:formatCode>
                <c:ptCount val="17"/>
                <c:pt idx="0">
                  <c:v>2007</c:v>
                </c:pt>
                <c:pt idx="1">
                  <c:v>2008</c:v>
                </c:pt>
                <c:pt idx="2">
                  <c:v>2009</c:v>
                </c:pt>
                <c:pt idx="3">
                  <c:v>2010</c:v>
                </c:pt>
                <c:pt idx="4">
                  <c:v>2011</c:v>
                </c:pt>
                <c:pt idx="5">
                  <c:v>2012</c:v>
                </c:pt>
                <c:pt idx="6">
                  <c:v>2013</c:v>
                </c:pt>
                <c:pt idx="7">
                  <c:v>2014</c:v>
                </c:pt>
                <c:pt idx="8">
                  <c:v>2015</c:v>
                </c:pt>
                <c:pt idx="9">
                  <c:v>2016</c:v>
                </c:pt>
                <c:pt idx="10">
                  <c:v>2017</c:v>
                </c:pt>
                <c:pt idx="11">
                  <c:v>2018</c:v>
                </c:pt>
                <c:pt idx="12">
                  <c:v>2019</c:v>
                </c:pt>
                <c:pt idx="13">
                  <c:v>2020</c:v>
                </c:pt>
                <c:pt idx="14">
                  <c:v>2021</c:v>
                </c:pt>
                <c:pt idx="15">
                  <c:v>2022</c:v>
                </c:pt>
                <c:pt idx="16">
                  <c:v>2023</c:v>
                </c:pt>
              </c:numCache>
            </c:numRef>
          </c:cat>
          <c:val>
            <c:numRef>
              <c:f>'1.2.1'!$C$10:$S$10</c:f>
              <c:numCache>
                <c:formatCode>0.0%</c:formatCode>
                <c:ptCount val="17"/>
                <c:pt idx="0">
                  <c:v>1.2547301543596699E-2</c:v>
                </c:pt>
                <c:pt idx="1">
                  <c:v>1.36452352165918E-2</c:v>
                </c:pt>
                <c:pt idx="2">
                  <c:v>1.5360501776493301E-2</c:v>
                </c:pt>
                <c:pt idx="3">
                  <c:v>1.69286646753792E-2</c:v>
                </c:pt>
                <c:pt idx="4">
                  <c:v>1.7914293601631E-2</c:v>
                </c:pt>
                <c:pt idx="5">
                  <c:v>1.8829544663636202E-2</c:v>
                </c:pt>
                <c:pt idx="6">
                  <c:v>1.9766018262797801E-2</c:v>
                </c:pt>
                <c:pt idx="7">
                  <c:v>2.0544580748394499E-2</c:v>
                </c:pt>
                <c:pt idx="8">
                  <c:v>2.0936089626125101E-2</c:v>
                </c:pt>
                <c:pt idx="9">
                  <c:v>2.06794652730613E-2</c:v>
                </c:pt>
                <c:pt idx="10">
                  <c:v>2.04236273651578E-2</c:v>
                </c:pt>
                <c:pt idx="11">
                  <c:v>2.2427645164898799E-2</c:v>
                </c:pt>
                <c:pt idx="12">
                  <c:v>2.1675115104367398E-2</c:v>
                </c:pt>
                <c:pt idx="13">
                  <c:v>2.2254727726634099E-2</c:v>
                </c:pt>
                <c:pt idx="14">
                  <c:v>2.4331396349983402E-2</c:v>
                </c:pt>
                <c:pt idx="15">
                  <c:v>1.99535829659391E-2</c:v>
                </c:pt>
                <c:pt idx="16">
                  <c:v>2.11574038843955E-2</c:v>
                </c:pt>
              </c:numCache>
            </c:numRef>
          </c:val>
          <c:smooth val="0"/>
          <c:extLst>
            <c:ext xmlns:c16="http://schemas.microsoft.com/office/drawing/2014/chart" uri="{C3380CC4-5D6E-409C-BE32-E72D297353CC}">
              <c16:uniqueId val="{00000001-FFA9-4C61-8C62-BE475ADCD4B7}"/>
            </c:ext>
          </c:extLst>
        </c:ser>
        <c:dLbls>
          <c:showLegendKey val="0"/>
          <c:showVal val="1"/>
          <c:showCatName val="0"/>
          <c:showSerName val="0"/>
          <c:showPercent val="0"/>
          <c:showBubbleSize val="0"/>
        </c:dLbls>
        <c:marker val="1"/>
        <c:smooth val="0"/>
        <c:axId val="237686320"/>
        <c:axId val="237685760"/>
      </c:lineChart>
      <c:catAx>
        <c:axId val="237684640"/>
        <c:scaling>
          <c:orientation val="minMax"/>
        </c:scaling>
        <c:delete val="0"/>
        <c:axPos val="b"/>
        <c:numFmt formatCode="General" sourceLinked="1"/>
        <c:majorTickMark val="none"/>
        <c:minorTickMark val="none"/>
        <c:tickLblPos val="nextTo"/>
        <c:spPr>
          <a:noFill/>
          <a:ln w="9525" cap="flat" cmpd="sng" algn="ctr">
            <a:solidFill>
              <a:srgbClr val="31859C"/>
            </a:solidFill>
            <a:round/>
          </a:ln>
          <a:effectLst/>
        </c:spPr>
        <c:txPr>
          <a:bodyPr rot="-60000000" spcFirstLastPara="1" vertOverflow="ellipsis" vert="horz" wrap="square" anchor="ctr" anchorCtr="1"/>
          <a:lstStyle/>
          <a:p>
            <a:pPr>
              <a:defRPr sz="1050" b="0" i="0" u="none" strike="noStrike" kern="1200" baseline="0">
                <a:solidFill>
                  <a:srgbClr val="595959"/>
                </a:solidFill>
                <a:latin typeface="Century Gothic" panose="020B0502020202020204" pitchFamily="34" charset="0"/>
                <a:ea typeface="+mn-ea"/>
                <a:cs typeface="+mn-cs"/>
              </a:defRPr>
            </a:pPr>
            <a:endParaRPr lang="es-EC"/>
          </a:p>
        </c:txPr>
        <c:crossAx val="237685200"/>
        <c:crosses val="autoZero"/>
        <c:auto val="1"/>
        <c:lblAlgn val="ctr"/>
        <c:lblOffset val="100"/>
        <c:noMultiLvlLbl val="0"/>
      </c:catAx>
      <c:valAx>
        <c:axId val="237685200"/>
        <c:scaling>
          <c:orientation val="minMax"/>
          <c:max val="3500000"/>
        </c:scaling>
        <c:delete val="0"/>
        <c:axPos val="l"/>
        <c:numFmt formatCode="_(* #,##0_);_(* \(#,##0\);_(* &quot;-&quot;??_);_(@_)" sourceLinked="1"/>
        <c:majorTickMark val="none"/>
        <c:minorTickMark val="none"/>
        <c:tickLblPos val="nextTo"/>
        <c:spPr>
          <a:noFill/>
          <a:ln>
            <a:noFill/>
          </a:ln>
          <a:effectLst/>
        </c:spPr>
        <c:txPr>
          <a:bodyPr rot="-60000000" spcFirstLastPara="1" vertOverflow="ellipsis" vert="horz" wrap="square" anchor="ctr" anchorCtr="1"/>
          <a:lstStyle/>
          <a:p>
            <a:pPr>
              <a:defRPr sz="200" b="0" i="0" u="none" strike="noStrike" kern="1200" baseline="0">
                <a:solidFill>
                  <a:schemeClr val="bg1"/>
                </a:solidFill>
                <a:latin typeface="Century Gothic" panose="020B0502020202020204" pitchFamily="34" charset="0"/>
                <a:ea typeface="+mn-ea"/>
                <a:cs typeface="+mn-cs"/>
              </a:defRPr>
            </a:pPr>
            <a:endParaRPr lang="es-EC"/>
          </a:p>
        </c:txPr>
        <c:crossAx val="237684640"/>
        <c:crosses val="autoZero"/>
        <c:crossBetween val="between"/>
      </c:valAx>
      <c:valAx>
        <c:axId val="237685760"/>
        <c:scaling>
          <c:orientation val="minMax"/>
          <c:max val="2.7000000000000007E-2"/>
        </c:scaling>
        <c:delete val="0"/>
        <c:axPos val="r"/>
        <c:numFmt formatCode="0.0%" sourceLinked="1"/>
        <c:majorTickMark val="out"/>
        <c:minorTickMark val="none"/>
        <c:tickLblPos val="nextTo"/>
        <c:spPr>
          <a:noFill/>
          <a:ln>
            <a:noFill/>
          </a:ln>
          <a:effectLst/>
        </c:spPr>
        <c:txPr>
          <a:bodyPr rot="-60000000" spcFirstLastPara="1" vertOverflow="ellipsis" vert="horz" wrap="square" anchor="ctr" anchorCtr="1"/>
          <a:lstStyle/>
          <a:p>
            <a:pPr>
              <a:defRPr sz="400" b="0" i="0" u="none" strike="noStrike" kern="1200" baseline="0">
                <a:solidFill>
                  <a:schemeClr val="bg1"/>
                </a:solidFill>
                <a:latin typeface="Century Gothic" panose="020B0502020202020204" pitchFamily="34" charset="0"/>
                <a:ea typeface="+mn-ea"/>
                <a:cs typeface="+mn-cs"/>
              </a:defRPr>
            </a:pPr>
            <a:endParaRPr lang="es-EC"/>
          </a:p>
        </c:txPr>
        <c:crossAx val="237686320"/>
        <c:crosses val="max"/>
        <c:crossBetween val="between"/>
      </c:valAx>
      <c:catAx>
        <c:axId val="237686320"/>
        <c:scaling>
          <c:orientation val="minMax"/>
        </c:scaling>
        <c:delete val="1"/>
        <c:axPos val="b"/>
        <c:numFmt formatCode="General" sourceLinked="1"/>
        <c:majorTickMark val="out"/>
        <c:minorTickMark val="none"/>
        <c:tickLblPos val="nextTo"/>
        <c:crossAx val="237685760"/>
        <c:crosses val="autoZero"/>
        <c:auto val="1"/>
        <c:lblAlgn val="ctr"/>
        <c:lblOffset val="100"/>
        <c:noMultiLvlLbl val="0"/>
      </c:catAx>
      <c:spPr>
        <a:noFill/>
        <a:ln>
          <a:noFill/>
        </a:ln>
        <a:effectLst/>
      </c:spPr>
    </c:plotArea>
    <c:legend>
      <c:legendPos val="b"/>
      <c:overlay val="0"/>
      <c:spPr>
        <a:noFill/>
        <a:ln>
          <a:noFill/>
        </a:ln>
        <a:effectLst/>
      </c:spPr>
      <c:txPr>
        <a:bodyPr rot="0" spcFirstLastPara="1" vertOverflow="ellipsis" vert="horz" wrap="square" anchor="ctr" anchorCtr="1"/>
        <a:lstStyle/>
        <a:p>
          <a:pPr>
            <a:defRPr sz="1050" b="0" i="0" u="none" strike="noStrike" kern="1200" baseline="0">
              <a:solidFill>
                <a:srgbClr val="595959"/>
              </a:solidFill>
              <a:latin typeface="Century Gothic" panose="020B0502020202020204" pitchFamily="34" charset="0"/>
              <a:ea typeface="+mn-ea"/>
              <a:cs typeface="+mn-cs"/>
            </a:defRPr>
          </a:pPr>
          <a:endParaRPr lang="es-EC"/>
        </a:p>
      </c:txPr>
    </c:legend>
    <c:plotVisOnly val="1"/>
    <c:dispBlanksAs val="gap"/>
    <c:showDLblsOverMax val="0"/>
    <c:extLst>
      <c:ext xmlns:c16r3="http://schemas.microsoft.com/office/drawing/2017/03/chart" uri="{56B9EC1D-385E-4148-901F-78D8002777C0}">
        <c16r3:dataDisplayOptions16>
          <c16r3:dispNaAsBlank val="1"/>
        </c16r3:dataDisplayOptions16>
      </c:ext>
    </c:extLst>
  </c:chart>
  <c:spPr>
    <a:solidFill>
      <a:schemeClr val="bg1"/>
    </a:solidFill>
    <a:ln w="9525" cap="flat" cmpd="sng" algn="ctr">
      <a:solidFill>
        <a:schemeClr val="bg1"/>
      </a:solidFill>
      <a:round/>
    </a:ln>
    <a:effectLst/>
  </c:spPr>
  <c:txPr>
    <a:bodyPr/>
    <a:lstStyle/>
    <a:p>
      <a:pPr>
        <a:defRPr sz="1050">
          <a:solidFill>
            <a:srgbClr val="595959"/>
          </a:solidFill>
          <a:latin typeface="Century Gothic" panose="020B0502020202020204" pitchFamily="34" charset="0"/>
        </a:defRPr>
      </a:pPr>
      <a:endParaRPr lang="es-EC"/>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3"/>
    </mc:Choice>
    <mc:Fallback>
      <c:style val="3"/>
    </mc:Fallback>
  </mc:AlternateContent>
  <c:chart>
    <c:autoTitleDeleted val="0"/>
    <c:plotArea>
      <c:layout>
        <c:manualLayout>
          <c:layoutTarget val="inner"/>
          <c:xMode val="edge"/>
          <c:yMode val="edge"/>
          <c:x val="1.0691876523774511E-4"/>
          <c:y val="5.3397054810943993E-4"/>
          <c:w val="0.98913630190867763"/>
          <c:h val="0.76879573131089141"/>
        </c:manualLayout>
      </c:layout>
      <c:barChart>
        <c:barDir val="col"/>
        <c:grouping val="stacked"/>
        <c:varyColors val="0"/>
        <c:ser>
          <c:idx val="0"/>
          <c:order val="0"/>
          <c:tx>
            <c:strRef>
              <c:f>'1.2.2'!$B$16</c:f>
              <c:strCache>
                <c:ptCount val="1"/>
                <c:pt idx="0">
                  <c:v>Consumo intermedio de las industrias características de la salud</c:v>
                </c:pt>
              </c:strCache>
            </c:strRef>
          </c:tx>
          <c:spPr>
            <a:solidFill>
              <a:srgbClr val="4BACC6"/>
            </a:solidFill>
            <a:ln>
              <a:solidFill>
                <a:srgbClr val="31859C"/>
              </a:solidFill>
            </a:ln>
          </c:spPr>
          <c:invertIfNegative val="0"/>
          <c:dLbls>
            <c:spPr>
              <a:noFill/>
              <a:ln>
                <a:noFill/>
              </a:ln>
              <a:effectLst/>
            </c:spPr>
            <c:txPr>
              <a:bodyPr wrap="square" lIns="38100" tIns="19050" rIns="38100" bIns="19050" anchor="ctr">
                <a:spAutoFit/>
              </a:bodyPr>
              <a:lstStyle/>
              <a:p>
                <a:pPr>
                  <a:defRPr sz="1100">
                    <a:solidFill>
                      <a:srgbClr val="64647C"/>
                    </a:solidFill>
                    <a:latin typeface="Century Gothic" panose="020B0502020202020204" pitchFamily="34" charset="0"/>
                  </a:defRPr>
                </a:pPr>
                <a:endParaRPr lang="es-EC"/>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numRef>
              <c:f>'1.2.2'!$C$15:$S$15</c:f>
              <c:numCache>
                <c:formatCode>General</c:formatCode>
                <c:ptCount val="17"/>
                <c:pt idx="0">
                  <c:v>2007</c:v>
                </c:pt>
                <c:pt idx="1">
                  <c:v>2008</c:v>
                </c:pt>
                <c:pt idx="2">
                  <c:v>2009</c:v>
                </c:pt>
                <c:pt idx="3">
                  <c:v>2010</c:v>
                </c:pt>
                <c:pt idx="4">
                  <c:v>2011</c:v>
                </c:pt>
                <c:pt idx="5">
                  <c:v>2012</c:v>
                </c:pt>
                <c:pt idx="6">
                  <c:v>2013</c:v>
                </c:pt>
                <c:pt idx="7">
                  <c:v>2014</c:v>
                </c:pt>
                <c:pt idx="8">
                  <c:v>2015</c:v>
                </c:pt>
                <c:pt idx="9">
                  <c:v>2016</c:v>
                </c:pt>
                <c:pt idx="10">
                  <c:v>2017</c:v>
                </c:pt>
                <c:pt idx="11">
                  <c:v>2018</c:v>
                </c:pt>
                <c:pt idx="12">
                  <c:v>2019</c:v>
                </c:pt>
                <c:pt idx="13">
                  <c:v>2020</c:v>
                </c:pt>
                <c:pt idx="14">
                  <c:v>2021</c:v>
                </c:pt>
                <c:pt idx="15">
                  <c:v>2022</c:v>
                </c:pt>
                <c:pt idx="16">
                  <c:v>2023</c:v>
                </c:pt>
              </c:numCache>
            </c:numRef>
          </c:cat>
          <c:val>
            <c:numRef>
              <c:f>'1.2.2'!$C$16:$S$16</c:f>
              <c:numCache>
                <c:formatCode>0.0%</c:formatCode>
                <c:ptCount val="17"/>
                <c:pt idx="0">
                  <c:v>0.60172416778744309</c:v>
                </c:pt>
                <c:pt idx="1">
                  <c:v>0.62793319805145931</c:v>
                </c:pt>
                <c:pt idx="2">
                  <c:v>0.62957102588358216</c:v>
                </c:pt>
                <c:pt idx="3">
                  <c:v>0.64590175131368122</c:v>
                </c:pt>
                <c:pt idx="4">
                  <c:v>0.6622562739279797</c:v>
                </c:pt>
                <c:pt idx="5">
                  <c:v>0.68743622947900007</c:v>
                </c:pt>
                <c:pt idx="6">
                  <c:v>0.70371431310092614</c:v>
                </c:pt>
                <c:pt idx="7">
                  <c:v>0.70711090276770217</c:v>
                </c:pt>
                <c:pt idx="8">
                  <c:v>0.69544174069219278</c:v>
                </c:pt>
                <c:pt idx="9">
                  <c:v>0.69859612751308531</c:v>
                </c:pt>
                <c:pt idx="10">
                  <c:v>0.69932365439673805</c:v>
                </c:pt>
                <c:pt idx="11">
                  <c:v>0.70811522669528304</c:v>
                </c:pt>
                <c:pt idx="12">
                  <c:v>0.71898980500676557</c:v>
                </c:pt>
                <c:pt idx="13">
                  <c:v>0.72869023543608324</c:v>
                </c:pt>
                <c:pt idx="14">
                  <c:v>0.76808704441545317</c:v>
                </c:pt>
                <c:pt idx="15">
                  <c:v>0.70545526884544252</c:v>
                </c:pt>
                <c:pt idx="16">
                  <c:v>0.71606930338642716</c:v>
                </c:pt>
              </c:numCache>
            </c:numRef>
          </c:val>
          <c:extLst>
            <c:ext xmlns:c16="http://schemas.microsoft.com/office/drawing/2014/chart" uri="{C3380CC4-5D6E-409C-BE32-E72D297353CC}">
              <c16:uniqueId val="{00000000-A929-41F9-964A-E519935ED589}"/>
            </c:ext>
          </c:extLst>
        </c:ser>
        <c:ser>
          <c:idx val="1"/>
          <c:order val="1"/>
          <c:tx>
            <c:strRef>
              <c:f>'1.2.2'!$B$17</c:f>
              <c:strCache>
                <c:ptCount val="1"/>
                <c:pt idx="0">
                  <c:v>Consumo intermedio de las industrias conexas de la salud</c:v>
                </c:pt>
              </c:strCache>
            </c:strRef>
          </c:tx>
          <c:spPr>
            <a:solidFill>
              <a:srgbClr val="DAEEF3"/>
            </a:solidFill>
            <a:ln>
              <a:solidFill>
                <a:srgbClr val="4BACC6"/>
              </a:solidFill>
            </a:ln>
          </c:spPr>
          <c:invertIfNegative val="0"/>
          <c:dLbls>
            <c:spPr>
              <a:noFill/>
              <a:ln>
                <a:noFill/>
              </a:ln>
              <a:effectLst/>
            </c:spPr>
            <c:txPr>
              <a:bodyPr wrap="square" lIns="38100" tIns="19050" rIns="38100" bIns="19050" anchor="ctr">
                <a:spAutoFit/>
              </a:bodyPr>
              <a:lstStyle/>
              <a:p>
                <a:pPr>
                  <a:defRPr sz="1100">
                    <a:solidFill>
                      <a:srgbClr val="64647C"/>
                    </a:solidFill>
                    <a:latin typeface="Century Gothic" panose="020B0502020202020204" pitchFamily="34" charset="0"/>
                  </a:defRPr>
                </a:pPr>
                <a:endParaRPr lang="es-EC"/>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numRef>
              <c:f>'1.2.2'!$C$15:$S$15</c:f>
              <c:numCache>
                <c:formatCode>General</c:formatCode>
                <c:ptCount val="17"/>
                <c:pt idx="0">
                  <c:v>2007</c:v>
                </c:pt>
                <c:pt idx="1">
                  <c:v>2008</c:v>
                </c:pt>
                <c:pt idx="2">
                  <c:v>2009</c:v>
                </c:pt>
                <c:pt idx="3">
                  <c:v>2010</c:v>
                </c:pt>
                <c:pt idx="4">
                  <c:v>2011</c:v>
                </c:pt>
                <c:pt idx="5">
                  <c:v>2012</c:v>
                </c:pt>
                <c:pt idx="6">
                  <c:v>2013</c:v>
                </c:pt>
                <c:pt idx="7">
                  <c:v>2014</c:v>
                </c:pt>
                <c:pt idx="8">
                  <c:v>2015</c:v>
                </c:pt>
                <c:pt idx="9">
                  <c:v>2016</c:v>
                </c:pt>
                <c:pt idx="10">
                  <c:v>2017</c:v>
                </c:pt>
                <c:pt idx="11">
                  <c:v>2018</c:v>
                </c:pt>
                <c:pt idx="12">
                  <c:v>2019</c:v>
                </c:pt>
                <c:pt idx="13">
                  <c:v>2020</c:v>
                </c:pt>
                <c:pt idx="14">
                  <c:v>2021</c:v>
                </c:pt>
                <c:pt idx="15">
                  <c:v>2022</c:v>
                </c:pt>
                <c:pt idx="16">
                  <c:v>2023</c:v>
                </c:pt>
              </c:numCache>
            </c:numRef>
          </c:cat>
          <c:val>
            <c:numRef>
              <c:f>'1.2.2'!$C$17:$S$17</c:f>
              <c:numCache>
                <c:formatCode>0.0%</c:formatCode>
                <c:ptCount val="17"/>
                <c:pt idx="0">
                  <c:v>0.39827583221255691</c:v>
                </c:pt>
                <c:pt idx="1">
                  <c:v>0.37206680194854069</c:v>
                </c:pt>
                <c:pt idx="2">
                  <c:v>0.37042897411641779</c:v>
                </c:pt>
                <c:pt idx="3">
                  <c:v>0.35409824868631878</c:v>
                </c:pt>
                <c:pt idx="4">
                  <c:v>0.3377437260720203</c:v>
                </c:pt>
                <c:pt idx="5">
                  <c:v>0.31256377052099993</c:v>
                </c:pt>
                <c:pt idx="6">
                  <c:v>0.29628568689907392</c:v>
                </c:pt>
                <c:pt idx="7">
                  <c:v>0.29288909723229778</c:v>
                </c:pt>
                <c:pt idx="8">
                  <c:v>0.30455825930780722</c:v>
                </c:pt>
                <c:pt idx="9">
                  <c:v>0.30140387248691469</c:v>
                </c:pt>
                <c:pt idx="10">
                  <c:v>0.30067634560326195</c:v>
                </c:pt>
                <c:pt idx="11">
                  <c:v>0.2918847733047169</c:v>
                </c:pt>
                <c:pt idx="12">
                  <c:v>0.28101019499323449</c:v>
                </c:pt>
                <c:pt idx="13">
                  <c:v>0.27130976456391676</c:v>
                </c:pt>
                <c:pt idx="14">
                  <c:v>0.23191295558454686</c:v>
                </c:pt>
                <c:pt idx="15">
                  <c:v>0.29454473115455754</c:v>
                </c:pt>
                <c:pt idx="16">
                  <c:v>0.2839306966135729</c:v>
                </c:pt>
              </c:numCache>
            </c:numRef>
          </c:val>
          <c:extLst>
            <c:ext xmlns:c16="http://schemas.microsoft.com/office/drawing/2014/chart" uri="{C3380CC4-5D6E-409C-BE32-E72D297353CC}">
              <c16:uniqueId val="{00000001-A929-41F9-964A-E519935ED589}"/>
            </c:ext>
          </c:extLst>
        </c:ser>
        <c:dLbls>
          <c:showLegendKey val="0"/>
          <c:showVal val="0"/>
          <c:showCatName val="0"/>
          <c:showSerName val="0"/>
          <c:showPercent val="0"/>
          <c:showBubbleSize val="0"/>
        </c:dLbls>
        <c:gapWidth val="95"/>
        <c:overlap val="100"/>
        <c:axId val="237693600"/>
        <c:axId val="237694160"/>
      </c:barChart>
      <c:catAx>
        <c:axId val="237693600"/>
        <c:scaling>
          <c:orientation val="minMax"/>
        </c:scaling>
        <c:delete val="0"/>
        <c:axPos val="b"/>
        <c:numFmt formatCode="General" sourceLinked="1"/>
        <c:majorTickMark val="out"/>
        <c:minorTickMark val="none"/>
        <c:tickLblPos val="nextTo"/>
        <c:spPr>
          <a:noFill/>
          <a:ln w="6350" cap="flat" cmpd="sng" algn="ctr">
            <a:solidFill>
              <a:schemeClr val="tx1">
                <a:tint val="75000"/>
              </a:schemeClr>
            </a:solidFill>
            <a:prstDash val="solid"/>
            <a:round/>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Century Gothic" panose="020B0502020202020204" pitchFamily="34" charset="0"/>
                <a:ea typeface="+mn-ea"/>
                <a:cs typeface="+mn-cs"/>
              </a:defRPr>
            </a:pPr>
            <a:endParaRPr lang="es-EC"/>
          </a:p>
        </c:txPr>
        <c:crossAx val="237694160"/>
        <c:crosses val="autoZero"/>
        <c:auto val="1"/>
        <c:lblAlgn val="ctr"/>
        <c:lblOffset val="100"/>
        <c:noMultiLvlLbl val="0"/>
      </c:catAx>
      <c:valAx>
        <c:axId val="237694160"/>
        <c:scaling>
          <c:orientation val="minMax"/>
        </c:scaling>
        <c:delete val="1"/>
        <c:axPos val="l"/>
        <c:numFmt formatCode="0.0%" sourceLinked="1"/>
        <c:majorTickMark val="out"/>
        <c:minorTickMark val="none"/>
        <c:tickLblPos val="nextTo"/>
        <c:crossAx val="237693600"/>
        <c:crosses val="autoZero"/>
        <c:crossBetween val="between"/>
      </c:valAx>
      <c:spPr>
        <a:solidFill>
          <a:schemeClr val="bg1"/>
        </a:solidFill>
        <a:ln>
          <a:noFill/>
        </a:ln>
        <a:effectLst/>
      </c:spPr>
    </c:plotArea>
    <c:legend>
      <c:legendPos val="r"/>
      <c:layout>
        <c:manualLayout>
          <c:xMode val="edge"/>
          <c:yMode val="edge"/>
          <c:x val="9.316703127743782E-2"/>
          <c:y val="0.90430298979248669"/>
          <c:w val="0.82749063508987319"/>
          <c:h val="8.0766917961650739E-2"/>
        </c:manualLayout>
      </c:layout>
      <c:overlay val="0"/>
      <c:spPr>
        <a:noFill/>
        <a:ln>
          <a:noFill/>
        </a:ln>
        <a:effectLst/>
      </c:spPr>
      <c:txPr>
        <a:bodyPr rot="0" spcFirstLastPara="1" vertOverflow="ellipsis" vert="horz" wrap="square" anchor="ctr" anchorCtr="1"/>
        <a:lstStyle/>
        <a:p>
          <a:pPr>
            <a:defRPr sz="1100" b="0" i="0" u="none" strike="noStrike" kern="1200" baseline="0">
              <a:solidFill>
                <a:schemeClr val="tx1">
                  <a:lumMod val="65000"/>
                  <a:lumOff val="35000"/>
                </a:schemeClr>
              </a:solidFill>
              <a:latin typeface="Century Gothic" panose="020B0502020202020204" pitchFamily="34" charset="0"/>
              <a:ea typeface="+mn-ea"/>
              <a:cs typeface="+mn-cs"/>
            </a:defRPr>
          </a:pPr>
          <a:endParaRPr lang="es-EC"/>
        </a:p>
      </c:txPr>
    </c:legend>
    <c:plotVisOnly val="1"/>
    <c:dispBlanksAs val="gap"/>
    <c:showDLblsOverMax val="0"/>
  </c:chart>
  <c:spPr>
    <a:solidFill>
      <a:schemeClr val="bg1"/>
    </a:solidFill>
    <a:ln w="6350" cap="flat" cmpd="sng" algn="ctr">
      <a:noFill/>
      <a:prstDash val="solid"/>
      <a:round/>
    </a:ln>
    <a:effectLst/>
  </c:spPr>
  <c:txPr>
    <a:bodyPr/>
    <a:lstStyle/>
    <a:p>
      <a:pPr>
        <a:defRPr sz="1200"/>
      </a:pPr>
      <a:endParaRPr lang="es-EC"/>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32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32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32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2" Type="http://schemas.openxmlformats.org/officeDocument/2006/relationships/chart" Target="../charts/chart11.xml"/><Relationship Id="rId1" Type="http://schemas.openxmlformats.org/officeDocument/2006/relationships/image" Target="../media/image1.png"/></Relationships>
</file>

<file path=xl/drawings/_rels/drawing11.xml.rels><?xml version="1.0" encoding="UTF-8" standalone="yes"?>
<Relationships xmlns="http://schemas.openxmlformats.org/package/2006/relationships"><Relationship Id="rId2" Type="http://schemas.openxmlformats.org/officeDocument/2006/relationships/chart" Target="../charts/chart12.xml"/><Relationship Id="rId1" Type="http://schemas.openxmlformats.org/officeDocument/2006/relationships/image" Target="../media/image1.png"/></Relationships>
</file>

<file path=xl/drawings/_rels/drawing12.xml.rels><?xml version="1.0" encoding="UTF-8" standalone="yes"?>
<Relationships xmlns="http://schemas.openxmlformats.org/package/2006/relationships"><Relationship Id="rId2" Type="http://schemas.openxmlformats.org/officeDocument/2006/relationships/chart" Target="../charts/chart13.xml"/><Relationship Id="rId1" Type="http://schemas.openxmlformats.org/officeDocument/2006/relationships/image" Target="../media/image1.png"/></Relationships>
</file>

<file path=xl/drawings/_rels/drawing13.xml.rels><?xml version="1.0" encoding="UTF-8" standalone="yes"?>
<Relationships xmlns="http://schemas.openxmlformats.org/package/2006/relationships"><Relationship Id="rId2" Type="http://schemas.openxmlformats.org/officeDocument/2006/relationships/chart" Target="../charts/chart14.xml"/><Relationship Id="rId1" Type="http://schemas.openxmlformats.org/officeDocument/2006/relationships/image" Target="../media/image1.png"/></Relationships>
</file>

<file path=xl/drawings/_rels/drawing14.xml.rels><?xml version="1.0" encoding="UTF-8" standalone="yes"?>
<Relationships xmlns="http://schemas.openxmlformats.org/package/2006/relationships"><Relationship Id="rId3" Type="http://schemas.openxmlformats.org/officeDocument/2006/relationships/chart" Target="../charts/chart15.xml"/><Relationship Id="rId2" Type="http://schemas.openxmlformats.org/officeDocument/2006/relationships/hyperlink" Target="#Indice!A1"/><Relationship Id="rId1" Type="http://schemas.openxmlformats.org/officeDocument/2006/relationships/image" Target="../media/image1.png"/></Relationships>
</file>

<file path=xl/drawings/_rels/drawing15.xml.rels><?xml version="1.0" encoding="UTF-8" standalone="yes"?>
<Relationships xmlns="http://schemas.openxmlformats.org/package/2006/relationships"><Relationship Id="rId2" Type="http://schemas.openxmlformats.org/officeDocument/2006/relationships/chart" Target="../charts/chart16.xml"/><Relationship Id="rId1" Type="http://schemas.openxmlformats.org/officeDocument/2006/relationships/image" Target="../media/image1.png"/></Relationships>
</file>

<file path=xl/drawings/_rels/drawing16.xml.rels><?xml version="1.0" encoding="UTF-8" standalone="yes"?>
<Relationships xmlns="http://schemas.openxmlformats.org/package/2006/relationships"><Relationship Id="rId2" Type="http://schemas.openxmlformats.org/officeDocument/2006/relationships/chart" Target="../charts/chart17.xml"/><Relationship Id="rId1" Type="http://schemas.openxmlformats.org/officeDocument/2006/relationships/image" Target="../media/image1.png"/></Relationships>
</file>

<file path=xl/drawings/_rels/drawing17.xml.rels><?xml version="1.0" encoding="UTF-8" standalone="yes"?>
<Relationships xmlns="http://schemas.openxmlformats.org/package/2006/relationships"><Relationship Id="rId2" Type="http://schemas.openxmlformats.org/officeDocument/2006/relationships/chart" Target="../charts/chart18.xml"/><Relationship Id="rId1" Type="http://schemas.openxmlformats.org/officeDocument/2006/relationships/image" Target="../media/image1.png"/></Relationships>
</file>

<file path=xl/drawings/_rels/drawing18.xml.rels><?xml version="1.0" encoding="UTF-8" standalone="yes"?>
<Relationships xmlns="http://schemas.openxmlformats.org/package/2006/relationships"><Relationship Id="rId2" Type="http://schemas.openxmlformats.org/officeDocument/2006/relationships/chart" Target="../charts/chart19.xml"/><Relationship Id="rId1" Type="http://schemas.openxmlformats.org/officeDocument/2006/relationships/image" Target="../media/image1.png"/></Relationships>
</file>

<file path=xl/drawings/_rels/drawing19.xml.rels><?xml version="1.0" encoding="UTF-8" standalone="yes"?>
<Relationships xmlns="http://schemas.openxmlformats.org/package/2006/relationships"><Relationship Id="rId2" Type="http://schemas.openxmlformats.org/officeDocument/2006/relationships/chart" Target="../charts/chart20.xml"/><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chart" Target="../charts/chart1.xml"/><Relationship Id="rId1" Type="http://schemas.openxmlformats.org/officeDocument/2006/relationships/image" Target="../media/image1.png"/></Relationships>
</file>

<file path=xl/drawings/_rels/drawing20.xml.rels><?xml version="1.0" encoding="UTF-8" standalone="yes"?>
<Relationships xmlns="http://schemas.openxmlformats.org/package/2006/relationships"><Relationship Id="rId2" Type="http://schemas.openxmlformats.org/officeDocument/2006/relationships/chart" Target="../charts/chart21.xml"/><Relationship Id="rId1" Type="http://schemas.openxmlformats.org/officeDocument/2006/relationships/image" Target="../media/image1.png"/></Relationships>
</file>

<file path=xl/drawings/_rels/drawing21.xml.rels><?xml version="1.0" encoding="UTF-8" standalone="yes"?>
<Relationships xmlns="http://schemas.openxmlformats.org/package/2006/relationships"><Relationship Id="rId2" Type="http://schemas.openxmlformats.org/officeDocument/2006/relationships/chart" Target="../charts/chart22.xml"/><Relationship Id="rId1" Type="http://schemas.openxmlformats.org/officeDocument/2006/relationships/image" Target="../media/image1.png"/></Relationships>
</file>

<file path=xl/drawings/_rels/drawing22.xml.rels><?xml version="1.0" encoding="UTF-8" standalone="yes"?>
<Relationships xmlns="http://schemas.openxmlformats.org/package/2006/relationships"><Relationship Id="rId3" Type="http://schemas.openxmlformats.org/officeDocument/2006/relationships/chart" Target="../charts/chart24.xml"/><Relationship Id="rId2" Type="http://schemas.openxmlformats.org/officeDocument/2006/relationships/chart" Target="../charts/chart23.xml"/><Relationship Id="rId1" Type="http://schemas.openxmlformats.org/officeDocument/2006/relationships/image" Target="../media/image1.png"/></Relationships>
</file>

<file path=xl/drawings/_rels/drawing23.xml.rels><?xml version="1.0" encoding="UTF-8" standalone="yes"?>
<Relationships xmlns="http://schemas.openxmlformats.org/package/2006/relationships"><Relationship Id="rId2" Type="http://schemas.openxmlformats.org/officeDocument/2006/relationships/chart" Target="../charts/chart25.xml"/><Relationship Id="rId1" Type="http://schemas.openxmlformats.org/officeDocument/2006/relationships/image" Target="../media/image1.png"/></Relationships>
</file>

<file path=xl/drawings/_rels/drawing24.xml.rels><?xml version="1.0" encoding="UTF-8" standalone="yes"?>
<Relationships xmlns="http://schemas.openxmlformats.org/package/2006/relationships"><Relationship Id="rId2" Type="http://schemas.openxmlformats.org/officeDocument/2006/relationships/chart" Target="../charts/chart26.xml"/><Relationship Id="rId1" Type="http://schemas.openxmlformats.org/officeDocument/2006/relationships/image" Target="../media/image1.png"/></Relationships>
</file>

<file path=xl/drawings/_rels/drawing25.xml.rels><?xml version="1.0" encoding="UTF-8" standalone="yes"?>
<Relationships xmlns="http://schemas.openxmlformats.org/package/2006/relationships"><Relationship Id="rId2" Type="http://schemas.openxmlformats.org/officeDocument/2006/relationships/chart" Target="../charts/chart27.xml"/><Relationship Id="rId1" Type="http://schemas.openxmlformats.org/officeDocument/2006/relationships/image" Target="../media/image1.png"/></Relationships>
</file>

<file path=xl/drawings/_rels/drawing26.xml.rels><?xml version="1.0" encoding="UTF-8" standalone="yes"?>
<Relationships xmlns="http://schemas.openxmlformats.org/package/2006/relationships"><Relationship Id="rId2" Type="http://schemas.openxmlformats.org/officeDocument/2006/relationships/chart" Target="../charts/chart28.xml"/><Relationship Id="rId1" Type="http://schemas.openxmlformats.org/officeDocument/2006/relationships/image" Target="../media/image1.png"/></Relationships>
</file>

<file path=xl/drawings/_rels/drawing27.xml.rels><?xml version="1.0" encoding="UTF-8" standalone="yes"?>
<Relationships xmlns="http://schemas.openxmlformats.org/package/2006/relationships"><Relationship Id="rId2" Type="http://schemas.openxmlformats.org/officeDocument/2006/relationships/chart" Target="../charts/chart29.xml"/><Relationship Id="rId1" Type="http://schemas.openxmlformats.org/officeDocument/2006/relationships/image" Target="../media/image1.png"/></Relationships>
</file>

<file path=xl/drawings/_rels/drawing28.xml.rels><?xml version="1.0" encoding="UTF-8" standalone="yes"?>
<Relationships xmlns="http://schemas.openxmlformats.org/package/2006/relationships"><Relationship Id="rId2" Type="http://schemas.openxmlformats.org/officeDocument/2006/relationships/chart" Target="../charts/chart30.xml"/><Relationship Id="rId1" Type="http://schemas.openxmlformats.org/officeDocument/2006/relationships/image" Target="../media/image1.png"/></Relationships>
</file>

<file path=xl/drawings/_rels/drawing29.xml.rels><?xml version="1.0" encoding="UTF-8" standalone="yes"?>
<Relationships xmlns="http://schemas.openxmlformats.org/package/2006/relationships"><Relationship Id="rId2" Type="http://schemas.openxmlformats.org/officeDocument/2006/relationships/chart" Target="../charts/chart31.xml"/><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image" Target="../media/image1.png"/></Relationships>
</file>

<file path=xl/drawings/_rels/drawing30.xml.rels><?xml version="1.0" encoding="UTF-8" standalone="yes"?>
<Relationships xmlns="http://schemas.openxmlformats.org/package/2006/relationships"><Relationship Id="rId2" Type="http://schemas.openxmlformats.org/officeDocument/2006/relationships/chart" Target="../charts/chart32.xml"/><Relationship Id="rId1" Type="http://schemas.openxmlformats.org/officeDocument/2006/relationships/image" Target="../media/image1.png"/></Relationships>
</file>

<file path=xl/drawings/_rels/drawing31.xml.rels><?xml version="1.0" encoding="UTF-8" standalone="yes"?>
<Relationships xmlns="http://schemas.openxmlformats.org/package/2006/relationships"><Relationship Id="rId2" Type="http://schemas.openxmlformats.org/officeDocument/2006/relationships/chart" Target="../charts/chart33.xml"/><Relationship Id="rId1" Type="http://schemas.openxmlformats.org/officeDocument/2006/relationships/image" Target="../media/image1.png"/></Relationships>
</file>

<file path=xl/drawings/_rels/drawing32.xml.rels><?xml version="1.0" encoding="UTF-8" standalone="yes"?>
<Relationships xmlns="http://schemas.openxmlformats.org/package/2006/relationships"><Relationship Id="rId2" Type="http://schemas.openxmlformats.org/officeDocument/2006/relationships/chart" Target="../charts/chart34.xml"/><Relationship Id="rId1" Type="http://schemas.openxmlformats.org/officeDocument/2006/relationships/image" Target="../media/image1.png"/></Relationships>
</file>

<file path=xl/drawings/_rels/drawing33.xml.rels><?xml version="1.0" encoding="UTF-8" standalone="yes"?>
<Relationships xmlns="http://schemas.openxmlformats.org/package/2006/relationships"><Relationship Id="rId2" Type="http://schemas.openxmlformats.org/officeDocument/2006/relationships/chart" Target="../charts/chart35.xml"/><Relationship Id="rId1" Type="http://schemas.openxmlformats.org/officeDocument/2006/relationships/image" Target="../media/image1.png"/></Relationships>
</file>

<file path=xl/drawings/_rels/drawing34.xml.rels><?xml version="1.0" encoding="UTF-8" standalone="yes"?>
<Relationships xmlns="http://schemas.openxmlformats.org/package/2006/relationships"><Relationship Id="rId2" Type="http://schemas.openxmlformats.org/officeDocument/2006/relationships/chart" Target="../charts/chart36.xml"/><Relationship Id="rId1" Type="http://schemas.openxmlformats.org/officeDocument/2006/relationships/image" Target="../media/image1.png"/></Relationships>
</file>

<file path=xl/drawings/_rels/drawing35.xml.rels><?xml version="1.0" encoding="UTF-8" standalone="yes"?>
<Relationships xmlns="http://schemas.openxmlformats.org/package/2006/relationships"><Relationship Id="rId2" Type="http://schemas.openxmlformats.org/officeDocument/2006/relationships/chart" Target="../charts/chart37.xml"/><Relationship Id="rId1" Type="http://schemas.openxmlformats.org/officeDocument/2006/relationships/image" Target="../media/image1.png"/></Relationships>
</file>

<file path=xl/drawings/_rels/drawing36.xml.rels><?xml version="1.0" encoding="UTF-8" standalone="yes"?>
<Relationships xmlns="http://schemas.openxmlformats.org/package/2006/relationships"><Relationship Id="rId2" Type="http://schemas.openxmlformats.org/officeDocument/2006/relationships/chart" Target="../charts/chart38.xml"/><Relationship Id="rId1" Type="http://schemas.openxmlformats.org/officeDocument/2006/relationships/image" Target="../media/image1.png"/></Relationships>
</file>

<file path=xl/drawings/_rels/drawing37.xml.rels><?xml version="1.0" encoding="UTF-8" standalone="yes"?>
<Relationships xmlns="http://schemas.openxmlformats.org/package/2006/relationships"><Relationship Id="rId2" Type="http://schemas.openxmlformats.org/officeDocument/2006/relationships/chart" Target="../charts/chart39.xml"/><Relationship Id="rId1" Type="http://schemas.openxmlformats.org/officeDocument/2006/relationships/image" Target="../media/image1.png"/></Relationships>
</file>

<file path=xl/drawings/_rels/drawing38.xml.rels><?xml version="1.0" encoding="UTF-8" standalone="yes"?>
<Relationships xmlns="http://schemas.openxmlformats.org/package/2006/relationships"><Relationship Id="rId2" Type="http://schemas.openxmlformats.org/officeDocument/2006/relationships/chart" Target="../charts/chart40.xml"/><Relationship Id="rId1" Type="http://schemas.openxmlformats.org/officeDocument/2006/relationships/image" Target="../media/image1.png"/></Relationships>
</file>

<file path=xl/drawings/_rels/drawing39.xml.rels><?xml version="1.0" encoding="UTF-8" standalone="yes"?>
<Relationships xmlns="http://schemas.openxmlformats.org/package/2006/relationships"><Relationship Id="rId2" Type="http://schemas.openxmlformats.org/officeDocument/2006/relationships/chart" Target="../charts/chart41.xml"/><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3" Type="http://schemas.openxmlformats.org/officeDocument/2006/relationships/chart" Target="../charts/chart4.xml"/><Relationship Id="rId2" Type="http://schemas.openxmlformats.org/officeDocument/2006/relationships/hyperlink" Target="#Indice!A1"/><Relationship Id="rId1" Type="http://schemas.openxmlformats.org/officeDocument/2006/relationships/image" Target="../media/image1.png"/></Relationships>
</file>

<file path=xl/drawings/_rels/drawing40.xml.rels><?xml version="1.0" encoding="UTF-8" standalone="yes"?>
<Relationships xmlns="http://schemas.openxmlformats.org/package/2006/relationships"><Relationship Id="rId8" Type="http://schemas.openxmlformats.org/officeDocument/2006/relationships/chart" Target="../charts/chart48.xml"/><Relationship Id="rId3" Type="http://schemas.openxmlformats.org/officeDocument/2006/relationships/chart" Target="../charts/chart43.xml"/><Relationship Id="rId7" Type="http://schemas.openxmlformats.org/officeDocument/2006/relationships/chart" Target="../charts/chart47.xml"/><Relationship Id="rId2" Type="http://schemas.openxmlformats.org/officeDocument/2006/relationships/chart" Target="../charts/chart42.xml"/><Relationship Id="rId1" Type="http://schemas.openxmlformats.org/officeDocument/2006/relationships/image" Target="../media/image1.png"/><Relationship Id="rId6" Type="http://schemas.openxmlformats.org/officeDocument/2006/relationships/chart" Target="../charts/chart46.xml"/><Relationship Id="rId5" Type="http://schemas.openxmlformats.org/officeDocument/2006/relationships/chart" Target="../charts/chart45.xml"/><Relationship Id="rId4" Type="http://schemas.openxmlformats.org/officeDocument/2006/relationships/chart" Target="../charts/chart44.xml"/></Relationships>
</file>

<file path=xl/drawings/_rels/drawing41.xml.rels><?xml version="1.0" encoding="UTF-8" standalone="yes"?>
<Relationships xmlns="http://schemas.openxmlformats.org/package/2006/relationships"><Relationship Id="rId2" Type="http://schemas.openxmlformats.org/officeDocument/2006/relationships/chart" Target="../charts/chart49.xml"/><Relationship Id="rId1" Type="http://schemas.openxmlformats.org/officeDocument/2006/relationships/image" Target="../media/image1.png"/></Relationships>
</file>

<file path=xl/drawings/_rels/drawing42.xml.rels><?xml version="1.0" encoding="UTF-8" standalone="yes"?>
<Relationships xmlns="http://schemas.openxmlformats.org/package/2006/relationships"><Relationship Id="rId2" Type="http://schemas.openxmlformats.org/officeDocument/2006/relationships/chart" Target="../charts/chart50.xml"/><Relationship Id="rId1" Type="http://schemas.openxmlformats.org/officeDocument/2006/relationships/image" Target="../media/image1.png"/></Relationships>
</file>

<file path=xl/drawings/_rels/drawing4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2" Type="http://schemas.openxmlformats.org/officeDocument/2006/relationships/chart" Target="../charts/chart5.xml"/><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3" Type="http://schemas.openxmlformats.org/officeDocument/2006/relationships/chart" Target="../charts/chart7.xml"/><Relationship Id="rId2" Type="http://schemas.openxmlformats.org/officeDocument/2006/relationships/chart" Target="../charts/chart6.xml"/><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2" Type="http://schemas.openxmlformats.org/officeDocument/2006/relationships/chart" Target="../charts/chart8.xml"/><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2" Type="http://schemas.openxmlformats.org/officeDocument/2006/relationships/chart" Target="../charts/chart9.xml"/><Relationship Id="rId1" Type="http://schemas.openxmlformats.org/officeDocument/2006/relationships/image" Target="../media/image1.png"/></Relationships>
</file>

<file path=xl/drawings/_rels/drawing9.xml.rels><?xml version="1.0" encoding="UTF-8" standalone="yes"?>
<Relationships xmlns="http://schemas.openxmlformats.org/package/2006/relationships"><Relationship Id="rId3" Type="http://schemas.openxmlformats.org/officeDocument/2006/relationships/chart" Target="../charts/chart10.xml"/><Relationship Id="rId2" Type="http://schemas.openxmlformats.org/officeDocument/2006/relationships/hyperlink" Target="#Indice!A1"/><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5</xdr:col>
      <xdr:colOff>217714</xdr:colOff>
      <xdr:row>1</xdr:row>
      <xdr:rowOff>0</xdr:rowOff>
    </xdr:to>
    <xdr:pic>
      <xdr:nvPicPr>
        <xdr:cNvPr id="9" name="Imagen 8">
          <a:extLst>
            <a:ext uri="{FF2B5EF4-FFF2-40B4-BE49-F238E27FC236}">
              <a16:creationId xmlns:a16="http://schemas.microsoft.com/office/drawing/2014/main" id="{00000000-0008-0000-0000-000009000000}"/>
            </a:ext>
          </a:extLst>
        </xdr:cNvPr>
        <xdr:cNvPicPr>
          <a:picLocks noChangeAspect="1"/>
        </xdr:cNvPicPr>
      </xdr:nvPicPr>
      <xdr:blipFill>
        <a:blip xmlns:r="http://schemas.openxmlformats.org/officeDocument/2006/relationships" r:embed="rId1" cstate="screen">
          <a:extLst>
            <a:ext uri="{28A0092B-C50C-407E-A947-70E740481C1C}">
              <a14:useLocalDpi xmlns:a14="http://schemas.microsoft.com/office/drawing/2010/main"/>
            </a:ext>
          </a:extLst>
        </a:blip>
        <a:stretch>
          <a:fillRect/>
        </a:stretch>
      </xdr:blipFill>
      <xdr:spPr>
        <a:xfrm>
          <a:off x="0" y="0"/>
          <a:ext cx="13457464" cy="1197429"/>
        </a:xfrm>
        <a:prstGeom prst="rect">
          <a:avLst/>
        </a:prstGeom>
      </xdr:spPr>
    </xdr:pic>
    <xdr:clientData/>
  </xdr:twoCellAnchor>
  <xdr:twoCellAnchor>
    <xdr:from>
      <xdr:col>2</xdr:col>
      <xdr:colOff>932073</xdr:colOff>
      <xdr:row>0</xdr:row>
      <xdr:rowOff>104195</xdr:rowOff>
    </xdr:from>
    <xdr:to>
      <xdr:col>2</xdr:col>
      <xdr:colOff>9393302</xdr:colOff>
      <xdr:row>0</xdr:row>
      <xdr:rowOff>1181847</xdr:rowOff>
    </xdr:to>
    <xdr:grpSp>
      <xdr:nvGrpSpPr>
        <xdr:cNvPr id="2" name="Grupo 1">
          <a:extLst>
            <a:ext uri="{FF2B5EF4-FFF2-40B4-BE49-F238E27FC236}">
              <a16:creationId xmlns:a16="http://schemas.microsoft.com/office/drawing/2014/main" id="{00000000-0008-0000-0000-000002000000}"/>
            </a:ext>
          </a:extLst>
        </xdr:cNvPr>
        <xdr:cNvGrpSpPr/>
      </xdr:nvGrpSpPr>
      <xdr:grpSpPr>
        <a:xfrm>
          <a:off x="2583073" y="104195"/>
          <a:ext cx="8461229" cy="1077652"/>
          <a:chOff x="2562424" y="107950"/>
          <a:chExt cx="8659530" cy="1116487"/>
        </a:xfrm>
      </xdr:grpSpPr>
      <xdr:sp macro="" textlink="">
        <xdr:nvSpPr>
          <xdr:cNvPr id="6" name="CuadroTexto 5">
            <a:extLst>
              <a:ext uri="{FF2B5EF4-FFF2-40B4-BE49-F238E27FC236}">
                <a16:creationId xmlns:a16="http://schemas.microsoft.com/office/drawing/2014/main" id="{00000000-0008-0000-0000-000006000000}"/>
              </a:ext>
            </a:extLst>
          </xdr:cNvPr>
          <xdr:cNvSpPr txBox="1"/>
        </xdr:nvSpPr>
        <xdr:spPr>
          <a:xfrm>
            <a:off x="2562424" y="107950"/>
            <a:ext cx="8639175" cy="7493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s-ES_tradnl" sz="3800" b="1" i="0">
                <a:solidFill>
                  <a:srgbClr val="646482"/>
                </a:solidFill>
                <a:latin typeface="Century Gothic" panose="020B0502020202020204" pitchFamily="34" charset="0"/>
                <a:ea typeface="+mn-ea"/>
                <a:cs typeface="+mn-cs"/>
              </a:rPr>
              <a:t>Cuentas Satélite de Salud</a:t>
            </a:r>
          </a:p>
        </xdr:txBody>
      </xdr:sp>
      <xdr:sp macro="" textlink="">
        <xdr:nvSpPr>
          <xdr:cNvPr id="7" name="CuadroTexto 6">
            <a:extLst>
              <a:ext uri="{FF2B5EF4-FFF2-40B4-BE49-F238E27FC236}">
                <a16:creationId xmlns:a16="http://schemas.microsoft.com/office/drawing/2014/main" id="{00000000-0008-0000-0000-000007000000}"/>
              </a:ext>
            </a:extLst>
          </xdr:cNvPr>
          <xdr:cNvSpPr txBox="1"/>
        </xdr:nvSpPr>
        <xdr:spPr>
          <a:xfrm>
            <a:off x="2636754" y="670400"/>
            <a:ext cx="8585200" cy="55403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s-ES_tradnl" sz="2400" b="0" i="0">
                <a:solidFill>
                  <a:srgbClr val="6C6F7C"/>
                </a:solidFill>
                <a:latin typeface="Century Gothic" panose="020B0502020202020204" pitchFamily="34" charset="0"/>
                <a:ea typeface="+mn-ea"/>
                <a:cs typeface="+mn-cs"/>
              </a:rPr>
              <a:t>Indicadores Económicos 2007-2023</a:t>
            </a:r>
          </a:p>
        </xdr:txBody>
      </xdr:sp>
    </xdr:grpSp>
    <xdr:clientData/>
  </xdr:twoCellAnchor>
</xdr:wsDr>
</file>

<file path=xl/drawings/drawing10.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7</xdr:col>
      <xdr:colOff>288018</xdr:colOff>
      <xdr:row>1</xdr:row>
      <xdr:rowOff>47625</xdr:rowOff>
    </xdr:to>
    <xdr:pic>
      <xdr:nvPicPr>
        <xdr:cNvPr id="10" name="Imagen 9">
          <a:extLst>
            <a:ext uri="{FF2B5EF4-FFF2-40B4-BE49-F238E27FC236}">
              <a16:creationId xmlns:a16="http://schemas.microsoft.com/office/drawing/2014/main" id="{00000000-0008-0000-0900-00000A000000}"/>
            </a:ext>
          </a:extLst>
        </xdr:cNvPr>
        <xdr:cNvPicPr>
          <a:picLocks noChangeAspect="1"/>
        </xdr:cNvPicPr>
      </xdr:nvPicPr>
      <xdr:blipFill>
        <a:blip xmlns:r="http://schemas.openxmlformats.org/officeDocument/2006/relationships" r:embed="rId1" cstate="screen">
          <a:extLst>
            <a:ext uri="{28A0092B-C50C-407E-A947-70E740481C1C}">
              <a14:useLocalDpi xmlns:a14="http://schemas.microsoft.com/office/drawing/2010/main"/>
            </a:ext>
          </a:extLst>
        </a:blip>
        <a:stretch>
          <a:fillRect/>
        </a:stretch>
      </xdr:blipFill>
      <xdr:spPr>
        <a:xfrm>
          <a:off x="0" y="0"/>
          <a:ext cx="11733893" cy="1031875"/>
        </a:xfrm>
        <a:prstGeom prst="rect">
          <a:avLst/>
        </a:prstGeom>
      </xdr:spPr>
    </xdr:pic>
    <xdr:clientData/>
  </xdr:twoCellAnchor>
  <xdr:twoCellAnchor>
    <xdr:from>
      <xdr:col>2</xdr:col>
      <xdr:colOff>63116</xdr:colOff>
      <xdr:row>0</xdr:row>
      <xdr:rowOff>97334</xdr:rowOff>
    </xdr:from>
    <xdr:to>
      <xdr:col>5</xdr:col>
      <xdr:colOff>54427</xdr:colOff>
      <xdr:row>1</xdr:row>
      <xdr:rowOff>157015</xdr:rowOff>
    </xdr:to>
    <xdr:grpSp>
      <xdr:nvGrpSpPr>
        <xdr:cNvPr id="5" name="Grupo 4">
          <a:extLst>
            <a:ext uri="{FF2B5EF4-FFF2-40B4-BE49-F238E27FC236}">
              <a16:creationId xmlns:a16="http://schemas.microsoft.com/office/drawing/2014/main" id="{00000000-0008-0000-0900-000005000000}"/>
            </a:ext>
          </a:extLst>
        </xdr:cNvPr>
        <xdr:cNvGrpSpPr/>
      </xdr:nvGrpSpPr>
      <xdr:grpSpPr>
        <a:xfrm>
          <a:off x="1666491" y="97334"/>
          <a:ext cx="7706561" cy="1043931"/>
          <a:chOff x="2735535" y="124549"/>
          <a:chExt cx="8466597" cy="1047900"/>
        </a:xfrm>
      </xdr:grpSpPr>
      <xdr:sp macro="" textlink="">
        <xdr:nvSpPr>
          <xdr:cNvPr id="6" name="CuadroTexto 5">
            <a:extLst>
              <a:ext uri="{FF2B5EF4-FFF2-40B4-BE49-F238E27FC236}">
                <a16:creationId xmlns:a16="http://schemas.microsoft.com/office/drawing/2014/main" id="{00000000-0008-0000-0900-000006000000}"/>
              </a:ext>
            </a:extLst>
          </xdr:cNvPr>
          <xdr:cNvSpPr txBox="1"/>
        </xdr:nvSpPr>
        <xdr:spPr>
          <a:xfrm>
            <a:off x="2735535" y="124549"/>
            <a:ext cx="5586934" cy="49457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3000" b="1" i="0">
                <a:solidFill>
                  <a:srgbClr val="646482"/>
                </a:solidFill>
                <a:latin typeface="Century Gothic" panose="020B0502020202020204" pitchFamily="34" charset="0"/>
              </a:rPr>
              <a:t>Cuentas</a:t>
            </a:r>
            <a:r>
              <a:rPr lang="es-ES_tradnl" sz="3000" b="1" i="0" baseline="0">
                <a:solidFill>
                  <a:srgbClr val="646482"/>
                </a:solidFill>
                <a:latin typeface="Century Gothic" panose="020B0502020202020204" pitchFamily="34" charset="0"/>
              </a:rPr>
              <a:t> Satélite de Salud</a:t>
            </a:r>
            <a:endParaRPr lang="es-ES_tradnl" sz="3000" b="0" i="0">
              <a:solidFill>
                <a:srgbClr val="646482"/>
              </a:solidFill>
              <a:latin typeface="Century Gothic" panose="020B0502020202020204" pitchFamily="34" charset="0"/>
            </a:endParaRPr>
          </a:p>
        </xdr:txBody>
      </xdr:sp>
      <xdr:sp macro="" textlink="">
        <xdr:nvSpPr>
          <xdr:cNvPr id="7" name="CuadroTexto 6">
            <a:extLst>
              <a:ext uri="{FF2B5EF4-FFF2-40B4-BE49-F238E27FC236}">
                <a16:creationId xmlns:a16="http://schemas.microsoft.com/office/drawing/2014/main" id="{00000000-0008-0000-0900-000007000000}"/>
              </a:ext>
            </a:extLst>
          </xdr:cNvPr>
          <xdr:cNvSpPr txBox="1"/>
        </xdr:nvSpPr>
        <xdr:spPr>
          <a:xfrm>
            <a:off x="2796433" y="594324"/>
            <a:ext cx="8405699" cy="5781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000" b="0" i="0">
                <a:solidFill>
                  <a:srgbClr val="646482"/>
                </a:solidFill>
                <a:latin typeface="Century Gothic" panose="020B0502020202020204" pitchFamily="34" charset="0"/>
              </a:rPr>
              <a:t>Indicadores</a:t>
            </a:r>
            <a:r>
              <a:rPr lang="es-ES_tradnl" sz="2000" b="0" i="0" baseline="0">
                <a:solidFill>
                  <a:srgbClr val="646482"/>
                </a:solidFill>
                <a:latin typeface="Century Gothic" panose="020B0502020202020204" pitchFamily="34" charset="0"/>
              </a:rPr>
              <a:t> Económicos 2007-2023</a:t>
            </a:r>
            <a:endParaRPr lang="es-ES_tradnl" sz="2000" b="0" i="0">
              <a:solidFill>
                <a:srgbClr val="646482"/>
              </a:solidFill>
              <a:latin typeface="Century Gothic" panose="020B0502020202020204" pitchFamily="34" charset="0"/>
            </a:endParaRPr>
          </a:p>
        </xdr:txBody>
      </xdr:sp>
    </xdr:grpSp>
    <xdr:clientData/>
  </xdr:twoCellAnchor>
  <xdr:twoCellAnchor>
    <xdr:from>
      <xdr:col>1</xdr:col>
      <xdr:colOff>508000</xdr:colOff>
      <xdr:row>22</xdr:row>
      <xdr:rowOff>296524</xdr:rowOff>
    </xdr:from>
    <xdr:to>
      <xdr:col>7</xdr:col>
      <xdr:colOff>663421</xdr:colOff>
      <xdr:row>43</xdr:row>
      <xdr:rowOff>0</xdr:rowOff>
    </xdr:to>
    <xdr:graphicFrame macro="">
      <xdr:nvGraphicFramePr>
        <xdr:cNvPr id="9" name="4 Gráfico">
          <a:extLst>
            <a:ext uri="{FF2B5EF4-FFF2-40B4-BE49-F238E27FC236}">
              <a16:creationId xmlns:a16="http://schemas.microsoft.com/office/drawing/2014/main" id="{00000000-0008-0000-09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1.xml><?xml version="1.0" encoding="utf-8"?>
<xdr:wsDr xmlns:xdr="http://schemas.openxmlformats.org/drawingml/2006/spreadsheetDrawing" xmlns:a="http://schemas.openxmlformats.org/drawingml/2006/main">
  <xdr:twoCellAnchor editAs="oneCell">
    <xdr:from>
      <xdr:col>0</xdr:col>
      <xdr:colOff>0</xdr:colOff>
      <xdr:row>0</xdr:row>
      <xdr:rowOff>1</xdr:rowOff>
    </xdr:from>
    <xdr:to>
      <xdr:col>7</xdr:col>
      <xdr:colOff>222250</xdr:colOff>
      <xdr:row>1</xdr:row>
      <xdr:rowOff>63501</xdr:rowOff>
    </xdr:to>
    <xdr:pic>
      <xdr:nvPicPr>
        <xdr:cNvPr id="11" name="Imagen 10">
          <a:extLst>
            <a:ext uri="{FF2B5EF4-FFF2-40B4-BE49-F238E27FC236}">
              <a16:creationId xmlns:a16="http://schemas.microsoft.com/office/drawing/2014/main" id="{00000000-0008-0000-0A00-00000B000000}"/>
            </a:ext>
          </a:extLst>
        </xdr:cNvPr>
        <xdr:cNvPicPr>
          <a:picLocks noChangeAspect="1"/>
        </xdr:cNvPicPr>
      </xdr:nvPicPr>
      <xdr:blipFill>
        <a:blip xmlns:r="http://schemas.openxmlformats.org/officeDocument/2006/relationships" r:embed="rId1" cstate="screen">
          <a:extLst>
            <a:ext uri="{28A0092B-C50C-407E-A947-70E740481C1C}">
              <a14:useLocalDpi xmlns:a14="http://schemas.microsoft.com/office/drawing/2010/main"/>
            </a:ext>
          </a:extLst>
        </a:blip>
        <a:stretch>
          <a:fillRect/>
        </a:stretch>
      </xdr:blipFill>
      <xdr:spPr>
        <a:xfrm>
          <a:off x="0" y="1"/>
          <a:ext cx="11445875" cy="1047750"/>
        </a:xfrm>
        <a:prstGeom prst="rect">
          <a:avLst/>
        </a:prstGeom>
      </xdr:spPr>
    </xdr:pic>
    <xdr:clientData/>
  </xdr:twoCellAnchor>
  <xdr:twoCellAnchor>
    <xdr:from>
      <xdr:col>2</xdr:col>
      <xdr:colOff>412893</xdr:colOff>
      <xdr:row>0</xdr:row>
      <xdr:rowOff>110941</xdr:rowOff>
    </xdr:from>
    <xdr:to>
      <xdr:col>5</xdr:col>
      <xdr:colOff>322288</xdr:colOff>
      <xdr:row>1</xdr:row>
      <xdr:rowOff>170622</xdr:rowOff>
    </xdr:to>
    <xdr:grpSp>
      <xdr:nvGrpSpPr>
        <xdr:cNvPr id="5" name="Grupo 4">
          <a:extLst>
            <a:ext uri="{FF2B5EF4-FFF2-40B4-BE49-F238E27FC236}">
              <a16:creationId xmlns:a16="http://schemas.microsoft.com/office/drawing/2014/main" id="{00000000-0008-0000-0A00-000005000000}"/>
            </a:ext>
          </a:extLst>
        </xdr:cNvPr>
        <xdr:cNvGrpSpPr/>
      </xdr:nvGrpSpPr>
      <xdr:grpSpPr>
        <a:xfrm>
          <a:off x="1794018" y="110941"/>
          <a:ext cx="7624645" cy="1043931"/>
          <a:chOff x="2735535" y="124549"/>
          <a:chExt cx="8466597" cy="1047900"/>
        </a:xfrm>
      </xdr:grpSpPr>
      <xdr:sp macro="" textlink="">
        <xdr:nvSpPr>
          <xdr:cNvPr id="6" name="CuadroTexto 5">
            <a:extLst>
              <a:ext uri="{FF2B5EF4-FFF2-40B4-BE49-F238E27FC236}">
                <a16:creationId xmlns:a16="http://schemas.microsoft.com/office/drawing/2014/main" id="{00000000-0008-0000-0A00-000006000000}"/>
              </a:ext>
            </a:extLst>
          </xdr:cNvPr>
          <xdr:cNvSpPr txBox="1"/>
        </xdr:nvSpPr>
        <xdr:spPr>
          <a:xfrm>
            <a:off x="2735535" y="124549"/>
            <a:ext cx="5586934" cy="49457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3000" b="1" i="0">
                <a:solidFill>
                  <a:srgbClr val="646482"/>
                </a:solidFill>
                <a:latin typeface="Century Gothic" panose="020B0502020202020204" pitchFamily="34" charset="0"/>
              </a:rPr>
              <a:t>Cuentas</a:t>
            </a:r>
            <a:r>
              <a:rPr lang="es-ES_tradnl" sz="3000" b="1" i="0" baseline="0">
                <a:solidFill>
                  <a:srgbClr val="646482"/>
                </a:solidFill>
                <a:latin typeface="Century Gothic" panose="020B0502020202020204" pitchFamily="34" charset="0"/>
              </a:rPr>
              <a:t> Satélite de Salud</a:t>
            </a:r>
            <a:endParaRPr lang="es-ES_tradnl" sz="3000" b="0" i="0">
              <a:solidFill>
                <a:srgbClr val="646482"/>
              </a:solidFill>
              <a:latin typeface="Century Gothic" panose="020B0502020202020204" pitchFamily="34" charset="0"/>
            </a:endParaRPr>
          </a:p>
        </xdr:txBody>
      </xdr:sp>
      <xdr:sp macro="" textlink="">
        <xdr:nvSpPr>
          <xdr:cNvPr id="7" name="CuadroTexto 6">
            <a:extLst>
              <a:ext uri="{FF2B5EF4-FFF2-40B4-BE49-F238E27FC236}">
                <a16:creationId xmlns:a16="http://schemas.microsoft.com/office/drawing/2014/main" id="{00000000-0008-0000-0A00-000007000000}"/>
              </a:ext>
            </a:extLst>
          </xdr:cNvPr>
          <xdr:cNvSpPr txBox="1"/>
        </xdr:nvSpPr>
        <xdr:spPr>
          <a:xfrm>
            <a:off x="2796433" y="594324"/>
            <a:ext cx="8405699" cy="5781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000" b="0" i="0">
                <a:solidFill>
                  <a:srgbClr val="646482"/>
                </a:solidFill>
                <a:latin typeface="Century Gothic" panose="020B0502020202020204" pitchFamily="34" charset="0"/>
              </a:rPr>
              <a:t>Indicadores</a:t>
            </a:r>
            <a:r>
              <a:rPr lang="es-ES_tradnl" sz="2000" b="0" i="0" baseline="0">
                <a:solidFill>
                  <a:srgbClr val="646482"/>
                </a:solidFill>
                <a:latin typeface="Century Gothic" panose="020B0502020202020204" pitchFamily="34" charset="0"/>
              </a:rPr>
              <a:t> Económicos 2007-2023</a:t>
            </a:r>
          </a:p>
          <a:p>
            <a:endParaRPr lang="es-ES_tradnl" sz="2000" b="0" i="0">
              <a:solidFill>
                <a:srgbClr val="646482"/>
              </a:solidFill>
              <a:latin typeface="Century Gothic" panose="020B0502020202020204" pitchFamily="34" charset="0"/>
            </a:endParaRPr>
          </a:p>
        </xdr:txBody>
      </xdr:sp>
    </xdr:grpSp>
    <xdr:clientData/>
  </xdr:twoCellAnchor>
  <xdr:twoCellAnchor>
    <xdr:from>
      <xdr:col>0</xdr:col>
      <xdr:colOff>0</xdr:colOff>
      <xdr:row>17</xdr:row>
      <xdr:rowOff>0</xdr:rowOff>
    </xdr:from>
    <xdr:to>
      <xdr:col>6</xdr:col>
      <xdr:colOff>857250</xdr:colOff>
      <xdr:row>33</xdr:row>
      <xdr:rowOff>0</xdr:rowOff>
    </xdr:to>
    <xdr:graphicFrame macro="">
      <xdr:nvGraphicFramePr>
        <xdr:cNvPr id="9" name="4 Gráfico">
          <a:extLst>
            <a:ext uri="{FF2B5EF4-FFF2-40B4-BE49-F238E27FC236}">
              <a16:creationId xmlns:a16="http://schemas.microsoft.com/office/drawing/2014/main" id="{00000000-0008-0000-0A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2.xml><?xml version="1.0" encoding="utf-8"?>
<xdr:wsDr xmlns:xdr="http://schemas.openxmlformats.org/drawingml/2006/spreadsheetDrawing" xmlns:a="http://schemas.openxmlformats.org/drawingml/2006/main">
  <xdr:twoCellAnchor editAs="oneCell">
    <xdr:from>
      <xdr:col>0</xdr:col>
      <xdr:colOff>0</xdr:colOff>
      <xdr:row>0</xdr:row>
      <xdr:rowOff>1</xdr:rowOff>
    </xdr:from>
    <xdr:to>
      <xdr:col>19</xdr:col>
      <xdr:colOff>206375</xdr:colOff>
      <xdr:row>1</xdr:row>
      <xdr:rowOff>95251</xdr:rowOff>
    </xdr:to>
    <xdr:pic>
      <xdr:nvPicPr>
        <xdr:cNvPr id="9" name="Imagen 8">
          <a:extLst>
            <a:ext uri="{FF2B5EF4-FFF2-40B4-BE49-F238E27FC236}">
              <a16:creationId xmlns:a16="http://schemas.microsoft.com/office/drawing/2014/main" id="{00000000-0008-0000-0B00-000009000000}"/>
            </a:ext>
          </a:extLst>
        </xdr:cNvPr>
        <xdr:cNvPicPr>
          <a:picLocks noChangeAspect="1"/>
        </xdr:cNvPicPr>
      </xdr:nvPicPr>
      <xdr:blipFill>
        <a:blip xmlns:r="http://schemas.openxmlformats.org/officeDocument/2006/relationships" r:embed="rId1" cstate="screen">
          <a:extLst>
            <a:ext uri="{28A0092B-C50C-407E-A947-70E740481C1C}">
              <a14:useLocalDpi xmlns:a14="http://schemas.microsoft.com/office/drawing/2010/main"/>
            </a:ext>
          </a:extLst>
        </a:blip>
        <a:stretch>
          <a:fillRect/>
        </a:stretch>
      </xdr:blipFill>
      <xdr:spPr>
        <a:xfrm>
          <a:off x="0" y="1"/>
          <a:ext cx="22129750" cy="1079500"/>
        </a:xfrm>
        <a:prstGeom prst="rect">
          <a:avLst/>
        </a:prstGeom>
      </xdr:spPr>
    </xdr:pic>
    <xdr:clientData/>
  </xdr:twoCellAnchor>
  <xdr:twoCellAnchor>
    <xdr:from>
      <xdr:col>1</xdr:col>
      <xdr:colOff>2676164</xdr:colOff>
      <xdr:row>0</xdr:row>
      <xdr:rowOff>124548</xdr:rowOff>
    </xdr:from>
    <xdr:to>
      <xdr:col>10</xdr:col>
      <xdr:colOff>410206</xdr:colOff>
      <xdr:row>1</xdr:row>
      <xdr:rowOff>160417</xdr:rowOff>
    </xdr:to>
    <xdr:grpSp>
      <xdr:nvGrpSpPr>
        <xdr:cNvPr id="13" name="Grupo 12">
          <a:extLst>
            <a:ext uri="{FF2B5EF4-FFF2-40B4-BE49-F238E27FC236}">
              <a16:creationId xmlns:a16="http://schemas.microsoft.com/office/drawing/2014/main" id="{00000000-0008-0000-0B00-00000D000000}"/>
            </a:ext>
          </a:extLst>
        </xdr:cNvPr>
        <xdr:cNvGrpSpPr/>
      </xdr:nvGrpSpPr>
      <xdr:grpSpPr>
        <a:xfrm>
          <a:off x="3009539" y="124548"/>
          <a:ext cx="9751417" cy="1020119"/>
          <a:chOff x="2735535" y="124549"/>
          <a:chExt cx="8466597" cy="1024088"/>
        </a:xfrm>
      </xdr:grpSpPr>
      <xdr:sp macro="" textlink="">
        <xdr:nvSpPr>
          <xdr:cNvPr id="14" name="CuadroTexto 13">
            <a:extLst>
              <a:ext uri="{FF2B5EF4-FFF2-40B4-BE49-F238E27FC236}">
                <a16:creationId xmlns:a16="http://schemas.microsoft.com/office/drawing/2014/main" id="{00000000-0008-0000-0B00-00000E000000}"/>
              </a:ext>
            </a:extLst>
          </xdr:cNvPr>
          <xdr:cNvSpPr txBox="1"/>
        </xdr:nvSpPr>
        <xdr:spPr>
          <a:xfrm>
            <a:off x="2735535" y="124549"/>
            <a:ext cx="5586934" cy="49457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3000" b="1" i="0">
                <a:solidFill>
                  <a:srgbClr val="646482"/>
                </a:solidFill>
                <a:latin typeface="Century Gothic" panose="020B0502020202020204" pitchFamily="34" charset="0"/>
              </a:rPr>
              <a:t>Cuentas</a:t>
            </a:r>
            <a:r>
              <a:rPr lang="es-ES_tradnl" sz="3000" b="1" i="0" baseline="0">
                <a:solidFill>
                  <a:srgbClr val="646482"/>
                </a:solidFill>
                <a:latin typeface="Century Gothic" panose="020B0502020202020204" pitchFamily="34" charset="0"/>
              </a:rPr>
              <a:t> Satélite de Salud</a:t>
            </a:r>
            <a:endParaRPr lang="es-ES_tradnl" sz="3000" b="0" i="0">
              <a:solidFill>
                <a:srgbClr val="646482"/>
              </a:solidFill>
              <a:latin typeface="Century Gothic" panose="020B0502020202020204" pitchFamily="34" charset="0"/>
            </a:endParaRPr>
          </a:p>
        </xdr:txBody>
      </xdr:sp>
      <xdr:sp macro="" textlink="">
        <xdr:nvSpPr>
          <xdr:cNvPr id="15" name="CuadroTexto 14">
            <a:extLst>
              <a:ext uri="{FF2B5EF4-FFF2-40B4-BE49-F238E27FC236}">
                <a16:creationId xmlns:a16="http://schemas.microsoft.com/office/drawing/2014/main" id="{00000000-0008-0000-0B00-00000F000000}"/>
              </a:ext>
            </a:extLst>
          </xdr:cNvPr>
          <xdr:cNvSpPr txBox="1"/>
        </xdr:nvSpPr>
        <xdr:spPr>
          <a:xfrm>
            <a:off x="2796433" y="570512"/>
            <a:ext cx="8405699" cy="5781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000" b="0" i="0">
                <a:solidFill>
                  <a:srgbClr val="646482"/>
                </a:solidFill>
                <a:latin typeface="Century Gothic" panose="020B0502020202020204" pitchFamily="34" charset="0"/>
              </a:rPr>
              <a:t>Indicadores</a:t>
            </a:r>
            <a:r>
              <a:rPr lang="es-ES_tradnl" sz="2000" b="0" i="0" baseline="0">
                <a:solidFill>
                  <a:srgbClr val="646482"/>
                </a:solidFill>
                <a:latin typeface="Century Gothic" panose="020B0502020202020204" pitchFamily="34" charset="0"/>
              </a:rPr>
              <a:t> Económicos 2007-2023</a:t>
            </a:r>
            <a:endParaRPr lang="es-ES_tradnl" sz="2000" b="0" i="0">
              <a:solidFill>
                <a:srgbClr val="646482"/>
              </a:solidFill>
              <a:latin typeface="Century Gothic" panose="020B0502020202020204" pitchFamily="34" charset="0"/>
            </a:endParaRPr>
          </a:p>
        </xdr:txBody>
      </xdr:sp>
    </xdr:grpSp>
    <xdr:clientData/>
  </xdr:twoCellAnchor>
  <xdr:twoCellAnchor>
    <xdr:from>
      <xdr:col>1</xdr:col>
      <xdr:colOff>0</xdr:colOff>
      <xdr:row>12</xdr:row>
      <xdr:rowOff>0</xdr:rowOff>
    </xdr:from>
    <xdr:to>
      <xdr:col>18</xdr:col>
      <xdr:colOff>936625</xdr:colOff>
      <xdr:row>27</xdr:row>
      <xdr:rowOff>367393</xdr:rowOff>
    </xdr:to>
    <xdr:graphicFrame macro="">
      <xdr:nvGraphicFramePr>
        <xdr:cNvPr id="7" name="3 Gráfico">
          <a:extLst>
            <a:ext uri="{FF2B5EF4-FFF2-40B4-BE49-F238E27FC236}">
              <a16:creationId xmlns:a16="http://schemas.microsoft.com/office/drawing/2014/main" id="{00000000-0008-0000-0B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3.xml><?xml version="1.0" encoding="utf-8"?>
<xdr:wsDr xmlns:xdr="http://schemas.openxmlformats.org/drawingml/2006/spreadsheetDrawing" xmlns:a="http://schemas.openxmlformats.org/drawingml/2006/main">
  <xdr:twoCellAnchor editAs="oneCell">
    <xdr:from>
      <xdr:col>0</xdr:col>
      <xdr:colOff>0</xdr:colOff>
      <xdr:row>0</xdr:row>
      <xdr:rowOff>1</xdr:rowOff>
    </xdr:from>
    <xdr:to>
      <xdr:col>18</xdr:col>
      <xdr:colOff>244928</xdr:colOff>
      <xdr:row>1</xdr:row>
      <xdr:rowOff>158751</xdr:rowOff>
    </xdr:to>
    <xdr:pic>
      <xdr:nvPicPr>
        <xdr:cNvPr id="12" name="Imagen 11">
          <a:extLst>
            <a:ext uri="{FF2B5EF4-FFF2-40B4-BE49-F238E27FC236}">
              <a16:creationId xmlns:a16="http://schemas.microsoft.com/office/drawing/2014/main" id="{00000000-0008-0000-0C00-00000C000000}"/>
            </a:ext>
          </a:extLst>
        </xdr:cNvPr>
        <xdr:cNvPicPr>
          <a:picLocks noChangeAspect="1"/>
        </xdr:cNvPicPr>
      </xdr:nvPicPr>
      <xdr:blipFill>
        <a:blip xmlns:r="http://schemas.openxmlformats.org/officeDocument/2006/relationships" r:embed="rId1" cstate="screen">
          <a:extLst>
            <a:ext uri="{28A0092B-C50C-407E-A947-70E740481C1C}">
              <a14:useLocalDpi xmlns:a14="http://schemas.microsoft.com/office/drawing/2010/main"/>
            </a:ext>
          </a:extLst>
        </a:blip>
        <a:stretch>
          <a:fillRect/>
        </a:stretch>
      </xdr:blipFill>
      <xdr:spPr>
        <a:xfrm>
          <a:off x="0" y="1"/>
          <a:ext cx="21104678" cy="1143000"/>
        </a:xfrm>
        <a:prstGeom prst="rect">
          <a:avLst/>
        </a:prstGeom>
      </xdr:spPr>
    </xdr:pic>
    <xdr:clientData/>
  </xdr:twoCellAnchor>
  <xdr:twoCellAnchor>
    <xdr:from>
      <xdr:col>1</xdr:col>
      <xdr:colOff>2657506</xdr:colOff>
      <xdr:row>0</xdr:row>
      <xdr:rowOff>124548</xdr:rowOff>
    </xdr:from>
    <xdr:to>
      <xdr:col>10</xdr:col>
      <xdr:colOff>333036</xdr:colOff>
      <xdr:row>1</xdr:row>
      <xdr:rowOff>184229</xdr:rowOff>
    </xdr:to>
    <xdr:grpSp>
      <xdr:nvGrpSpPr>
        <xdr:cNvPr id="8" name="Grupo 7">
          <a:extLst>
            <a:ext uri="{FF2B5EF4-FFF2-40B4-BE49-F238E27FC236}">
              <a16:creationId xmlns:a16="http://schemas.microsoft.com/office/drawing/2014/main" id="{00000000-0008-0000-0C00-000008000000}"/>
            </a:ext>
          </a:extLst>
        </xdr:cNvPr>
        <xdr:cNvGrpSpPr/>
      </xdr:nvGrpSpPr>
      <xdr:grpSpPr>
        <a:xfrm>
          <a:off x="2990881" y="124548"/>
          <a:ext cx="9692905" cy="1043931"/>
          <a:chOff x="2735535" y="124549"/>
          <a:chExt cx="8466597" cy="1047900"/>
        </a:xfrm>
      </xdr:grpSpPr>
      <xdr:sp macro="" textlink="">
        <xdr:nvSpPr>
          <xdr:cNvPr id="9" name="CuadroTexto 8">
            <a:extLst>
              <a:ext uri="{FF2B5EF4-FFF2-40B4-BE49-F238E27FC236}">
                <a16:creationId xmlns:a16="http://schemas.microsoft.com/office/drawing/2014/main" id="{00000000-0008-0000-0C00-000009000000}"/>
              </a:ext>
            </a:extLst>
          </xdr:cNvPr>
          <xdr:cNvSpPr txBox="1"/>
        </xdr:nvSpPr>
        <xdr:spPr>
          <a:xfrm>
            <a:off x="2735535" y="124549"/>
            <a:ext cx="5586934" cy="49457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3000" b="1" i="0">
                <a:solidFill>
                  <a:srgbClr val="646482"/>
                </a:solidFill>
                <a:latin typeface="Century Gothic" panose="020B0502020202020204" pitchFamily="34" charset="0"/>
              </a:rPr>
              <a:t>Cuentas</a:t>
            </a:r>
            <a:r>
              <a:rPr lang="es-ES_tradnl" sz="3000" b="1" i="0" baseline="0">
                <a:solidFill>
                  <a:srgbClr val="646482"/>
                </a:solidFill>
                <a:latin typeface="Century Gothic" panose="020B0502020202020204" pitchFamily="34" charset="0"/>
              </a:rPr>
              <a:t> Satélite de Salud</a:t>
            </a:r>
            <a:endParaRPr lang="es-ES_tradnl" sz="3000" b="0" i="0">
              <a:solidFill>
                <a:srgbClr val="646482"/>
              </a:solidFill>
              <a:latin typeface="Century Gothic" panose="020B0502020202020204" pitchFamily="34" charset="0"/>
            </a:endParaRPr>
          </a:p>
        </xdr:txBody>
      </xdr:sp>
      <xdr:sp macro="" textlink="">
        <xdr:nvSpPr>
          <xdr:cNvPr id="10" name="CuadroTexto 9">
            <a:extLst>
              <a:ext uri="{FF2B5EF4-FFF2-40B4-BE49-F238E27FC236}">
                <a16:creationId xmlns:a16="http://schemas.microsoft.com/office/drawing/2014/main" id="{00000000-0008-0000-0C00-00000A000000}"/>
              </a:ext>
            </a:extLst>
          </xdr:cNvPr>
          <xdr:cNvSpPr txBox="1"/>
        </xdr:nvSpPr>
        <xdr:spPr>
          <a:xfrm>
            <a:off x="2796433" y="594324"/>
            <a:ext cx="8405699" cy="5781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000" b="0" i="0">
                <a:solidFill>
                  <a:srgbClr val="646482"/>
                </a:solidFill>
                <a:latin typeface="Century Gothic" panose="020B0502020202020204" pitchFamily="34" charset="0"/>
              </a:rPr>
              <a:t>Indicadores</a:t>
            </a:r>
            <a:r>
              <a:rPr lang="es-ES_tradnl" sz="2000" b="0" i="0" baseline="0">
                <a:solidFill>
                  <a:srgbClr val="646482"/>
                </a:solidFill>
                <a:latin typeface="Century Gothic" panose="020B0502020202020204" pitchFamily="34" charset="0"/>
              </a:rPr>
              <a:t> Económicos 2007-2023</a:t>
            </a:r>
            <a:endParaRPr lang="es-ES_tradnl" sz="2000" b="0" i="0">
              <a:solidFill>
                <a:srgbClr val="646482"/>
              </a:solidFill>
              <a:latin typeface="Century Gothic" panose="020B0502020202020204" pitchFamily="34" charset="0"/>
            </a:endParaRPr>
          </a:p>
        </xdr:txBody>
      </xdr:sp>
    </xdr:grpSp>
    <xdr:clientData/>
  </xdr:twoCellAnchor>
  <xdr:twoCellAnchor>
    <xdr:from>
      <xdr:col>1</xdr:col>
      <xdr:colOff>533400</xdr:colOff>
      <xdr:row>12</xdr:row>
      <xdr:rowOff>365125</xdr:rowOff>
    </xdr:from>
    <xdr:to>
      <xdr:col>19</xdr:col>
      <xdr:colOff>254000</xdr:colOff>
      <xdr:row>27</xdr:row>
      <xdr:rowOff>0</xdr:rowOff>
    </xdr:to>
    <xdr:graphicFrame macro="">
      <xdr:nvGraphicFramePr>
        <xdr:cNvPr id="7" name="4 Gráfico">
          <a:extLst>
            <a:ext uri="{FF2B5EF4-FFF2-40B4-BE49-F238E27FC236}">
              <a16:creationId xmlns:a16="http://schemas.microsoft.com/office/drawing/2014/main" id="{00000000-0008-0000-0C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4.xml><?xml version="1.0" encoding="utf-8"?>
<xdr:wsDr xmlns:xdr="http://schemas.openxmlformats.org/drawingml/2006/spreadsheetDrawing" xmlns:a="http://schemas.openxmlformats.org/drawingml/2006/main">
  <xdr:twoCellAnchor editAs="oneCell">
    <xdr:from>
      <xdr:col>0</xdr:col>
      <xdr:colOff>0</xdr:colOff>
      <xdr:row>0</xdr:row>
      <xdr:rowOff>1</xdr:rowOff>
    </xdr:from>
    <xdr:to>
      <xdr:col>19</xdr:col>
      <xdr:colOff>142875</xdr:colOff>
      <xdr:row>1</xdr:row>
      <xdr:rowOff>63501</xdr:rowOff>
    </xdr:to>
    <xdr:pic>
      <xdr:nvPicPr>
        <xdr:cNvPr id="10" name="Imagen 9">
          <a:extLst>
            <a:ext uri="{FF2B5EF4-FFF2-40B4-BE49-F238E27FC236}">
              <a16:creationId xmlns:a16="http://schemas.microsoft.com/office/drawing/2014/main" id="{00000000-0008-0000-0D00-00000A000000}"/>
            </a:ext>
          </a:extLst>
        </xdr:cNvPr>
        <xdr:cNvPicPr>
          <a:picLocks noChangeAspect="1"/>
        </xdr:cNvPicPr>
      </xdr:nvPicPr>
      <xdr:blipFill>
        <a:blip xmlns:r="http://schemas.openxmlformats.org/officeDocument/2006/relationships" r:embed="rId1" cstate="screen">
          <a:extLst>
            <a:ext uri="{28A0092B-C50C-407E-A947-70E740481C1C}">
              <a14:useLocalDpi xmlns:a14="http://schemas.microsoft.com/office/drawing/2010/main"/>
            </a:ext>
          </a:extLst>
        </a:blip>
        <a:stretch>
          <a:fillRect/>
        </a:stretch>
      </xdr:blipFill>
      <xdr:spPr>
        <a:xfrm>
          <a:off x="0" y="1"/>
          <a:ext cx="22066250" cy="1047750"/>
        </a:xfrm>
        <a:prstGeom prst="rect">
          <a:avLst/>
        </a:prstGeom>
      </xdr:spPr>
    </xdr:pic>
    <xdr:clientData/>
  </xdr:twoCellAnchor>
  <xdr:twoCellAnchor>
    <xdr:from>
      <xdr:col>5</xdr:col>
      <xdr:colOff>0</xdr:colOff>
      <xdr:row>0</xdr:row>
      <xdr:rowOff>0</xdr:rowOff>
    </xdr:from>
    <xdr:to>
      <xdr:col>5</xdr:col>
      <xdr:colOff>0</xdr:colOff>
      <xdr:row>1</xdr:row>
      <xdr:rowOff>0</xdr:rowOff>
    </xdr:to>
    <xdr:sp macro="" textlink="">
      <xdr:nvSpPr>
        <xdr:cNvPr id="3" name="2 Rectángulo">
          <a:hlinkClick xmlns:r="http://schemas.openxmlformats.org/officeDocument/2006/relationships" r:id="rId2"/>
          <a:extLst>
            <a:ext uri="{FF2B5EF4-FFF2-40B4-BE49-F238E27FC236}">
              <a16:creationId xmlns:a16="http://schemas.microsoft.com/office/drawing/2014/main" id="{00000000-0008-0000-0D00-000003000000}"/>
            </a:ext>
          </a:extLst>
        </xdr:cNvPr>
        <xdr:cNvSpPr/>
      </xdr:nvSpPr>
      <xdr:spPr>
        <a:xfrm>
          <a:off x="7848600" y="4695824"/>
          <a:ext cx="0" cy="266701"/>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es-EC" sz="1100">
              <a:solidFill>
                <a:sysClr val="windowText" lastClr="000000"/>
              </a:solidFill>
            </a:rPr>
            <a:t>índice</a:t>
          </a:r>
        </a:p>
      </xdr:txBody>
    </xdr:sp>
    <xdr:clientData/>
  </xdr:twoCellAnchor>
  <xdr:twoCellAnchor>
    <xdr:from>
      <xdr:col>1</xdr:col>
      <xdr:colOff>2659372</xdr:colOff>
      <xdr:row>0</xdr:row>
      <xdr:rowOff>124548</xdr:rowOff>
    </xdr:from>
    <xdr:to>
      <xdr:col>10</xdr:col>
      <xdr:colOff>340754</xdr:colOff>
      <xdr:row>1</xdr:row>
      <xdr:rowOff>184229</xdr:rowOff>
    </xdr:to>
    <xdr:grpSp>
      <xdr:nvGrpSpPr>
        <xdr:cNvPr id="12" name="Grupo 11">
          <a:extLst>
            <a:ext uri="{FF2B5EF4-FFF2-40B4-BE49-F238E27FC236}">
              <a16:creationId xmlns:a16="http://schemas.microsoft.com/office/drawing/2014/main" id="{00000000-0008-0000-0D00-00000C000000}"/>
            </a:ext>
          </a:extLst>
        </xdr:cNvPr>
        <xdr:cNvGrpSpPr/>
      </xdr:nvGrpSpPr>
      <xdr:grpSpPr>
        <a:xfrm>
          <a:off x="2992747" y="124548"/>
          <a:ext cx="9698757" cy="1043931"/>
          <a:chOff x="2735535" y="124549"/>
          <a:chExt cx="8466597" cy="1047900"/>
        </a:xfrm>
      </xdr:grpSpPr>
      <xdr:sp macro="" textlink="">
        <xdr:nvSpPr>
          <xdr:cNvPr id="13" name="CuadroTexto 12">
            <a:extLst>
              <a:ext uri="{FF2B5EF4-FFF2-40B4-BE49-F238E27FC236}">
                <a16:creationId xmlns:a16="http://schemas.microsoft.com/office/drawing/2014/main" id="{00000000-0008-0000-0D00-00000D000000}"/>
              </a:ext>
            </a:extLst>
          </xdr:cNvPr>
          <xdr:cNvSpPr txBox="1"/>
        </xdr:nvSpPr>
        <xdr:spPr>
          <a:xfrm>
            <a:off x="2735535" y="124549"/>
            <a:ext cx="5586934" cy="49457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3000" b="1" i="0">
                <a:solidFill>
                  <a:srgbClr val="646482"/>
                </a:solidFill>
                <a:latin typeface="Century Gothic" panose="020B0502020202020204" pitchFamily="34" charset="0"/>
              </a:rPr>
              <a:t>Cuentas</a:t>
            </a:r>
            <a:r>
              <a:rPr lang="es-ES_tradnl" sz="3000" b="1" i="0" baseline="0">
                <a:solidFill>
                  <a:srgbClr val="646482"/>
                </a:solidFill>
                <a:latin typeface="Century Gothic" panose="020B0502020202020204" pitchFamily="34" charset="0"/>
              </a:rPr>
              <a:t> Satélite de Salud</a:t>
            </a:r>
            <a:endParaRPr lang="es-ES_tradnl" sz="3000" b="0" i="0">
              <a:solidFill>
                <a:srgbClr val="646482"/>
              </a:solidFill>
              <a:latin typeface="Century Gothic" panose="020B0502020202020204" pitchFamily="34" charset="0"/>
            </a:endParaRPr>
          </a:p>
        </xdr:txBody>
      </xdr:sp>
      <xdr:sp macro="" textlink="">
        <xdr:nvSpPr>
          <xdr:cNvPr id="14" name="CuadroTexto 13">
            <a:extLst>
              <a:ext uri="{FF2B5EF4-FFF2-40B4-BE49-F238E27FC236}">
                <a16:creationId xmlns:a16="http://schemas.microsoft.com/office/drawing/2014/main" id="{00000000-0008-0000-0D00-00000E000000}"/>
              </a:ext>
            </a:extLst>
          </xdr:cNvPr>
          <xdr:cNvSpPr txBox="1"/>
        </xdr:nvSpPr>
        <xdr:spPr>
          <a:xfrm>
            <a:off x="2796433" y="594324"/>
            <a:ext cx="8405699" cy="5781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000" b="0" i="0">
                <a:solidFill>
                  <a:srgbClr val="646482"/>
                </a:solidFill>
                <a:latin typeface="Century Gothic" panose="020B0502020202020204" pitchFamily="34" charset="0"/>
              </a:rPr>
              <a:t>Indicadores</a:t>
            </a:r>
            <a:r>
              <a:rPr lang="es-ES_tradnl" sz="2000" b="0" i="0" baseline="0">
                <a:solidFill>
                  <a:srgbClr val="646482"/>
                </a:solidFill>
                <a:latin typeface="Century Gothic" panose="020B0502020202020204" pitchFamily="34" charset="0"/>
              </a:rPr>
              <a:t> Económicos 2007-2023</a:t>
            </a:r>
            <a:endParaRPr lang="es-ES_tradnl" sz="2000" b="0" i="0">
              <a:solidFill>
                <a:srgbClr val="646482"/>
              </a:solidFill>
              <a:latin typeface="Century Gothic" panose="020B0502020202020204" pitchFamily="34" charset="0"/>
            </a:endParaRPr>
          </a:p>
        </xdr:txBody>
      </xdr:sp>
    </xdr:grpSp>
    <xdr:clientData/>
  </xdr:twoCellAnchor>
  <xdr:twoCellAnchor>
    <xdr:from>
      <xdr:col>1</xdr:col>
      <xdr:colOff>261573</xdr:colOff>
      <xdr:row>12</xdr:row>
      <xdr:rowOff>129442</xdr:rowOff>
    </xdr:from>
    <xdr:to>
      <xdr:col>19</xdr:col>
      <xdr:colOff>269875</xdr:colOff>
      <xdr:row>24</xdr:row>
      <xdr:rowOff>129442</xdr:rowOff>
    </xdr:to>
    <xdr:graphicFrame macro="">
      <xdr:nvGraphicFramePr>
        <xdr:cNvPr id="8" name="5 Gráfico">
          <a:extLst>
            <a:ext uri="{FF2B5EF4-FFF2-40B4-BE49-F238E27FC236}">
              <a16:creationId xmlns:a16="http://schemas.microsoft.com/office/drawing/2014/main" id="{00000000-0008-0000-0D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15.xml><?xml version="1.0" encoding="utf-8"?>
<xdr:wsDr xmlns:xdr="http://schemas.openxmlformats.org/drawingml/2006/spreadsheetDrawing" xmlns:a="http://schemas.openxmlformats.org/drawingml/2006/main">
  <xdr:twoCellAnchor editAs="oneCell">
    <xdr:from>
      <xdr:col>0</xdr:col>
      <xdr:colOff>0</xdr:colOff>
      <xdr:row>0</xdr:row>
      <xdr:rowOff>1</xdr:rowOff>
    </xdr:from>
    <xdr:to>
      <xdr:col>7</xdr:col>
      <xdr:colOff>204107</xdr:colOff>
      <xdr:row>1</xdr:row>
      <xdr:rowOff>95251</xdr:rowOff>
    </xdr:to>
    <xdr:pic>
      <xdr:nvPicPr>
        <xdr:cNvPr id="12" name="Imagen 11">
          <a:extLst>
            <a:ext uri="{FF2B5EF4-FFF2-40B4-BE49-F238E27FC236}">
              <a16:creationId xmlns:a16="http://schemas.microsoft.com/office/drawing/2014/main" id="{00000000-0008-0000-0E00-00000C000000}"/>
            </a:ext>
          </a:extLst>
        </xdr:cNvPr>
        <xdr:cNvPicPr>
          <a:picLocks noChangeAspect="1"/>
        </xdr:cNvPicPr>
      </xdr:nvPicPr>
      <xdr:blipFill>
        <a:blip xmlns:r="http://schemas.openxmlformats.org/officeDocument/2006/relationships" r:embed="rId1" cstate="screen">
          <a:extLst>
            <a:ext uri="{28A0092B-C50C-407E-A947-70E740481C1C}">
              <a14:useLocalDpi xmlns:a14="http://schemas.microsoft.com/office/drawing/2010/main"/>
            </a:ext>
          </a:extLst>
        </a:blip>
        <a:stretch>
          <a:fillRect/>
        </a:stretch>
      </xdr:blipFill>
      <xdr:spPr>
        <a:xfrm>
          <a:off x="0" y="1"/>
          <a:ext cx="11649982" cy="1079500"/>
        </a:xfrm>
        <a:prstGeom prst="rect">
          <a:avLst/>
        </a:prstGeom>
      </xdr:spPr>
    </xdr:pic>
    <xdr:clientData/>
  </xdr:twoCellAnchor>
  <xdr:twoCellAnchor>
    <xdr:from>
      <xdr:col>2</xdr:col>
      <xdr:colOff>171973</xdr:colOff>
      <xdr:row>0</xdr:row>
      <xdr:rowOff>97334</xdr:rowOff>
    </xdr:from>
    <xdr:to>
      <xdr:col>5</xdr:col>
      <xdr:colOff>163284</xdr:colOff>
      <xdr:row>1</xdr:row>
      <xdr:rowOff>157015</xdr:rowOff>
    </xdr:to>
    <xdr:grpSp>
      <xdr:nvGrpSpPr>
        <xdr:cNvPr id="8" name="Grupo 7">
          <a:extLst>
            <a:ext uri="{FF2B5EF4-FFF2-40B4-BE49-F238E27FC236}">
              <a16:creationId xmlns:a16="http://schemas.microsoft.com/office/drawing/2014/main" id="{00000000-0008-0000-0E00-000008000000}"/>
            </a:ext>
          </a:extLst>
        </xdr:cNvPr>
        <xdr:cNvGrpSpPr/>
      </xdr:nvGrpSpPr>
      <xdr:grpSpPr>
        <a:xfrm>
          <a:off x="1775348" y="97334"/>
          <a:ext cx="7706561" cy="1043931"/>
          <a:chOff x="2735535" y="124549"/>
          <a:chExt cx="8466597" cy="1047900"/>
        </a:xfrm>
      </xdr:grpSpPr>
      <xdr:sp macro="" textlink="">
        <xdr:nvSpPr>
          <xdr:cNvPr id="9" name="CuadroTexto 8">
            <a:extLst>
              <a:ext uri="{FF2B5EF4-FFF2-40B4-BE49-F238E27FC236}">
                <a16:creationId xmlns:a16="http://schemas.microsoft.com/office/drawing/2014/main" id="{00000000-0008-0000-0E00-000009000000}"/>
              </a:ext>
            </a:extLst>
          </xdr:cNvPr>
          <xdr:cNvSpPr txBox="1"/>
        </xdr:nvSpPr>
        <xdr:spPr>
          <a:xfrm>
            <a:off x="2735535" y="124549"/>
            <a:ext cx="5586934" cy="49457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3000" b="1" i="0">
                <a:solidFill>
                  <a:srgbClr val="646482"/>
                </a:solidFill>
                <a:latin typeface="Century Gothic" panose="020B0502020202020204" pitchFamily="34" charset="0"/>
              </a:rPr>
              <a:t>Cuentas</a:t>
            </a:r>
            <a:r>
              <a:rPr lang="es-ES_tradnl" sz="3000" b="1" i="0" baseline="0">
                <a:solidFill>
                  <a:srgbClr val="646482"/>
                </a:solidFill>
                <a:latin typeface="Century Gothic" panose="020B0502020202020204" pitchFamily="34" charset="0"/>
              </a:rPr>
              <a:t> Satélite de Salud</a:t>
            </a:r>
            <a:endParaRPr lang="es-ES_tradnl" sz="3000" b="0" i="0">
              <a:solidFill>
                <a:srgbClr val="646482"/>
              </a:solidFill>
              <a:latin typeface="Century Gothic" panose="020B0502020202020204" pitchFamily="34" charset="0"/>
            </a:endParaRPr>
          </a:p>
        </xdr:txBody>
      </xdr:sp>
      <xdr:sp macro="" textlink="">
        <xdr:nvSpPr>
          <xdr:cNvPr id="10" name="CuadroTexto 9">
            <a:extLst>
              <a:ext uri="{FF2B5EF4-FFF2-40B4-BE49-F238E27FC236}">
                <a16:creationId xmlns:a16="http://schemas.microsoft.com/office/drawing/2014/main" id="{00000000-0008-0000-0E00-00000A000000}"/>
              </a:ext>
            </a:extLst>
          </xdr:cNvPr>
          <xdr:cNvSpPr txBox="1"/>
        </xdr:nvSpPr>
        <xdr:spPr>
          <a:xfrm>
            <a:off x="2796433" y="594324"/>
            <a:ext cx="8405699" cy="5781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000" b="0" i="0">
                <a:solidFill>
                  <a:srgbClr val="646482"/>
                </a:solidFill>
                <a:latin typeface="Century Gothic" panose="020B0502020202020204" pitchFamily="34" charset="0"/>
              </a:rPr>
              <a:t>Indicadores</a:t>
            </a:r>
            <a:r>
              <a:rPr lang="es-ES_tradnl" sz="2000" b="0" i="0" baseline="0">
                <a:solidFill>
                  <a:srgbClr val="646482"/>
                </a:solidFill>
                <a:latin typeface="Century Gothic" panose="020B0502020202020204" pitchFamily="34" charset="0"/>
              </a:rPr>
              <a:t> Económicos 2007-2023</a:t>
            </a:r>
            <a:endParaRPr lang="es-ES_tradnl" sz="2000" b="0" i="0">
              <a:solidFill>
                <a:srgbClr val="646482"/>
              </a:solidFill>
              <a:latin typeface="Century Gothic" panose="020B0502020202020204" pitchFamily="34" charset="0"/>
            </a:endParaRPr>
          </a:p>
        </xdr:txBody>
      </xdr:sp>
    </xdr:grpSp>
    <xdr:clientData/>
  </xdr:twoCellAnchor>
  <xdr:twoCellAnchor>
    <xdr:from>
      <xdr:col>0</xdr:col>
      <xdr:colOff>0</xdr:colOff>
      <xdr:row>22</xdr:row>
      <xdr:rowOff>371929</xdr:rowOff>
    </xdr:from>
    <xdr:to>
      <xdr:col>7</xdr:col>
      <xdr:colOff>33449</xdr:colOff>
      <xdr:row>43</xdr:row>
      <xdr:rowOff>125867</xdr:rowOff>
    </xdr:to>
    <xdr:graphicFrame macro="">
      <xdr:nvGraphicFramePr>
        <xdr:cNvPr id="7" name="4 Gráfico">
          <a:extLst>
            <a:ext uri="{FF2B5EF4-FFF2-40B4-BE49-F238E27FC236}">
              <a16:creationId xmlns:a16="http://schemas.microsoft.com/office/drawing/2014/main" id="{00000000-0008-0000-0E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6.xml><?xml version="1.0" encoding="utf-8"?>
<xdr:wsDr xmlns:xdr="http://schemas.openxmlformats.org/drawingml/2006/spreadsheetDrawing" xmlns:a="http://schemas.openxmlformats.org/drawingml/2006/main">
  <xdr:twoCellAnchor editAs="oneCell">
    <xdr:from>
      <xdr:col>0</xdr:col>
      <xdr:colOff>0</xdr:colOff>
      <xdr:row>0</xdr:row>
      <xdr:rowOff>1</xdr:rowOff>
    </xdr:from>
    <xdr:to>
      <xdr:col>7</xdr:col>
      <xdr:colOff>222250</xdr:colOff>
      <xdr:row>1</xdr:row>
      <xdr:rowOff>63501</xdr:rowOff>
    </xdr:to>
    <xdr:pic>
      <xdr:nvPicPr>
        <xdr:cNvPr id="12" name="Imagen 11">
          <a:extLst>
            <a:ext uri="{FF2B5EF4-FFF2-40B4-BE49-F238E27FC236}">
              <a16:creationId xmlns:a16="http://schemas.microsoft.com/office/drawing/2014/main" id="{00000000-0008-0000-0F00-00000C000000}"/>
            </a:ext>
          </a:extLst>
        </xdr:cNvPr>
        <xdr:cNvPicPr>
          <a:picLocks noChangeAspect="1"/>
        </xdr:cNvPicPr>
      </xdr:nvPicPr>
      <xdr:blipFill>
        <a:blip xmlns:r="http://schemas.openxmlformats.org/officeDocument/2006/relationships" r:embed="rId1" cstate="screen">
          <a:extLst>
            <a:ext uri="{28A0092B-C50C-407E-A947-70E740481C1C}">
              <a14:useLocalDpi xmlns:a14="http://schemas.microsoft.com/office/drawing/2010/main"/>
            </a:ext>
          </a:extLst>
        </a:blip>
        <a:stretch>
          <a:fillRect/>
        </a:stretch>
      </xdr:blipFill>
      <xdr:spPr>
        <a:xfrm>
          <a:off x="0" y="1"/>
          <a:ext cx="11445875" cy="1047750"/>
        </a:xfrm>
        <a:prstGeom prst="rect">
          <a:avLst/>
        </a:prstGeom>
      </xdr:spPr>
    </xdr:pic>
    <xdr:clientData/>
  </xdr:twoCellAnchor>
  <xdr:twoCellAnchor>
    <xdr:from>
      <xdr:col>2</xdr:col>
      <xdr:colOff>317643</xdr:colOff>
      <xdr:row>0</xdr:row>
      <xdr:rowOff>97333</xdr:rowOff>
    </xdr:from>
    <xdr:to>
      <xdr:col>5</xdr:col>
      <xdr:colOff>227038</xdr:colOff>
      <xdr:row>1</xdr:row>
      <xdr:rowOff>157014</xdr:rowOff>
    </xdr:to>
    <xdr:grpSp>
      <xdr:nvGrpSpPr>
        <xdr:cNvPr id="7" name="Grupo 6">
          <a:extLst>
            <a:ext uri="{FF2B5EF4-FFF2-40B4-BE49-F238E27FC236}">
              <a16:creationId xmlns:a16="http://schemas.microsoft.com/office/drawing/2014/main" id="{00000000-0008-0000-0F00-000007000000}"/>
            </a:ext>
          </a:extLst>
        </xdr:cNvPr>
        <xdr:cNvGrpSpPr/>
      </xdr:nvGrpSpPr>
      <xdr:grpSpPr>
        <a:xfrm>
          <a:off x="1698768" y="97333"/>
          <a:ext cx="7624645" cy="1043931"/>
          <a:chOff x="2735535" y="124549"/>
          <a:chExt cx="8466597" cy="1047900"/>
        </a:xfrm>
      </xdr:grpSpPr>
      <xdr:sp macro="" textlink="">
        <xdr:nvSpPr>
          <xdr:cNvPr id="8" name="CuadroTexto 7">
            <a:extLst>
              <a:ext uri="{FF2B5EF4-FFF2-40B4-BE49-F238E27FC236}">
                <a16:creationId xmlns:a16="http://schemas.microsoft.com/office/drawing/2014/main" id="{00000000-0008-0000-0F00-000008000000}"/>
              </a:ext>
            </a:extLst>
          </xdr:cNvPr>
          <xdr:cNvSpPr txBox="1"/>
        </xdr:nvSpPr>
        <xdr:spPr>
          <a:xfrm>
            <a:off x="2735535" y="124549"/>
            <a:ext cx="5586934" cy="49457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3000" b="1" i="0">
                <a:solidFill>
                  <a:srgbClr val="646482"/>
                </a:solidFill>
                <a:latin typeface="Century Gothic" panose="020B0502020202020204" pitchFamily="34" charset="0"/>
              </a:rPr>
              <a:t>Cuentas</a:t>
            </a:r>
            <a:r>
              <a:rPr lang="es-ES_tradnl" sz="3000" b="1" i="0" baseline="0">
                <a:solidFill>
                  <a:srgbClr val="646482"/>
                </a:solidFill>
                <a:latin typeface="Century Gothic" panose="020B0502020202020204" pitchFamily="34" charset="0"/>
              </a:rPr>
              <a:t> Satélite de Salud</a:t>
            </a:r>
            <a:endParaRPr lang="es-ES_tradnl" sz="3000" b="0" i="0">
              <a:solidFill>
                <a:srgbClr val="646482"/>
              </a:solidFill>
              <a:latin typeface="Century Gothic" panose="020B0502020202020204" pitchFamily="34" charset="0"/>
            </a:endParaRPr>
          </a:p>
        </xdr:txBody>
      </xdr:sp>
      <xdr:sp macro="" textlink="">
        <xdr:nvSpPr>
          <xdr:cNvPr id="9" name="CuadroTexto 8">
            <a:extLst>
              <a:ext uri="{FF2B5EF4-FFF2-40B4-BE49-F238E27FC236}">
                <a16:creationId xmlns:a16="http://schemas.microsoft.com/office/drawing/2014/main" id="{00000000-0008-0000-0F00-000009000000}"/>
              </a:ext>
            </a:extLst>
          </xdr:cNvPr>
          <xdr:cNvSpPr txBox="1"/>
        </xdr:nvSpPr>
        <xdr:spPr>
          <a:xfrm>
            <a:off x="2796433" y="594324"/>
            <a:ext cx="8405699" cy="5781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000" b="0" i="0">
                <a:solidFill>
                  <a:srgbClr val="646482"/>
                </a:solidFill>
                <a:latin typeface="Century Gothic" panose="020B0502020202020204" pitchFamily="34" charset="0"/>
              </a:rPr>
              <a:t>Indicadores</a:t>
            </a:r>
            <a:r>
              <a:rPr lang="es-ES_tradnl" sz="2000" b="0" i="0" baseline="0">
                <a:solidFill>
                  <a:srgbClr val="646482"/>
                </a:solidFill>
                <a:latin typeface="Century Gothic" panose="020B0502020202020204" pitchFamily="34" charset="0"/>
              </a:rPr>
              <a:t> Económicos 2007-2023</a:t>
            </a:r>
          </a:p>
          <a:p>
            <a:endParaRPr lang="es-ES_tradnl" sz="2000" b="0" i="0">
              <a:solidFill>
                <a:srgbClr val="646482"/>
              </a:solidFill>
              <a:latin typeface="Century Gothic" panose="020B0502020202020204" pitchFamily="34" charset="0"/>
            </a:endParaRPr>
          </a:p>
        </xdr:txBody>
      </xdr:sp>
    </xdr:grpSp>
    <xdr:clientData/>
  </xdr:twoCellAnchor>
  <xdr:twoCellAnchor>
    <xdr:from>
      <xdr:col>0</xdr:col>
      <xdr:colOff>163285</xdr:colOff>
      <xdr:row>17</xdr:row>
      <xdr:rowOff>0</xdr:rowOff>
    </xdr:from>
    <xdr:to>
      <xdr:col>6</xdr:col>
      <xdr:colOff>1035688</xdr:colOff>
      <xdr:row>33</xdr:row>
      <xdr:rowOff>20784</xdr:rowOff>
    </xdr:to>
    <xdr:graphicFrame macro="">
      <xdr:nvGraphicFramePr>
        <xdr:cNvPr id="11" name="4 Gráfico">
          <a:extLst>
            <a:ext uri="{FF2B5EF4-FFF2-40B4-BE49-F238E27FC236}">
              <a16:creationId xmlns:a16="http://schemas.microsoft.com/office/drawing/2014/main" id="{00000000-0008-0000-0F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7.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19</xdr:col>
      <xdr:colOff>63499</xdr:colOff>
      <xdr:row>1</xdr:row>
      <xdr:rowOff>79375</xdr:rowOff>
    </xdr:to>
    <xdr:pic>
      <xdr:nvPicPr>
        <xdr:cNvPr id="12" name="Imagen 11">
          <a:extLst>
            <a:ext uri="{FF2B5EF4-FFF2-40B4-BE49-F238E27FC236}">
              <a16:creationId xmlns:a16="http://schemas.microsoft.com/office/drawing/2014/main" id="{00000000-0008-0000-1000-00000C000000}"/>
            </a:ext>
          </a:extLst>
        </xdr:cNvPr>
        <xdr:cNvPicPr>
          <a:picLocks noChangeAspect="1"/>
        </xdr:cNvPicPr>
      </xdr:nvPicPr>
      <xdr:blipFill>
        <a:blip xmlns:r="http://schemas.openxmlformats.org/officeDocument/2006/relationships" r:embed="rId1" cstate="screen">
          <a:extLst>
            <a:ext uri="{28A0092B-C50C-407E-A947-70E740481C1C}">
              <a14:useLocalDpi xmlns:a14="http://schemas.microsoft.com/office/drawing/2010/main"/>
            </a:ext>
          </a:extLst>
        </a:blip>
        <a:stretch>
          <a:fillRect/>
        </a:stretch>
      </xdr:blipFill>
      <xdr:spPr>
        <a:xfrm>
          <a:off x="0" y="0"/>
          <a:ext cx="21986874" cy="1063625"/>
        </a:xfrm>
        <a:prstGeom prst="rect">
          <a:avLst/>
        </a:prstGeom>
      </xdr:spPr>
    </xdr:pic>
    <xdr:clientData/>
  </xdr:twoCellAnchor>
  <xdr:twoCellAnchor>
    <xdr:from>
      <xdr:col>1</xdr:col>
      <xdr:colOff>2683627</xdr:colOff>
      <xdr:row>0</xdr:row>
      <xdr:rowOff>124548</xdr:rowOff>
    </xdr:from>
    <xdr:to>
      <xdr:col>10</xdr:col>
      <xdr:colOff>441073</xdr:colOff>
      <xdr:row>1</xdr:row>
      <xdr:rowOff>184229</xdr:rowOff>
    </xdr:to>
    <xdr:grpSp>
      <xdr:nvGrpSpPr>
        <xdr:cNvPr id="8" name="Grupo 7">
          <a:extLst>
            <a:ext uri="{FF2B5EF4-FFF2-40B4-BE49-F238E27FC236}">
              <a16:creationId xmlns:a16="http://schemas.microsoft.com/office/drawing/2014/main" id="{00000000-0008-0000-1000-000008000000}"/>
            </a:ext>
          </a:extLst>
        </xdr:cNvPr>
        <xdr:cNvGrpSpPr/>
      </xdr:nvGrpSpPr>
      <xdr:grpSpPr>
        <a:xfrm>
          <a:off x="3017002" y="124548"/>
          <a:ext cx="9774821" cy="1043931"/>
          <a:chOff x="2735535" y="124549"/>
          <a:chExt cx="8466597" cy="1047900"/>
        </a:xfrm>
      </xdr:grpSpPr>
      <xdr:sp macro="" textlink="">
        <xdr:nvSpPr>
          <xdr:cNvPr id="9" name="CuadroTexto 8">
            <a:extLst>
              <a:ext uri="{FF2B5EF4-FFF2-40B4-BE49-F238E27FC236}">
                <a16:creationId xmlns:a16="http://schemas.microsoft.com/office/drawing/2014/main" id="{00000000-0008-0000-1000-000009000000}"/>
              </a:ext>
            </a:extLst>
          </xdr:cNvPr>
          <xdr:cNvSpPr txBox="1"/>
        </xdr:nvSpPr>
        <xdr:spPr>
          <a:xfrm>
            <a:off x="2735535" y="124549"/>
            <a:ext cx="5586934" cy="49457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3000" b="1" i="0">
                <a:solidFill>
                  <a:srgbClr val="646482"/>
                </a:solidFill>
                <a:latin typeface="Century Gothic" panose="020B0502020202020204" pitchFamily="34" charset="0"/>
              </a:rPr>
              <a:t>Cuentas</a:t>
            </a:r>
            <a:r>
              <a:rPr lang="es-ES_tradnl" sz="3000" b="1" i="0" baseline="0">
                <a:solidFill>
                  <a:srgbClr val="646482"/>
                </a:solidFill>
                <a:latin typeface="Century Gothic" panose="020B0502020202020204" pitchFamily="34" charset="0"/>
              </a:rPr>
              <a:t> Satélite de Salud</a:t>
            </a:r>
            <a:endParaRPr lang="es-ES_tradnl" sz="3000" b="0" i="0">
              <a:solidFill>
                <a:srgbClr val="646482"/>
              </a:solidFill>
              <a:latin typeface="Century Gothic" panose="020B0502020202020204" pitchFamily="34" charset="0"/>
            </a:endParaRPr>
          </a:p>
        </xdr:txBody>
      </xdr:sp>
      <xdr:sp macro="" textlink="">
        <xdr:nvSpPr>
          <xdr:cNvPr id="10" name="CuadroTexto 9">
            <a:extLst>
              <a:ext uri="{FF2B5EF4-FFF2-40B4-BE49-F238E27FC236}">
                <a16:creationId xmlns:a16="http://schemas.microsoft.com/office/drawing/2014/main" id="{00000000-0008-0000-1000-00000A000000}"/>
              </a:ext>
            </a:extLst>
          </xdr:cNvPr>
          <xdr:cNvSpPr txBox="1"/>
        </xdr:nvSpPr>
        <xdr:spPr>
          <a:xfrm>
            <a:off x="2796433" y="594324"/>
            <a:ext cx="8405699" cy="5781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000" b="0" i="0">
                <a:solidFill>
                  <a:srgbClr val="646482"/>
                </a:solidFill>
                <a:latin typeface="Century Gothic" panose="020B0502020202020204" pitchFamily="34" charset="0"/>
              </a:rPr>
              <a:t>Indicadores</a:t>
            </a:r>
            <a:r>
              <a:rPr lang="es-ES_tradnl" sz="2000" b="0" i="0" baseline="0">
                <a:solidFill>
                  <a:srgbClr val="646482"/>
                </a:solidFill>
                <a:latin typeface="Century Gothic" panose="020B0502020202020204" pitchFamily="34" charset="0"/>
              </a:rPr>
              <a:t> Económicos 2007-2023</a:t>
            </a:r>
            <a:endParaRPr lang="es-ES_tradnl" sz="2000" b="0" i="0">
              <a:solidFill>
                <a:srgbClr val="646482"/>
              </a:solidFill>
              <a:latin typeface="Century Gothic" panose="020B0502020202020204" pitchFamily="34" charset="0"/>
            </a:endParaRPr>
          </a:p>
        </xdr:txBody>
      </xdr:sp>
    </xdr:grpSp>
    <xdr:clientData/>
  </xdr:twoCellAnchor>
  <xdr:twoCellAnchor>
    <xdr:from>
      <xdr:col>0</xdr:col>
      <xdr:colOff>333374</xdr:colOff>
      <xdr:row>16</xdr:row>
      <xdr:rowOff>0</xdr:rowOff>
    </xdr:from>
    <xdr:to>
      <xdr:col>19</xdr:col>
      <xdr:colOff>142874</xdr:colOff>
      <xdr:row>31</xdr:row>
      <xdr:rowOff>291314</xdr:rowOff>
    </xdr:to>
    <xdr:graphicFrame macro="">
      <xdr:nvGraphicFramePr>
        <xdr:cNvPr id="7" name="3 Gráfico">
          <a:extLst>
            <a:ext uri="{FF2B5EF4-FFF2-40B4-BE49-F238E27FC236}">
              <a16:creationId xmlns:a16="http://schemas.microsoft.com/office/drawing/2014/main" id="{00000000-0008-0000-1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8.xml><?xml version="1.0" encoding="utf-8"?>
<xdr:wsDr xmlns:xdr="http://schemas.openxmlformats.org/drawingml/2006/spreadsheetDrawing" xmlns:a="http://schemas.openxmlformats.org/drawingml/2006/main">
  <xdr:twoCellAnchor editAs="oneCell">
    <xdr:from>
      <xdr:col>0</xdr:col>
      <xdr:colOff>0</xdr:colOff>
      <xdr:row>0</xdr:row>
      <xdr:rowOff>1</xdr:rowOff>
    </xdr:from>
    <xdr:to>
      <xdr:col>7</xdr:col>
      <xdr:colOff>254000</xdr:colOff>
      <xdr:row>1</xdr:row>
      <xdr:rowOff>47625</xdr:rowOff>
    </xdr:to>
    <xdr:pic>
      <xdr:nvPicPr>
        <xdr:cNvPr id="10" name="Imagen 9">
          <a:extLst>
            <a:ext uri="{FF2B5EF4-FFF2-40B4-BE49-F238E27FC236}">
              <a16:creationId xmlns:a16="http://schemas.microsoft.com/office/drawing/2014/main" id="{00000000-0008-0000-1100-00000A000000}"/>
            </a:ext>
          </a:extLst>
        </xdr:cNvPr>
        <xdr:cNvPicPr>
          <a:picLocks noChangeAspect="1"/>
        </xdr:cNvPicPr>
      </xdr:nvPicPr>
      <xdr:blipFill>
        <a:blip xmlns:r="http://schemas.openxmlformats.org/officeDocument/2006/relationships" r:embed="rId1" cstate="screen">
          <a:extLst>
            <a:ext uri="{28A0092B-C50C-407E-A947-70E740481C1C}">
              <a14:useLocalDpi xmlns:a14="http://schemas.microsoft.com/office/drawing/2010/main"/>
            </a:ext>
          </a:extLst>
        </a:blip>
        <a:stretch>
          <a:fillRect/>
        </a:stretch>
      </xdr:blipFill>
      <xdr:spPr>
        <a:xfrm>
          <a:off x="0" y="1"/>
          <a:ext cx="11985625" cy="1031874"/>
        </a:xfrm>
        <a:prstGeom prst="rect">
          <a:avLst/>
        </a:prstGeom>
      </xdr:spPr>
    </xdr:pic>
    <xdr:clientData/>
  </xdr:twoCellAnchor>
  <xdr:twoCellAnchor>
    <xdr:from>
      <xdr:col>2</xdr:col>
      <xdr:colOff>319403</xdr:colOff>
      <xdr:row>0</xdr:row>
      <xdr:rowOff>97334</xdr:rowOff>
    </xdr:from>
    <xdr:to>
      <xdr:col>6</xdr:col>
      <xdr:colOff>926574</xdr:colOff>
      <xdr:row>1</xdr:row>
      <xdr:rowOff>157015</xdr:rowOff>
    </xdr:to>
    <xdr:grpSp>
      <xdr:nvGrpSpPr>
        <xdr:cNvPr id="5" name="Grupo 4">
          <a:extLst>
            <a:ext uri="{FF2B5EF4-FFF2-40B4-BE49-F238E27FC236}">
              <a16:creationId xmlns:a16="http://schemas.microsoft.com/office/drawing/2014/main" id="{00000000-0008-0000-1100-000005000000}"/>
            </a:ext>
          </a:extLst>
        </xdr:cNvPr>
        <xdr:cNvGrpSpPr/>
      </xdr:nvGrpSpPr>
      <xdr:grpSpPr>
        <a:xfrm>
          <a:off x="1732278" y="97334"/>
          <a:ext cx="9846421" cy="1043931"/>
          <a:chOff x="2735535" y="124549"/>
          <a:chExt cx="8466597" cy="1047900"/>
        </a:xfrm>
      </xdr:grpSpPr>
      <xdr:sp macro="" textlink="">
        <xdr:nvSpPr>
          <xdr:cNvPr id="6" name="CuadroTexto 5">
            <a:extLst>
              <a:ext uri="{FF2B5EF4-FFF2-40B4-BE49-F238E27FC236}">
                <a16:creationId xmlns:a16="http://schemas.microsoft.com/office/drawing/2014/main" id="{00000000-0008-0000-1100-000006000000}"/>
              </a:ext>
            </a:extLst>
          </xdr:cNvPr>
          <xdr:cNvSpPr txBox="1"/>
        </xdr:nvSpPr>
        <xdr:spPr>
          <a:xfrm>
            <a:off x="2735535" y="124549"/>
            <a:ext cx="5586934" cy="49457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3000" b="1" i="0">
                <a:solidFill>
                  <a:srgbClr val="646482"/>
                </a:solidFill>
                <a:latin typeface="Century Gothic" panose="020B0502020202020204" pitchFamily="34" charset="0"/>
              </a:rPr>
              <a:t>Cuentas</a:t>
            </a:r>
            <a:r>
              <a:rPr lang="es-ES_tradnl" sz="3000" b="1" i="0" baseline="0">
                <a:solidFill>
                  <a:srgbClr val="646482"/>
                </a:solidFill>
                <a:latin typeface="Century Gothic" panose="020B0502020202020204" pitchFamily="34" charset="0"/>
              </a:rPr>
              <a:t> Satélite de Salud</a:t>
            </a:r>
            <a:endParaRPr lang="es-ES_tradnl" sz="3000" b="0" i="0">
              <a:solidFill>
                <a:srgbClr val="646482"/>
              </a:solidFill>
              <a:latin typeface="Century Gothic" panose="020B0502020202020204" pitchFamily="34" charset="0"/>
            </a:endParaRPr>
          </a:p>
        </xdr:txBody>
      </xdr:sp>
      <xdr:sp macro="" textlink="">
        <xdr:nvSpPr>
          <xdr:cNvPr id="7" name="CuadroTexto 6">
            <a:extLst>
              <a:ext uri="{FF2B5EF4-FFF2-40B4-BE49-F238E27FC236}">
                <a16:creationId xmlns:a16="http://schemas.microsoft.com/office/drawing/2014/main" id="{00000000-0008-0000-1100-000007000000}"/>
              </a:ext>
            </a:extLst>
          </xdr:cNvPr>
          <xdr:cNvSpPr txBox="1"/>
        </xdr:nvSpPr>
        <xdr:spPr>
          <a:xfrm>
            <a:off x="2796433" y="594324"/>
            <a:ext cx="8405699" cy="5781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000" b="0" i="0">
                <a:solidFill>
                  <a:srgbClr val="646482"/>
                </a:solidFill>
                <a:latin typeface="Century Gothic" panose="020B0502020202020204" pitchFamily="34" charset="0"/>
              </a:rPr>
              <a:t>Indicadores</a:t>
            </a:r>
            <a:r>
              <a:rPr lang="es-ES_tradnl" sz="2000" b="0" i="0" baseline="0">
                <a:solidFill>
                  <a:srgbClr val="646482"/>
                </a:solidFill>
                <a:latin typeface="Century Gothic" panose="020B0502020202020204" pitchFamily="34" charset="0"/>
              </a:rPr>
              <a:t> Económicos 2007-2023</a:t>
            </a:r>
            <a:endParaRPr lang="es-ES_tradnl" sz="2000" b="0" i="0">
              <a:solidFill>
                <a:srgbClr val="646482"/>
              </a:solidFill>
              <a:latin typeface="Century Gothic" panose="020B0502020202020204" pitchFamily="34" charset="0"/>
            </a:endParaRPr>
          </a:p>
        </xdr:txBody>
      </xdr:sp>
    </xdr:grpSp>
    <xdr:clientData/>
  </xdr:twoCellAnchor>
  <xdr:twoCellAnchor>
    <xdr:from>
      <xdr:col>0</xdr:col>
      <xdr:colOff>176892</xdr:colOff>
      <xdr:row>22</xdr:row>
      <xdr:rowOff>146276</xdr:rowOff>
    </xdr:from>
    <xdr:to>
      <xdr:col>7</xdr:col>
      <xdr:colOff>29671</xdr:colOff>
      <xdr:row>35</xdr:row>
      <xdr:rowOff>131425</xdr:rowOff>
    </xdr:to>
    <xdr:graphicFrame macro="">
      <xdr:nvGraphicFramePr>
        <xdr:cNvPr id="9" name="2 Gráfico">
          <a:extLst>
            <a:ext uri="{FF2B5EF4-FFF2-40B4-BE49-F238E27FC236}">
              <a16:creationId xmlns:a16="http://schemas.microsoft.com/office/drawing/2014/main" id="{00000000-0008-0000-11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9.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7</xdr:col>
      <xdr:colOff>222250</xdr:colOff>
      <xdr:row>1</xdr:row>
      <xdr:rowOff>79375</xdr:rowOff>
    </xdr:to>
    <xdr:pic>
      <xdr:nvPicPr>
        <xdr:cNvPr id="12" name="Imagen 11">
          <a:extLst>
            <a:ext uri="{FF2B5EF4-FFF2-40B4-BE49-F238E27FC236}">
              <a16:creationId xmlns:a16="http://schemas.microsoft.com/office/drawing/2014/main" id="{00000000-0008-0000-1200-00000C000000}"/>
            </a:ext>
          </a:extLst>
        </xdr:cNvPr>
        <xdr:cNvPicPr>
          <a:picLocks noChangeAspect="1"/>
        </xdr:cNvPicPr>
      </xdr:nvPicPr>
      <xdr:blipFill>
        <a:blip xmlns:r="http://schemas.openxmlformats.org/officeDocument/2006/relationships" r:embed="rId1" cstate="screen">
          <a:extLst>
            <a:ext uri="{28A0092B-C50C-407E-A947-70E740481C1C}">
              <a14:useLocalDpi xmlns:a14="http://schemas.microsoft.com/office/drawing/2010/main"/>
            </a:ext>
          </a:extLst>
        </a:blip>
        <a:stretch>
          <a:fillRect/>
        </a:stretch>
      </xdr:blipFill>
      <xdr:spPr>
        <a:xfrm>
          <a:off x="0" y="0"/>
          <a:ext cx="11985625" cy="1063625"/>
        </a:xfrm>
        <a:prstGeom prst="rect">
          <a:avLst/>
        </a:prstGeom>
      </xdr:spPr>
    </xdr:pic>
    <xdr:clientData/>
  </xdr:twoCellAnchor>
  <xdr:twoCellAnchor>
    <xdr:from>
      <xdr:col>2</xdr:col>
      <xdr:colOff>407913</xdr:colOff>
      <xdr:row>0</xdr:row>
      <xdr:rowOff>97876</xdr:rowOff>
    </xdr:from>
    <xdr:to>
      <xdr:col>6</xdr:col>
      <xdr:colOff>1014043</xdr:colOff>
      <xdr:row>1</xdr:row>
      <xdr:rowOff>157015</xdr:rowOff>
    </xdr:to>
    <xdr:grpSp>
      <xdr:nvGrpSpPr>
        <xdr:cNvPr id="7" name="Grupo 6">
          <a:extLst>
            <a:ext uri="{FF2B5EF4-FFF2-40B4-BE49-F238E27FC236}">
              <a16:creationId xmlns:a16="http://schemas.microsoft.com/office/drawing/2014/main" id="{00000000-0008-0000-1200-000007000000}"/>
            </a:ext>
          </a:extLst>
        </xdr:cNvPr>
        <xdr:cNvGrpSpPr/>
      </xdr:nvGrpSpPr>
      <xdr:grpSpPr>
        <a:xfrm>
          <a:off x="1820788" y="97876"/>
          <a:ext cx="9877130" cy="1043389"/>
          <a:chOff x="2735535" y="124549"/>
          <a:chExt cx="8466597" cy="1047900"/>
        </a:xfrm>
      </xdr:grpSpPr>
      <xdr:sp macro="" textlink="">
        <xdr:nvSpPr>
          <xdr:cNvPr id="8" name="CuadroTexto 7">
            <a:extLst>
              <a:ext uri="{FF2B5EF4-FFF2-40B4-BE49-F238E27FC236}">
                <a16:creationId xmlns:a16="http://schemas.microsoft.com/office/drawing/2014/main" id="{00000000-0008-0000-1200-000008000000}"/>
              </a:ext>
            </a:extLst>
          </xdr:cNvPr>
          <xdr:cNvSpPr txBox="1"/>
        </xdr:nvSpPr>
        <xdr:spPr>
          <a:xfrm>
            <a:off x="2735535" y="124549"/>
            <a:ext cx="5586934" cy="49457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3000" b="1" i="0">
                <a:solidFill>
                  <a:srgbClr val="646482"/>
                </a:solidFill>
                <a:latin typeface="Century Gothic" panose="020B0502020202020204" pitchFamily="34" charset="0"/>
              </a:rPr>
              <a:t>Cuentas</a:t>
            </a:r>
            <a:r>
              <a:rPr lang="es-ES_tradnl" sz="3000" b="1" i="0" baseline="0">
                <a:solidFill>
                  <a:srgbClr val="646482"/>
                </a:solidFill>
                <a:latin typeface="Century Gothic" panose="020B0502020202020204" pitchFamily="34" charset="0"/>
              </a:rPr>
              <a:t> Satélite de Salud</a:t>
            </a:r>
            <a:endParaRPr lang="es-ES_tradnl" sz="3000" b="0" i="0">
              <a:solidFill>
                <a:srgbClr val="646482"/>
              </a:solidFill>
              <a:latin typeface="Century Gothic" panose="020B0502020202020204" pitchFamily="34" charset="0"/>
            </a:endParaRPr>
          </a:p>
        </xdr:txBody>
      </xdr:sp>
      <xdr:sp macro="" textlink="">
        <xdr:nvSpPr>
          <xdr:cNvPr id="9" name="CuadroTexto 8">
            <a:extLst>
              <a:ext uri="{FF2B5EF4-FFF2-40B4-BE49-F238E27FC236}">
                <a16:creationId xmlns:a16="http://schemas.microsoft.com/office/drawing/2014/main" id="{00000000-0008-0000-1200-000009000000}"/>
              </a:ext>
            </a:extLst>
          </xdr:cNvPr>
          <xdr:cNvSpPr txBox="1"/>
        </xdr:nvSpPr>
        <xdr:spPr>
          <a:xfrm>
            <a:off x="2796433" y="594324"/>
            <a:ext cx="8405699" cy="5781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000" b="0" i="0">
                <a:solidFill>
                  <a:srgbClr val="646482"/>
                </a:solidFill>
                <a:latin typeface="Century Gothic" panose="020B0502020202020204" pitchFamily="34" charset="0"/>
              </a:rPr>
              <a:t>Indicadores</a:t>
            </a:r>
            <a:r>
              <a:rPr lang="es-ES_tradnl" sz="2000" b="0" i="0" baseline="0">
                <a:solidFill>
                  <a:srgbClr val="646482"/>
                </a:solidFill>
                <a:latin typeface="Century Gothic" panose="020B0502020202020204" pitchFamily="34" charset="0"/>
              </a:rPr>
              <a:t> Económicos 2007-2023</a:t>
            </a:r>
            <a:endParaRPr lang="es-ES_tradnl" sz="2000" b="0" i="0">
              <a:solidFill>
                <a:srgbClr val="646482"/>
              </a:solidFill>
              <a:latin typeface="Century Gothic" panose="020B0502020202020204" pitchFamily="34" charset="0"/>
            </a:endParaRPr>
          </a:p>
        </xdr:txBody>
      </xdr:sp>
    </xdr:grpSp>
    <xdr:clientData/>
  </xdr:twoCellAnchor>
  <xdr:twoCellAnchor>
    <xdr:from>
      <xdr:col>1</xdr:col>
      <xdr:colOff>635000</xdr:colOff>
      <xdr:row>29</xdr:row>
      <xdr:rowOff>349250</xdr:rowOff>
    </xdr:from>
    <xdr:to>
      <xdr:col>7</xdr:col>
      <xdr:colOff>879928</xdr:colOff>
      <xdr:row>46</xdr:row>
      <xdr:rowOff>206641</xdr:rowOff>
    </xdr:to>
    <xdr:graphicFrame macro="">
      <xdr:nvGraphicFramePr>
        <xdr:cNvPr id="10" name="2 Gráfico">
          <a:extLst>
            <a:ext uri="{FF2B5EF4-FFF2-40B4-BE49-F238E27FC236}">
              <a16:creationId xmlns:a16="http://schemas.microsoft.com/office/drawing/2014/main" id="{00000000-0008-0000-12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1</xdr:rowOff>
    </xdr:from>
    <xdr:to>
      <xdr:col>18</xdr:col>
      <xdr:colOff>244928</xdr:colOff>
      <xdr:row>1</xdr:row>
      <xdr:rowOff>158751</xdr:rowOff>
    </xdr:to>
    <xdr:pic>
      <xdr:nvPicPr>
        <xdr:cNvPr id="12" name="Imagen 11">
          <a:extLst>
            <a:ext uri="{FF2B5EF4-FFF2-40B4-BE49-F238E27FC236}">
              <a16:creationId xmlns:a16="http://schemas.microsoft.com/office/drawing/2014/main" id="{00000000-0008-0000-0100-00000C000000}"/>
            </a:ext>
          </a:extLst>
        </xdr:cNvPr>
        <xdr:cNvPicPr>
          <a:picLocks noChangeAspect="1"/>
        </xdr:cNvPicPr>
      </xdr:nvPicPr>
      <xdr:blipFill>
        <a:blip xmlns:r="http://schemas.openxmlformats.org/officeDocument/2006/relationships" r:embed="rId1" cstate="screen">
          <a:extLst>
            <a:ext uri="{28A0092B-C50C-407E-A947-70E740481C1C}">
              <a14:useLocalDpi xmlns:a14="http://schemas.microsoft.com/office/drawing/2010/main"/>
            </a:ext>
          </a:extLst>
        </a:blip>
        <a:stretch>
          <a:fillRect/>
        </a:stretch>
      </xdr:blipFill>
      <xdr:spPr>
        <a:xfrm>
          <a:off x="0" y="1"/>
          <a:ext cx="21104678" cy="1143000"/>
        </a:xfrm>
        <a:prstGeom prst="rect">
          <a:avLst/>
        </a:prstGeom>
      </xdr:spPr>
    </xdr:pic>
    <xdr:clientData/>
  </xdr:twoCellAnchor>
  <xdr:twoCellAnchor>
    <xdr:from>
      <xdr:col>1</xdr:col>
      <xdr:colOff>2707530</xdr:colOff>
      <xdr:row>0</xdr:row>
      <xdr:rowOff>120990</xdr:rowOff>
    </xdr:from>
    <xdr:to>
      <xdr:col>10</xdr:col>
      <xdr:colOff>495388</xdr:colOff>
      <xdr:row>1</xdr:row>
      <xdr:rowOff>130969</xdr:rowOff>
    </xdr:to>
    <xdr:grpSp>
      <xdr:nvGrpSpPr>
        <xdr:cNvPr id="3" name="Grupo 2">
          <a:extLst>
            <a:ext uri="{FF2B5EF4-FFF2-40B4-BE49-F238E27FC236}">
              <a16:creationId xmlns:a16="http://schemas.microsoft.com/office/drawing/2014/main" id="{00000000-0008-0000-0100-000003000000}"/>
            </a:ext>
          </a:extLst>
        </xdr:cNvPr>
        <xdr:cNvGrpSpPr/>
      </xdr:nvGrpSpPr>
      <xdr:grpSpPr>
        <a:xfrm>
          <a:off x="3040905" y="120990"/>
          <a:ext cx="9805233" cy="994229"/>
          <a:chOff x="2735535" y="124549"/>
          <a:chExt cx="8466597" cy="1023474"/>
        </a:xfrm>
      </xdr:grpSpPr>
      <xdr:sp macro="" textlink="">
        <xdr:nvSpPr>
          <xdr:cNvPr id="10" name="CuadroTexto 9">
            <a:extLst>
              <a:ext uri="{FF2B5EF4-FFF2-40B4-BE49-F238E27FC236}">
                <a16:creationId xmlns:a16="http://schemas.microsoft.com/office/drawing/2014/main" id="{00000000-0008-0000-0100-00000A000000}"/>
              </a:ext>
            </a:extLst>
          </xdr:cNvPr>
          <xdr:cNvSpPr txBox="1"/>
        </xdr:nvSpPr>
        <xdr:spPr>
          <a:xfrm>
            <a:off x="2735535" y="124549"/>
            <a:ext cx="5586934" cy="49457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3000" b="1" i="0">
                <a:solidFill>
                  <a:srgbClr val="646482"/>
                </a:solidFill>
                <a:latin typeface="Century Gothic" panose="020B0502020202020204" pitchFamily="34" charset="0"/>
              </a:rPr>
              <a:t>Cuentas</a:t>
            </a:r>
            <a:r>
              <a:rPr lang="es-ES_tradnl" sz="3000" b="1" i="0" baseline="0">
                <a:solidFill>
                  <a:srgbClr val="646482"/>
                </a:solidFill>
                <a:latin typeface="Century Gothic" panose="020B0502020202020204" pitchFamily="34" charset="0"/>
              </a:rPr>
              <a:t> Satélite de Salud</a:t>
            </a:r>
            <a:endParaRPr lang="es-ES_tradnl" sz="3000" b="0" i="0">
              <a:solidFill>
                <a:srgbClr val="646482"/>
              </a:solidFill>
              <a:latin typeface="Century Gothic" panose="020B0502020202020204" pitchFamily="34" charset="0"/>
            </a:endParaRPr>
          </a:p>
        </xdr:txBody>
      </xdr:sp>
      <xdr:sp macro="" textlink="">
        <xdr:nvSpPr>
          <xdr:cNvPr id="11" name="CuadroTexto 10">
            <a:extLst>
              <a:ext uri="{FF2B5EF4-FFF2-40B4-BE49-F238E27FC236}">
                <a16:creationId xmlns:a16="http://schemas.microsoft.com/office/drawing/2014/main" id="{00000000-0008-0000-0100-00000B000000}"/>
              </a:ext>
            </a:extLst>
          </xdr:cNvPr>
          <xdr:cNvSpPr txBox="1"/>
        </xdr:nvSpPr>
        <xdr:spPr>
          <a:xfrm>
            <a:off x="2796433" y="569898"/>
            <a:ext cx="8405699" cy="5781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000" b="0" i="0">
                <a:solidFill>
                  <a:srgbClr val="646482"/>
                </a:solidFill>
                <a:latin typeface="Century Gothic" panose="020B0502020202020204" pitchFamily="34" charset="0"/>
              </a:rPr>
              <a:t>Indicadores</a:t>
            </a:r>
            <a:r>
              <a:rPr lang="es-ES_tradnl" sz="2000" b="0" i="0" baseline="0">
                <a:solidFill>
                  <a:srgbClr val="646482"/>
                </a:solidFill>
                <a:latin typeface="Century Gothic" panose="020B0502020202020204" pitchFamily="34" charset="0"/>
              </a:rPr>
              <a:t> Económicos 2007-2023</a:t>
            </a:r>
            <a:endParaRPr lang="es-ES_tradnl" sz="2000" b="0" i="0">
              <a:solidFill>
                <a:srgbClr val="646482"/>
              </a:solidFill>
              <a:latin typeface="Century Gothic" panose="020B0502020202020204" pitchFamily="34" charset="0"/>
            </a:endParaRPr>
          </a:p>
        </xdr:txBody>
      </xdr:sp>
    </xdr:grpSp>
    <xdr:clientData/>
  </xdr:twoCellAnchor>
  <xdr:twoCellAnchor>
    <xdr:from>
      <xdr:col>0</xdr:col>
      <xdr:colOff>333374</xdr:colOff>
      <xdr:row>12</xdr:row>
      <xdr:rowOff>0</xdr:rowOff>
    </xdr:from>
    <xdr:to>
      <xdr:col>19</xdr:col>
      <xdr:colOff>523874</xdr:colOff>
      <xdr:row>26</xdr:row>
      <xdr:rowOff>31750</xdr:rowOff>
    </xdr:to>
    <xdr:graphicFrame macro="">
      <xdr:nvGraphicFramePr>
        <xdr:cNvPr id="9" name="Gráfico 8">
          <a:extLst>
            <a:ext uri="{FF2B5EF4-FFF2-40B4-BE49-F238E27FC236}">
              <a16:creationId xmlns:a16="http://schemas.microsoft.com/office/drawing/2014/main" id="{00000000-0008-0000-01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0.xml><?xml version="1.0" encoding="utf-8"?>
<xdr:wsDr xmlns:xdr="http://schemas.openxmlformats.org/drawingml/2006/spreadsheetDrawing" xmlns:a="http://schemas.openxmlformats.org/drawingml/2006/main">
  <xdr:twoCellAnchor editAs="oneCell">
    <xdr:from>
      <xdr:col>0</xdr:col>
      <xdr:colOff>0</xdr:colOff>
      <xdr:row>0</xdr:row>
      <xdr:rowOff>1</xdr:rowOff>
    </xdr:from>
    <xdr:to>
      <xdr:col>7</xdr:col>
      <xdr:colOff>238125</xdr:colOff>
      <xdr:row>1</xdr:row>
      <xdr:rowOff>63501</xdr:rowOff>
    </xdr:to>
    <xdr:pic>
      <xdr:nvPicPr>
        <xdr:cNvPr id="12" name="Imagen 11">
          <a:extLst>
            <a:ext uri="{FF2B5EF4-FFF2-40B4-BE49-F238E27FC236}">
              <a16:creationId xmlns:a16="http://schemas.microsoft.com/office/drawing/2014/main" id="{00000000-0008-0000-1300-00000C000000}"/>
            </a:ext>
          </a:extLst>
        </xdr:cNvPr>
        <xdr:cNvPicPr>
          <a:picLocks noChangeAspect="1"/>
        </xdr:cNvPicPr>
      </xdr:nvPicPr>
      <xdr:blipFill>
        <a:blip xmlns:r="http://schemas.openxmlformats.org/officeDocument/2006/relationships" r:embed="rId1" cstate="screen">
          <a:extLst>
            <a:ext uri="{28A0092B-C50C-407E-A947-70E740481C1C}">
              <a14:useLocalDpi xmlns:a14="http://schemas.microsoft.com/office/drawing/2010/main"/>
            </a:ext>
          </a:extLst>
        </a:blip>
        <a:stretch>
          <a:fillRect/>
        </a:stretch>
      </xdr:blipFill>
      <xdr:spPr>
        <a:xfrm>
          <a:off x="0" y="1"/>
          <a:ext cx="12731750" cy="1047750"/>
        </a:xfrm>
        <a:prstGeom prst="rect">
          <a:avLst/>
        </a:prstGeom>
      </xdr:spPr>
    </xdr:pic>
    <xdr:clientData/>
  </xdr:twoCellAnchor>
  <xdr:twoCellAnchor>
    <xdr:from>
      <xdr:col>1</xdr:col>
      <xdr:colOff>1170214</xdr:colOff>
      <xdr:row>0</xdr:row>
      <xdr:rowOff>96912</xdr:rowOff>
    </xdr:from>
    <xdr:to>
      <xdr:col>5</xdr:col>
      <xdr:colOff>436778</xdr:colOff>
      <xdr:row>1</xdr:row>
      <xdr:rowOff>157015</xdr:rowOff>
    </xdr:to>
    <xdr:grpSp>
      <xdr:nvGrpSpPr>
        <xdr:cNvPr id="8" name="Grupo 7">
          <a:extLst>
            <a:ext uri="{FF2B5EF4-FFF2-40B4-BE49-F238E27FC236}">
              <a16:creationId xmlns:a16="http://schemas.microsoft.com/office/drawing/2014/main" id="{00000000-0008-0000-1300-000008000000}"/>
            </a:ext>
          </a:extLst>
        </xdr:cNvPr>
        <xdr:cNvGrpSpPr/>
      </xdr:nvGrpSpPr>
      <xdr:grpSpPr>
        <a:xfrm>
          <a:off x="1503589" y="96912"/>
          <a:ext cx="8807439" cy="1044353"/>
          <a:chOff x="2735535" y="124549"/>
          <a:chExt cx="8466597" cy="1047900"/>
        </a:xfrm>
      </xdr:grpSpPr>
      <xdr:sp macro="" textlink="">
        <xdr:nvSpPr>
          <xdr:cNvPr id="9" name="CuadroTexto 8">
            <a:extLst>
              <a:ext uri="{FF2B5EF4-FFF2-40B4-BE49-F238E27FC236}">
                <a16:creationId xmlns:a16="http://schemas.microsoft.com/office/drawing/2014/main" id="{00000000-0008-0000-1300-000009000000}"/>
              </a:ext>
            </a:extLst>
          </xdr:cNvPr>
          <xdr:cNvSpPr txBox="1"/>
        </xdr:nvSpPr>
        <xdr:spPr>
          <a:xfrm>
            <a:off x="2735535" y="124549"/>
            <a:ext cx="7421836" cy="49457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3000" b="1" i="0">
                <a:solidFill>
                  <a:srgbClr val="646482"/>
                </a:solidFill>
                <a:latin typeface="Century Gothic" panose="020B0502020202020204" pitchFamily="34" charset="0"/>
              </a:rPr>
              <a:t>Cuentas</a:t>
            </a:r>
            <a:r>
              <a:rPr lang="es-ES_tradnl" sz="3000" b="1" i="0" baseline="0">
                <a:solidFill>
                  <a:srgbClr val="646482"/>
                </a:solidFill>
                <a:latin typeface="Century Gothic" panose="020B0502020202020204" pitchFamily="34" charset="0"/>
              </a:rPr>
              <a:t> Satélite de Salud</a:t>
            </a:r>
            <a:endParaRPr lang="es-ES_tradnl" sz="3000" b="0" i="0">
              <a:solidFill>
                <a:srgbClr val="646482"/>
              </a:solidFill>
              <a:latin typeface="Century Gothic" panose="020B0502020202020204" pitchFamily="34" charset="0"/>
            </a:endParaRPr>
          </a:p>
        </xdr:txBody>
      </xdr:sp>
      <xdr:sp macro="" textlink="">
        <xdr:nvSpPr>
          <xdr:cNvPr id="10" name="CuadroTexto 9">
            <a:extLst>
              <a:ext uri="{FF2B5EF4-FFF2-40B4-BE49-F238E27FC236}">
                <a16:creationId xmlns:a16="http://schemas.microsoft.com/office/drawing/2014/main" id="{00000000-0008-0000-1300-00000A000000}"/>
              </a:ext>
            </a:extLst>
          </xdr:cNvPr>
          <xdr:cNvSpPr txBox="1"/>
        </xdr:nvSpPr>
        <xdr:spPr>
          <a:xfrm>
            <a:off x="2796433" y="594324"/>
            <a:ext cx="8405699" cy="5781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000" b="0" i="0">
                <a:solidFill>
                  <a:srgbClr val="646482"/>
                </a:solidFill>
                <a:latin typeface="Century Gothic" panose="020B0502020202020204" pitchFamily="34" charset="0"/>
              </a:rPr>
              <a:t>Indicadores</a:t>
            </a:r>
            <a:r>
              <a:rPr lang="es-ES_tradnl" sz="2000" b="0" i="0" baseline="0">
                <a:solidFill>
                  <a:srgbClr val="646482"/>
                </a:solidFill>
                <a:latin typeface="Century Gothic" panose="020B0502020202020204" pitchFamily="34" charset="0"/>
              </a:rPr>
              <a:t> Económicos 2007-2023</a:t>
            </a:r>
          </a:p>
          <a:p>
            <a:endParaRPr lang="es-ES_tradnl" sz="2000" b="0" i="0">
              <a:solidFill>
                <a:srgbClr val="646482"/>
              </a:solidFill>
              <a:latin typeface="Century Gothic" panose="020B0502020202020204" pitchFamily="34" charset="0"/>
            </a:endParaRPr>
          </a:p>
        </xdr:txBody>
      </xdr:sp>
    </xdr:grpSp>
    <xdr:clientData/>
  </xdr:twoCellAnchor>
  <xdr:twoCellAnchor>
    <xdr:from>
      <xdr:col>0</xdr:col>
      <xdr:colOff>0</xdr:colOff>
      <xdr:row>14</xdr:row>
      <xdr:rowOff>206376</xdr:rowOff>
    </xdr:from>
    <xdr:to>
      <xdr:col>5</xdr:col>
      <xdr:colOff>1146400</xdr:colOff>
      <xdr:row>25</xdr:row>
      <xdr:rowOff>382134</xdr:rowOff>
    </xdr:to>
    <xdr:graphicFrame macro="">
      <xdr:nvGraphicFramePr>
        <xdr:cNvPr id="7" name="5 Gráfico">
          <a:extLst>
            <a:ext uri="{FF2B5EF4-FFF2-40B4-BE49-F238E27FC236}">
              <a16:creationId xmlns:a16="http://schemas.microsoft.com/office/drawing/2014/main" id="{00000000-0008-0000-13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1.xml><?xml version="1.0" encoding="utf-8"?>
<xdr:wsDr xmlns:xdr="http://schemas.openxmlformats.org/drawingml/2006/spreadsheetDrawing" xmlns:a="http://schemas.openxmlformats.org/drawingml/2006/main">
  <xdr:twoCellAnchor editAs="oneCell">
    <xdr:from>
      <xdr:col>0</xdr:col>
      <xdr:colOff>0</xdr:colOff>
      <xdr:row>0</xdr:row>
      <xdr:rowOff>1</xdr:rowOff>
    </xdr:from>
    <xdr:to>
      <xdr:col>7</xdr:col>
      <xdr:colOff>301625</xdr:colOff>
      <xdr:row>1</xdr:row>
      <xdr:rowOff>63501</xdr:rowOff>
    </xdr:to>
    <xdr:pic>
      <xdr:nvPicPr>
        <xdr:cNvPr id="12" name="Imagen 11">
          <a:extLst>
            <a:ext uri="{FF2B5EF4-FFF2-40B4-BE49-F238E27FC236}">
              <a16:creationId xmlns:a16="http://schemas.microsoft.com/office/drawing/2014/main" id="{00000000-0008-0000-1400-00000C000000}"/>
            </a:ext>
          </a:extLst>
        </xdr:cNvPr>
        <xdr:cNvPicPr>
          <a:picLocks noChangeAspect="1"/>
        </xdr:cNvPicPr>
      </xdr:nvPicPr>
      <xdr:blipFill>
        <a:blip xmlns:r="http://schemas.openxmlformats.org/officeDocument/2006/relationships" r:embed="rId1" cstate="screen">
          <a:extLst>
            <a:ext uri="{28A0092B-C50C-407E-A947-70E740481C1C}">
              <a14:useLocalDpi xmlns:a14="http://schemas.microsoft.com/office/drawing/2010/main"/>
            </a:ext>
          </a:extLst>
        </a:blip>
        <a:stretch>
          <a:fillRect/>
        </a:stretch>
      </xdr:blipFill>
      <xdr:spPr>
        <a:xfrm>
          <a:off x="0" y="1"/>
          <a:ext cx="11525250" cy="1047750"/>
        </a:xfrm>
        <a:prstGeom prst="rect">
          <a:avLst/>
        </a:prstGeom>
      </xdr:spPr>
    </xdr:pic>
    <xdr:clientData/>
  </xdr:twoCellAnchor>
  <xdr:twoCellAnchor>
    <xdr:from>
      <xdr:col>1</xdr:col>
      <xdr:colOff>1248751</xdr:colOff>
      <xdr:row>0</xdr:row>
      <xdr:rowOff>97334</xdr:rowOff>
    </xdr:from>
    <xdr:to>
      <xdr:col>5</xdr:col>
      <xdr:colOff>311102</xdr:colOff>
      <xdr:row>1</xdr:row>
      <xdr:rowOff>157015</xdr:rowOff>
    </xdr:to>
    <xdr:grpSp>
      <xdr:nvGrpSpPr>
        <xdr:cNvPr id="7" name="Grupo 6">
          <a:extLst>
            <a:ext uri="{FF2B5EF4-FFF2-40B4-BE49-F238E27FC236}">
              <a16:creationId xmlns:a16="http://schemas.microsoft.com/office/drawing/2014/main" id="{00000000-0008-0000-1400-000007000000}"/>
            </a:ext>
          </a:extLst>
        </xdr:cNvPr>
        <xdr:cNvGrpSpPr/>
      </xdr:nvGrpSpPr>
      <xdr:grpSpPr>
        <a:xfrm>
          <a:off x="1582126" y="97334"/>
          <a:ext cx="7841226" cy="1043931"/>
          <a:chOff x="2735535" y="124549"/>
          <a:chExt cx="8466597" cy="1047900"/>
        </a:xfrm>
      </xdr:grpSpPr>
      <xdr:sp macro="" textlink="">
        <xdr:nvSpPr>
          <xdr:cNvPr id="8" name="CuadroTexto 7">
            <a:extLst>
              <a:ext uri="{FF2B5EF4-FFF2-40B4-BE49-F238E27FC236}">
                <a16:creationId xmlns:a16="http://schemas.microsoft.com/office/drawing/2014/main" id="{00000000-0008-0000-1400-000008000000}"/>
              </a:ext>
            </a:extLst>
          </xdr:cNvPr>
          <xdr:cNvSpPr txBox="1"/>
        </xdr:nvSpPr>
        <xdr:spPr>
          <a:xfrm>
            <a:off x="2735535" y="124549"/>
            <a:ext cx="5586934" cy="49457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3000" b="1" i="0">
                <a:solidFill>
                  <a:srgbClr val="646482"/>
                </a:solidFill>
                <a:latin typeface="Century Gothic" panose="020B0502020202020204" pitchFamily="34" charset="0"/>
              </a:rPr>
              <a:t>Cuentas</a:t>
            </a:r>
            <a:r>
              <a:rPr lang="es-ES_tradnl" sz="3000" b="1" i="0" baseline="0">
                <a:solidFill>
                  <a:srgbClr val="646482"/>
                </a:solidFill>
                <a:latin typeface="Century Gothic" panose="020B0502020202020204" pitchFamily="34" charset="0"/>
              </a:rPr>
              <a:t> Satélite de Salud</a:t>
            </a:r>
            <a:endParaRPr lang="es-ES_tradnl" sz="3000" b="0" i="0">
              <a:solidFill>
                <a:srgbClr val="646482"/>
              </a:solidFill>
              <a:latin typeface="Century Gothic" panose="020B0502020202020204" pitchFamily="34" charset="0"/>
            </a:endParaRPr>
          </a:p>
        </xdr:txBody>
      </xdr:sp>
      <xdr:sp macro="" textlink="">
        <xdr:nvSpPr>
          <xdr:cNvPr id="9" name="CuadroTexto 8">
            <a:extLst>
              <a:ext uri="{FF2B5EF4-FFF2-40B4-BE49-F238E27FC236}">
                <a16:creationId xmlns:a16="http://schemas.microsoft.com/office/drawing/2014/main" id="{00000000-0008-0000-1400-000009000000}"/>
              </a:ext>
            </a:extLst>
          </xdr:cNvPr>
          <xdr:cNvSpPr txBox="1"/>
        </xdr:nvSpPr>
        <xdr:spPr>
          <a:xfrm>
            <a:off x="2796433" y="594324"/>
            <a:ext cx="8405699" cy="5781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000" b="0" i="0">
                <a:solidFill>
                  <a:srgbClr val="646482"/>
                </a:solidFill>
                <a:latin typeface="Century Gothic" panose="020B0502020202020204" pitchFamily="34" charset="0"/>
              </a:rPr>
              <a:t>Indicadores</a:t>
            </a:r>
            <a:r>
              <a:rPr lang="es-ES_tradnl" sz="2000" b="0" i="0" baseline="0">
                <a:solidFill>
                  <a:srgbClr val="646482"/>
                </a:solidFill>
                <a:latin typeface="Century Gothic" panose="020B0502020202020204" pitchFamily="34" charset="0"/>
              </a:rPr>
              <a:t> Económicos 2007-20223</a:t>
            </a:r>
            <a:endParaRPr lang="es-ES_tradnl" sz="2000" b="0" i="0">
              <a:solidFill>
                <a:srgbClr val="646482"/>
              </a:solidFill>
              <a:latin typeface="Century Gothic" panose="020B0502020202020204" pitchFamily="34" charset="0"/>
            </a:endParaRPr>
          </a:p>
        </xdr:txBody>
      </xdr:sp>
    </xdr:grpSp>
    <xdr:clientData/>
  </xdr:twoCellAnchor>
  <xdr:twoCellAnchor>
    <xdr:from>
      <xdr:col>1</xdr:col>
      <xdr:colOff>0</xdr:colOff>
      <xdr:row>14</xdr:row>
      <xdr:rowOff>95250</xdr:rowOff>
    </xdr:from>
    <xdr:to>
      <xdr:col>6</xdr:col>
      <xdr:colOff>171490</xdr:colOff>
      <xdr:row>27</xdr:row>
      <xdr:rowOff>193303</xdr:rowOff>
    </xdr:to>
    <xdr:graphicFrame macro="">
      <xdr:nvGraphicFramePr>
        <xdr:cNvPr id="11" name="1 Gráfico">
          <a:extLst>
            <a:ext uri="{FF2B5EF4-FFF2-40B4-BE49-F238E27FC236}">
              <a16:creationId xmlns:a16="http://schemas.microsoft.com/office/drawing/2014/main" id="{00000000-0008-0000-14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2.xml><?xml version="1.0" encoding="utf-8"?>
<xdr:wsDr xmlns:xdr="http://schemas.openxmlformats.org/drawingml/2006/spreadsheetDrawing" xmlns:a="http://schemas.openxmlformats.org/drawingml/2006/main">
  <xdr:twoCellAnchor editAs="oneCell">
    <xdr:from>
      <xdr:col>0</xdr:col>
      <xdr:colOff>0</xdr:colOff>
      <xdr:row>0</xdr:row>
      <xdr:rowOff>1</xdr:rowOff>
    </xdr:from>
    <xdr:to>
      <xdr:col>19</xdr:col>
      <xdr:colOff>206375</xdr:colOff>
      <xdr:row>1</xdr:row>
      <xdr:rowOff>63501</xdr:rowOff>
    </xdr:to>
    <xdr:pic>
      <xdr:nvPicPr>
        <xdr:cNvPr id="14" name="Imagen 13">
          <a:extLst>
            <a:ext uri="{FF2B5EF4-FFF2-40B4-BE49-F238E27FC236}">
              <a16:creationId xmlns:a16="http://schemas.microsoft.com/office/drawing/2014/main" id="{00000000-0008-0000-1500-00000E000000}"/>
            </a:ext>
          </a:extLst>
        </xdr:cNvPr>
        <xdr:cNvPicPr>
          <a:picLocks noChangeAspect="1"/>
        </xdr:cNvPicPr>
      </xdr:nvPicPr>
      <xdr:blipFill>
        <a:blip xmlns:r="http://schemas.openxmlformats.org/officeDocument/2006/relationships" r:embed="rId1" cstate="screen">
          <a:extLst>
            <a:ext uri="{28A0092B-C50C-407E-A947-70E740481C1C}">
              <a14:useLocalDpi xmlns:a14="http://schemas.microsoft.com/office/drawing/2010/main"/>
            </a:ext>
          </a:extLst>
        </a:blip>
        <a:stretch>
          <a:fillRect/>
        </a:stretch>
      </xdr:blipFill>
      <xdr:spPr>
        <a:xfrm>
          <a:off x="0" y="1"/>
          <a:ext cx="22129750" cy="1047750"/>
        </a:xfrm>
        <a:prstGeom prst="rect">
          <a:avLst/>
        </a:prstGeom>
      </xdr:spPr>
    </xdr:pic>
    <xdr:clientData/>
  </xdr:twoCellAnchor>
  <xdr:twoCellAnchor>
    <xdr:from>
      <xdr:col>1</xdr:col>
      <xdr:colOff>2612586</xdr:colOff>
      <xdr:row>0</xdr:row>
      <xdr:rowOff>125090</xdr:rowOff>
    </xdr:from>
    <xdr:to>
      <xdr:col>10</xdr:col>
      <xdr:colOff>88645</xdr:colOff>
      <xdr:row>1</xdr:row>
      <xdr:rowOff>184229</xdr:rowOff>
    </xdr:to>
    <xdr:grpSp>
      <xdr:nvGrpSpPr>
        <xdr:cNvPr id="8" name="Grupo 7">
          <a:extLst>
            <a:ext uri="{FF2B5EF4-FFF2-40B4-BE49-F238E27FC236}">
              <a16:creationId xmlns:a16="http://schemas.microsoft.com/office/drawing/2014/main" id="{00000000-0008-0000-1500-000008000000}"/>
            </a:ext>
          </a:extLst>
        </xdr:cNvPr>
        <xdr:cNvGrpSpPr/>
      </xdr:nvGrpSpPr>
      <xdr:grpSpPr>
        <a:xfrm>
          <a:off x="2945961" y="125090"/>
          <a:ext cx="9493434" cy="1043389"/>
          <a:chOff x="2735535" y="124549"/>
          <a:chExt cx="8466597" cy="1047900"/>
        </a:xfrm>
      </xdr:grpSpPr>
      <xdr:sp macro="" textlink="">
        <xdr:nvSpPr>
          <xdr:cNvPr id="9" name="CuadroTexto 8">
            <a:extLst>
              <a:ext uri="{FF2B5EF4-FFF2-40B4-BE49-F238E27FC236}">
                <a16:creationId xmlns:a16="http://schemas.microsoft.com/office/drawing/2014/main" id="{00000000-0008-0000-1500-000009000000}"/>
              </a:ext>
            </a:extLst>
          </xdr:cNvPr>
          <xdr:cNvSpPr txBox="1"/>
        </xdr:nvSpPr>
        <xdr:spPr>
          <a:xfrm>
            <a:off x="2735535" y="124549"/>
            <a:ext cx="5586934" cy="49457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3000" b="1" i="0">
                <a:solidFill>
                  <a:srgbClr val="646482"/>
                </a:solidFill>
                <a:latin typeface="Century Gothic" panose="020B0502020202020204" pitchFamily="34" charset="0"/>
              </a:rPr>
              <a:t>Cuentas</a:t>
            </a:r>
            <a:r>
              <a:rPr lang="es-ES_tradnl" sz="3000" b="1" i="0" baseline="0">
                <a:solidFill>
                  <a:srgbClr val="646482"/>
                </a:solidFill>
                <a:latin typeface="Century Gothic" panose="020B0502020202020204" pitchFamily="34" charset="0"/>
              </a:rPr>
              <a:t> Satélite de Salud</a:t>
            </a:r>
            <a:endParaRPr lang="es-ES_tradnl" sz="3000" b="0" i="0">
              <a:solidFill>
                <a:srgbClr val="646482"/>
              </a:solidFill>
              <a:latin typeface="Century Gothic" panose="020B0502020202020204" pitchFamily="34" charset="0"/>
            </a:endParaRPr>
          </a:p>
        </xdr:txBody>
      </xdr:sp>
      <xdr:sp macro="" textlink="">
        <xdr:nvSpPr>
          <xdr:cNvPr id="10" name="CuadroTexto 9">
            <a:extLst>
              <a:ext uri="{FF2B5EF4-FFF2-40B4-BE49-F238E27FC236}">
                <a16:creationId xmlns:a16="http://schemas.microsoft.com/office/drawing/2014/main" id="{00000000-0008-0000-1500-00000A000000}"/>
              </a:ext>
            </a:extLst>
          </xdr:cNvPr>
          <xdr:cNvSpPr txBox="1"/>
        </xdr:nvSpPr>
        <xdr:spPr>
          <a:xfrm>
            <a:off x="2796433" y="594324"/>
            <a:ext cx="8405699" cy="5781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000" b="0" i="0">
                <a:solidFill>
                  <a:srgbClr val="646482"/>
                </a:solidFill>
                <a:latin typeface="Century Gothic" panose="020B0502020202020204" pitchFamily="34" charset="0"/>
              </a:rPr>
              <a:t>Indicadores</a:t>
            </a:r>
            <a:r>
              <a:rPr lang="es-ES_tradnl" sz="2000" b="0" i="0" baseline="0">
                <a:solidFill>
                  <a:srgbClr val="646482"/>
                </a:solidFill>
                <a:latin typeface="Century Gothic" panose="020B0502020202020204" pitchFamily="34" charset="0"/>
              </a:rPr>
              <a:t> Económicos 2007-2023</a:t>
            </a:r>
            <a:endParaRPr lang="es-ES_tradnl" sz="2000" b="0" i="0">
              <a:solidFill>
                <a:srgbClr val="646482"/>
              </a:solidFill>
              <a:latin typeface="Century Gothic" panose="020B0502020202020204" pitchFamily="34" charset="0"/>
            </a:endParaRPr>
          </a:p>
        </xdr:txBody>
      </xdr:sp>
    </xdr:grpSp>
    <xdr:clientData/>
  </xdr:twoCellAnchor>
  <xdr:twoCellAnchor>
    <xdr:from>
      <xdr:col>0</xdr:col>
      <xdr:colOff>217715</xdr:colOff>
      <xdr:row>14</xdr:row>
      <xdr:rowOff>0</xdr:rowOff>
    </xdr:from>
    <xdr:to>
      <xdr:col>19</xdr:col>
      <xdr:colOff>428625</xdr:colOff>
      <xdr:row>26</xdr:row>
      <xdr:rowOff>287282</xdr:rowOff>
    </xdr:to>
    <xdr:graphicFrame macro="">
      <xdr:nvGraphicFramePr>
        <xdr:cNvPr id="7" name="Gráfico 6">
          <a:extLst>
            <a:ext uri="{FF2B5EF4-FFF2-40B4-BE49-F238E27FC236}">
              <a16:creationId xmlns:a16="http://schemas.microsoft.com/office/drawing/2014/main" id="{00000000-0008-0000-15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302984</xdr:colOff>
      <xdr:row>29</xdr:row>
      <xdr:rowOff>50800</xdr:rowOff>
    </xdr:from>
    <xdr:to>
      <xdr:col>19</xdr:col>
      <xdr:colOff>619124</xdr:colOff>
      <xdr:row>49</xdr:row>
      <xdr:rowOff>0</xdr:rowOff>
    </xdr:to>
    <xdr:graphicFrame macro="">
      <xdr:nvGraphicFramePr>
        <xdr:cNvPr id="2" name="Gráfico 1">
          <a:extLst>
            <a:ext uri="{FF2B5EF4-FFF2-40B4-BE49-F238E27FC236}">
              <a16:creationId xmlns:a16="http://schemas.microsoft.com/office/drawing/2014/main" id="{00000000-0008-0000-15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23.xml><?xml version="1.0" encoding="utf-8"?>
<xdr:wsDr xmlns:xdr="http://schemas.openxmlformats.org/drawingml/2006/spreadsheetDrawing" xmlns:a="http://schemas.openxmlformats.org/drawingml/2006/main">
  <xdr:twoCellAnchor editAs="oneCell">
    <xdr:from>
      <xdr:col>0</xdr:col>
      <xdr:colOff>0</xdr:colOff>
      <xdr:row>0</xdr:row>
      <xdr:rowOff>1</xdr:rowOff>
    </xdr:from>
    <xdr:to>
      <xdr:col>19</xdr:col>
      <xdr:colOff>238125</xdr:colOff>
      <xdr:row>1</xdr:row>
      <xdr:rowOff>95251</xdr:rowOff>
    </xdr:to>
    <xdr:pic>
      <xdr:nvPicPr>
        <xdr:cNvPr id="12" name="Imagen 11">
          <a:extLst>
            <a:ext uri="{FF2B5EF4-FFF2-40B4-BE49-F238E27FC236}">
              <a16:creationId xmlns:a16="http://schemas.microsoft.com/office/drawing/2014/main" id="{00000000-0008-0000-1600-00000C000000}"/>
            </a:ext>
          </a:extLst>
        </xdr:cNvPr>
        <xdr:cNvPicPr>
          <a:picLocks noChangeAspect="1"/>
        </xdr:cNvPicPr>
      </xdr:nvPicPr>
      <xdr:blipFill>
        <a:blip xmlns:r="http://schemas.openxmlformats.org/officeDocument/2006/relationships" r:embed="rId1" cstate="screen">
          <a:extLst>
            <a:ext uri="{28A0092B-C50C-407E-A947-70E740481C1C}">
              <a14:useLocalDpi xmlns:a14="http://schemas.microsoft.com/office/drawing/2010/main"/>
            </a:ext>
          </a:extLst>
        </a:blip>
        <a:stretch>
          <a:fillRect/>
        </a:stretch>
      </xdr:blipFill>
      <xdr:spPr>
        <a:xfrm>
          <a:off x="0" y="1"/>
          <a:ext cx="22733000" cy="1079500"/>
        </a:xfrm>
        <a:prstGeom prst="rect">
          <a:avLst/>
        </a:prstGeom>
      </xdr:spPr>
    </xdr:pic>
    <xdr:clientData/>
  </xdr:twoCellAnchor>
  <xdr:twoCellAnchor>
    <xdr:from>
      <xdr:col>1</xdr:col>
      <xdr:colOff>2742187</xdr:colOff>
      <xdr:row>0</xdr:row>
      <xdr:rowOff>125251</xdr:rowOff>
    </xdr:from>
    <xdr:to>
      <xdr:col>10</xdr:col>
      <xdr:colOff>116466</xdr:colOff>
      <xdr:row>1</xdr:row>
      <xdr:rowOff>184229</xdr:rowOff>
    </xdr:to>
    <xdr:grpSp>
      <xdr:nvGrpSpPr>
        <xdr:cNvPr id="8" name="Grupo 7">
          <a:extLst>
            <a:ext uri="{FF2B5EF4-FFF2-40B4-BE49-F238E27FC236}">
              <a16:creationId xmlns:a16="http://schemas.microsoft.com/office/drawing/2014/main" id="{00000000-0008-0000-1600-000008000000}"/>
            </a:ext>
          </a:extLst>
        </xdr:cNvPr>
        <xdr:cNvGrpSpPr/>
      </xdr:nvGrpSpPr>
      <xdr:grpSpPr>
        <a:xfrm>
          <a:off x="3075562" y="125251"/>
          <a:ext cx="9963154" cy="1043228"/>
          <a:chOff x="2735535" y="124549"/>
          <a:chExt cx="8466597" cy="1047900"/>
        </a:xfrm>
      </xdr:grpSpPr>
      <xdr:sp macro="" textlink="">
        <xdr:nvSpPr>
          <xdr:cNvPr id="9" name="CuadroTexto 8">
            <a:extLst>
              <a:ext uri="{FF2B5EF4-FFF2-40B4-BE49-F238E27FC236}">
                <a16:creationId xmlns:a16="http://schemas.microsoft.com/office/drawing/2014/main" id="{00000000-0008-0000-1600-000009000000}"/>
              </a:ext>
            </a:extLst>
          </xdr:cNvPr>
          <xdr:cNvSpPr txBox="1"/>
        </xdr:nvSpPr>
        <xdr:spPr>
          <a:xfrm>
            <a:off x="2735535" y="124549"/>
            <a:ext cx="5586934" cy="49457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3000" b="1" i="0">
                <a:solidFill>
                  <a:srgbClr val="646482"/>
                </a:solidFill>
                <a:latin typeface="Century Gothic" panose="020B0502020202020204" pitchFamily="34" charset="0"/>
              </a:rPr>
              <a:t>Cuentas</a:t>
            </a:r>
            <a:r>
              <a:rPr lang="es-ES_tradnl" sz="3000" b="1" i="0" baseline="0">
                <a:solidFill>
                  <a:srgbClr val="646482"/>
                </a:solidFill>
                <a:latin typeface="Century Gothic" panose="020B0502020202020204" pitchFamily="34" charset="0"/>
              </a:rPr>
              <a:t> Satélite de Salud</a:t>
            </a:r>
            <a:endParaRPr lang="es-ES_tradnl" sz="3000" b="0" i="0">
              <a:solidFill>
                <a:srgbClr val="646482"/>
              </a:solidFill>
              <a:latin typeface="Century Gothic" panose="020B0502020202020204" pitchFamily="34" charset="0"/>
            </a:endParaRPr>
          </a:p>
        </xdr:txBody>
      </xdr:sp>
      <xdr:sp macro="" textlink="">
        <xdr:nvSpPr>
          <xdr:cNvPr id="10" name="CuadroTexto 9">
            <a:extLst>
              <a:ext uri="{FF2B5EF4-FFF2-40B4-BE49-F238E27FC236}">
                <a16:creationId xmlns:a16="http://schemas.microsoft.com/office/drawing/2014/main" id="{00000000-0008-0000-1600-00000A000000}"/>
              </a:ext>
            </a:extLst>
          </xdr:cNvPr>
          <xdr:cNvSpPr txBox="1"/>
        </xdr:nvSpPr>
        <xdr:spPr>
          <a:xfrm>
            <a:off x="2796433" y="594324"/>
            <a:ext cx="8405699" cy="5781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000" b="0" i="0">
                <a:solidFill>
                  <a:srgbClr val="646482"/>
                </a:solidFill>
                <a:latin typeface="Century Gothic" panose="020B0502020202020204" pitchFamily="34" charset="0"/>
              </a:rPr>
              <a:t>Indicadores</a:t>
            </a:r>
            <a:r>
              <a:rPr lang="es-ES_tradnl" sz="2000" b="0" i="0" baseline="0">
                <a:solidFill>
                  <a:srgbClr val="646482"/>
                </a:solidFill>
                <a:latin typeface="Century Gothic" panose="020B0502020202020204" pitchFamily="34" charset="0"/>
              </a:rPr>
              <a:t> Económicos 2007-2023</a:t>
            </a:r>
            <a:endParaRPr lang="es-ES_tradnl" sz="2000" b="0" i="0">
              <a:solidFill>
                <a:srgbClr val="646482"/>
              </a:solidFill>
              <a:latin typeface="Century Gothic" panose="020B0502020202020204" pitchFamily="34" charset="0"/>
            </a:endParaRPr>
          </a:p>
        </xdr:txBody>
      </xdr:sp>
    </xdr:grpSp>
    <xdr:clientData/>
  </xdr:twoCellAnchor>
  <xdr:twoCellAnchor>
    <xdr:from>
      <xdr:col>1</xdr:col>
      <xdr:colOff>1</xdr:colOff>
      <xdr:row>15</xdr:row>
      <xdr:rowOff>2</xdr:rowOff>
    </xdr:from>
    <xdr:to>
      <xdr:col>19</xdr:col>
      <xdr:colOff>31751</xdr:colOff>
      <xdr:row>28</xdr:row>
      <xdr:rowOff>349251</xdr:rowOff>
    </xdr:to>
    <xdr:graphicFrame macro="">
      <xdr:nvGraphicFramePr>
        <xdr:cNvPr id="7" name="3 Gráfico">
          <a:extLst>
            <a:ext uri="{FF2B5EF4-FFF2-40B4-BE49-F238E27FC236}">
              <a16:creationId xmlns:a16="http://schemas.microsoft.com/office/drawing/2014/main" id="{00000000-0008-0000-16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19</xdr:col>
      <xdr:colOff>206375</xdr:colOff>
      <xdr:row>1</xdr:row>
      <xdr:rowOff>95250</xdr:rowOff>
    </xdr:to>
    <xdr:pic>
      <xdr:nvPicPr>
        <xdr:cNvPr id="7" name="Imagen 6">
          <a:extLst>
            <a:ext uri="{FF2B5EF4-FFF2-40B4-BE49-F238E27FC236}">
              <a16:creationId xmlns:a16="http://schemas.microsoft.com/office/drawing/2014/main" id="{00000000-0008-0000-1700-000007000000}"/>
            </a:ext>
          </a:extLst>
        </xdr:cNvPr>
        <xdr:cNvPicPr>
          <a:picLocks noChangeAspect="1"/>
        </xdr:cNvPicPr>
      </xdr:nvPicPr>
      <xdr:blipFill>
        <a:blip xmlns:r="http://schemas.openxmlformats.org/officeDocument/2006/relationships" r:embed="rId1" cstate="screen">
          <a:extLst>
            <a:ext uri="{28A0092B-C50C-407E-A947-70E740481C1C}">
              <a14:useLocalDpi xmlns:a14="http://schemas.microsoft.com/office/drawing/2010/main"/>
            </a:ext>
          </a:extLst>
        </a:blip>
        <a:stretch>
          <a:fillRect/>
        </a:stretch>
      </xdr:blipFill>
      <xdr:spPr>
        <a:xfrm>
          <a:off x="0" y="0"/>
          <a:ext cx="22066250" cy="1079500"/>
        </a:xfrm>
        <a:prstGeom prst="rect">
          <a:avLst/>
        </a:prstGeom>
      </xdr:spPr>
    </xdr:pic>
    <xdr:clientData/>
  </xdr:twoCellAnchor>
  <xdr:twoCellAnchor>
    <xdr:from>
      <xdr:col>0</xdr:col>
      <xdr:colOff>152612</xdr:colOff>
      <xdr:row>11</xdr:row>
      <xdr:rowOff>345281</xdr:rowOff>
    </xdr:from>
    <xdr:to>
      <xdr:col>19</xdr:col>
      <xdr:colOff>15875</xdr:colOff>
      <xdr:row>26</xdr:row>
      <xdr:rowOff>177727</xdr:rowOff>
    </xdr:to>
    <xdr:graphicFrame macro="">
      <xdr:nvGraphicFramePr>
        <xdr:cNvPr id="4" name="3 Gráfico">
          <a:extLst>
            <a:ext uri="{FF2B5EF4-FFF2-40B4-BE49-F238E27FC236}">
              <a16:creationId xmlns:a16="http://schemas.microsoft.com/office/drawing/2014/main" id="{00000000-0008-0000-17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2580733</xdr:colOff>
      <xdr:row>0</xdr:row>
      <xdr:rowOff>138698</xdr:rowOff>
    </xdr:from>
    <xdr:to>
      <xdr:col>10</xdr:col>
      <xdr:colOff>451654</xdr:colOff>
      <xdr:row>1</xdr:row>
      <xdr:rowOff>197837</xdr:rowOff>
    </xdr:to>
    <xdr:grpSp>
      <xdr:nvGrpSpPr>
        <xdr:cNvPr id="8" name="Grupo 7">
          <a:extLst>
            <a:ext uri="{FF2B5EF4-FFF2-40B4-BE49-F238E27FC236}">
              <a16:creationId xmlns:a16="http://schemas.microsoft.com/office/drawing/2014/main" id="{00000000-0008-0000-1700-000008000000}"/>
            </a:ext>
          </a:extLst>
        </xdr:cNvPr>
        <xdr:cNvGrpSpPr/>
      </xdr:nvGrpSpPr>
      <xdr:grpSpPr>
        <a:xfrm>
          <a:off x="2914108" y="138698"/>
          <a:ext cx="9824796" cy="1043389"/>
          <a:chOff x="2735535" y="124549"/>
          <a:chExt cx="8466597" cy="1047900"/>
        </a:xfrm>
      </xdr:grpSpPr>
      <xdr:sp macro="" textlink="">
        <xdr:nvSpPr>
          <xdr:cNvPr id="9" name="CuadroTexto 8">
            <a:extLst>
              <a:ext uri="{FF2B5EF4-FFF2-40B4-BE49-F238E27FC236}">
                <a16:creationId xmlns:a16="http://schemas.microsoft.com/office/drawing/2014/main" id="{00000000-0008-0000-1700-000009000000}"/>
              </a:ext>
            </a:extLst>
          </xdr:cNvPr>
          <xdr:cNvSpPr txBox="1"/>
        </xdr:nvSpPr>
        <xdr:spPr>
          <a:xfrm>
            <a:off x="2735535" y="124549"/>
            <a:ext cx="5586934" cy="49457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3000" b="1" i="0">
                <a:solidFill>
                  <a:srgbClr val="646482"/>
                </a:solidFill>
                <a:latin typeface="Century Gothic" panose="020B0502020202020204" pitchFamily="34" charset="0"/>
              </a:rPr>
              <a:t>Cuentas</a:t>
            </a:r>
            <a:r>
              <a:rPr lang="es-ES_tradnl" sz="3000" b="1" i="0" baseline="0">
                <a:solidFill>
                  <a:srgbClr val="646482"/>
                </a:solidFill>
                <a:latin typeface="Century Gothic" panose="020B0502020202020204" pitchFamily="34" charset="0"/>
              </a:rPr>
              <a:t> Satélite de Salud</a:t>
            </a:r>
            <a:endParaRPr lang="es-ES_tradnl" sz="3000" b="0" i="0">
              <a:solidFill>
                <a:srgbClr val="646482"/>
              </a:solidFill>
              <a:latin typeface="Century Gothic" panose="020B0502020202020204" pitchFamily="34" charset="0"/>
            </a:endParaRPr>
          </a:p>
        </xdr:txBody>
      </xdr:sp>
      <xdr:sp macro="" textlink="">
        <xdr:nvSpPr>
          <xdr:cNvPr id="10" name="CuadroTexto 9">
            <a:extLst>
              <a:ext uri="{FF2B5EF4-FFF2-40B4-BE49-F238E27FC236}">
                <a16:creationId xmlns:a16="http://schemas.microsoft.com/office/drawing/2014/main" id="{00000000-0008-0000-1700-00000A000000}"/>
              </a:ext>
            </a:extLst>
          </xdr:cNvPr>
          <xdr:cNvSpPr txBox="1"/>
        </xdr:nvSpPr>
        <xdr:spPr>
          <a:xfrm>
            <a:off x="2796433" y="594324"/>
            <a:ext cx="8405699" cy="5781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000" b="0" i="0">
                <a:solidFill>
                  <a:srgbClr val="646482"/>
                </a:solidFill>
                <a:latin typeface="Century Gothic" panose="020B0502020202020204" pitchFamily="34" charset="0"/>
              </a:rPr>
              <a:t>Indicadores</a:t>
            </a:r>
            <a:r>
              <a:rPr lang="es-ES_tradnl" sz="2000" b="0" i="0" baseline="0">
                <a:solidFill>
                  <a:srgbClr val="646482"/>
                </a:solidFill>
                <a:latin typeface="Century Gothic" panose="020B0502020202020204" pitchFamily="34" charset="0"/>
              </a:rPr>
              <a:t> Económicos 2007-2023</a:t>
            </a:r>
            <a:endParaRPr lang="es-ES_tradnl" sz="2000" b="0" i="0">
              <a:solidFill>
                <a:srgbClr val="646482"/>
              </a:solidFill>
              <a:latin typeface="Century Gothic" panose="020B0502020202020204" pitchFamily="34" charset="0"/>
            </a:endParaRPr>
          </a:p>
        </xdr:txBody>
      </xdr:sp>
    </xdr:grpSp>
    <xdr:clientData/>
  </xdr:twoCellAnchor>
</xdr:wsDr>
</file>

<file path=xl/drawings/drawing25.xml><?xml version="1.0" encoding="utf-8"?>
<xdr:wsDr xmlns:xdr="http://schemas.openxmlformats.org/drawingml/2006/spreadsheetDrawing" xmlns:a="http://schemas.openxmlformats.org/drawingml/2006/main">
  <xdr:twoCellAnchor editAs="oneCell">
    <xdr:from>
      <xdr:col>0</xdr:col>
      <xdr:colOff>0</xdr:colOff>
      <xdr:row>0</xdr:row>
      <xdr:rowOff>1</xdr:rowOff>
    </xdr:from>
    <xdr:to>
      <xdr:col>18</xdr:col>
      <xdr:colOff>317500</xdr:colOff>
      <xdr:row>1</xdr:row>
      <xdr:rowOff>31750</xdr:rowOff>
    </xdr:to>
    <xdr:pic>
      <xdr:nvPicPr>
        <xdr:cNvPr id="12" name="Imagen 11">
          <a:extLst>
            <a:ext uri="{FF2B5EF4-FFF2-40B4-BE49-F238E27FC236}">
              <a16:creationId xmlns:a16="http://schemas.microsoft.com/office/drawing/2014/main" id="{00000000-0008-0000-1800-00000C000000}"/>
            </a:ext>
          </a:extLst>
        </xdr:cNvPr>
        <xdr:cNvPicPr>
          <a:picLocks noChangeAspect="1"/>
        </xdr:cNvPicPr>
      </xdr:nvPicPr>
      <xdr:blipFill>
        <a:blip xmlns:r="http://schemas.openxmlformats.org/officeDocument/2006/relationships" r:embed="rId1" cstate="screen">
          <a:extLst>
            <a:ext uri="{28A0092B-C50C-407E-A947-70E740481C1C}">
              <a14:useLocalDpi xmlns:a14="http://schemas.microsoft.com/office/drawing/2010/main"/>
            </a:ext>
          </a:extLst>
        </a:blip>
        <a:stretch>
          <a:fillRect/>
        </a:stretch>
      </xdr:blipFill>
      <xdr:spPr>
        <a:xfrm>
          <a:off x="0" y="1"/>
          <a:ext cx="21272500" cy="1015999"/>
        </a:xfrm>
        <a:prstGeom prst="rect">
          <a:avLst/>
        </a:prstGeom>
      </xdr:spPr>
    </xdr:pic>
    <xdr:clientData/>
  </xdr:twoCellAnchor>
  <xdr:twoCellAnchor>
    <xdr:from>
      <xdr:col>1</xdr:col>
      <xdr:colOff>2704151</xdr:colOff>
      <xdr:row>0</xdr:row>
      <xdr:rowOff>124548</xdr:rowOff>
    </xdr:from>
    <xdr:to>
      <xdr:col>10</xdr:col>
      <xdr:colOff>430709</xdr:colOff>
      <xdr:row>1</xdr:row>
      <xdr:rowOff>184229</xdr:rowOff>
    </xdr:to>
    <xdr:grpSp>
      <xdr:nvGrpSpPr>
        <xdr:cNvPr id="7" name="Grupo 6">
          <a:extLst>
            <a:ext uri="{FF2B5EF4-FFF2-40B4-BE49-F238E27FC236}">
              <a16:creationId xmlns:a16="http://schemas.microsoft.com/office/drawing/2014/main" id="{00000000-0008-0000-1800-000007000000}"/>
            </a:ext>
          </a:extLst>
        </xdr:cNvPr>
        <xdr:cNvGrpSpPr/>
      </xdr:nvGrpSpPr>
      <xdr:grpSpPr>
        <a:xfrm>
          <a:off x="3037526" y="124548"/>
          <a:ext cx="9839183" cy="1043931"/>
          <a:chOff x="2735535" y="124549"/>
          <a:chExt cx="8466597" cy="1047900"/>
        </a:xfrm>
      </xdr:grpSpPr>
      <xdr:sp macro="" textlink="">
        <xdr:nvSpPr>
          <xdr:cNvPr id="8" name="CuadroTexto 7">
            <a:extLst>
              <a:ext uri="{FF2B5EF4-FFF2-40B4-BE49-F238E27FC236}">
                <a16:creationId xmlns:a16="http://schemas.microsoft.com/office/drawing/2014/main" id="{00000000-0008-0000-1800-000008000000}"/>
              </a:ext>
            </a:extLst>
          </xdr:cNvPr>
          <xdr:cNvSpPr txBox="1"/>
        </xdr:nvSpPr>
        <xdr:spPr>
          <a:xfrm>
            <a:off x="2735535" y="124549"/>
            <a:ext cx="5586934" cy="49457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3000" b="1" i="0">
                <a:solidFill>
                  <a:srgbClr val="646482"/>
                </a:solidFill>
                <a:latin typeface="Century Gothic" panose="020B0502020202020204" pitchFamily="34" charset="0"/>
              </a:rPr>
              <a:t>Cuentas</a:t>
            </a:r>
            <a:r>
              <a:rPr lang="es-ES_tradnl" sz="3000" b="1" i="0" baseline="0">
                <a:solidFill>
                  <a:srgbClr val="646482"/>
                </a:solidFill>
                <a:latin typeface="Century Gothic" panose="020B0502020202020204" pitchFamily="34" charset="0"/>
              </a:rPr>
              <a:t> Satélite de Salud</a:t>
            </a:r>
            <a:endParaRPr lang="es-ES_tradnl" sz="3000" b="0" i="0">
              <a:solidFill>
                <a:srgbClr val="646482"/>
              </a:solidFill>
              <a:latin typeface="Century Gothic" panose="020B0502020202020204" pitchFamily="34" charset="0"/>
            </a:endParaRPr>
          </a:p>
        </xdr:txBody>
      </xdr:sp>
      <xdr:sp macro="" textlink="">
        <xdr:nvSpPr>
          <xdr:cNvPr id="9" name="CuadroTexto 8">
            <a:extLst>
              <a:ext uri="{FF2B5EF4-FFF2-40B4-BE49-F238E27FC236}">
                <a16:creationId xmlns:a16="http://schemas.microsoft.com/office/drawing/2014/main" id="{00000000-0008-0000-1800-000009000000}"/>
              </a:ext>
            </a:extLst>
          </xdr:cNvPr>
          <xdr:cNvSpPr txBox="1"/>
        </xdr:nvSpPr>
        <xdr:spPr>
          <a:xfrm>
            <a:off x="2796433" y="594324"/>
            <a:ext cx="8405699" cy="5781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000" b="0" i="0">
                <a:solidFill>
                  <a:srgbClr val="646482"/>
                </a:solidFill>
                <a:latin typeface="Century Gothic" panose="020B0502020202020204" pitchFamily="34" charset="0"/>
              </a:rPr>
              <a:t>Indicadores</a:t>
            </a:r>
            <a:r>
              <a:rPr lang="es-ES_tradnl" sz="2000" b="0" i="0" baseline="0">
                <a:solidFill>
                  <a:srgbClr val="646482"/>
                </a:solidFill>
                <a:latin typeface="Century Gothic" panose="020B0502020202020204" pitchFamily="34" charset="0"/>
              </a:rPr>
              <a:t> Económicos 2007-2023</a:t>
            </a:r>
            <a:endParaRPr lang="es-ES_tradnl" sz="2000" b="0" i="0">
              <a:solidFill>
                <a:srgbClr val="646482"/>
              </a:solidFill>
              <a:latin typeface="Century Gothic" panose="020B0502020202020204" pitchFamily="34" charset="0"/>
            </a:endParaRPr>
          </a:p>
        </xdr:txBody>
      </xdr:sp>
    </xdr:grpSp>
    <xdr:clientData/>
  </xdr:twoCellAnchor>
  <xdr:twoCellAnchor>
    <xdr:from>
      <xdr:col>1</xdr:col>
      <xdr:colOff>396875</xdr:colOff>
      <xdr:row>12</xdr:row>
      <xdr:rowOff>174625</xdr:rowOff>
    </xdr:from>
    <xdr:to>
      <xdr:col>19</xdr:col>
      <xdr:colOff>206375</xdr:colOff>
      <xdr:row>22</xdr:row>
      <xdr:rowOff>451869</xdr:rowOff>
    </xdr:to>
    <xdr:graphicFrame macro="">
      <xdr:nvGraphicFramePr>
        <xdr:cNvPr id="11" name="4 Gráfico">
          <a:extLst>
            <a:ext uri="{FF2B5EF4-FFF2-40B4-BE49-F238E27FC236}">
              <a16:creationId xmlns:a16="http://schemas.microsoft.com/office/drawing/2014/main" id="{00000000-0008-0000-18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6.xml><?xml version="1.0" encoding="utf-8"?>
<xdr:wsDr xmlns:xdr="http://schemas.openxmlformats.org/drawingml/2006/spreadsheetDrawing" xmlns:a="http://schemas.openxmlformats.org/drawingml/2006/main">
  <xdr:twoCellAnchor editAs="oneCell">
    <xdr:from>
      <xdr:col>0</xdr:col>
      <xdr:colOff>0</xdr:colOff>
      <xdr:row>0</xdr:row>
      <xdr:rowOff>1</xdr:rowOff>
    </xdr:from>
    <xdr:to>
      <xdr:col>18</xdr:col>
      <xdr:colOff>260803</xdr:colOff>
      <xdr:row>0</xdr:row>
      <xdr:rowOff>968375</xdr:rowOff>
    </xdr:to>
    <xdr:pic>
      <xdr:nvPicPr>
        <xdr:cNvPr id="12" name="Imagen 11">
          <a:extLst>
            <a:ext uri="{FF2B5EF4-FFF2-40B4-BE49-F238E27FC236}">
              <a16:creationId xmlns:a16="http://schemas.microsoft.com/office/drawing/2014/main" id="{00000000-0008-0000-1900-00000C000000}"/>
            </a:ext>
          </a:extLst>
        </xdr:cNvPr>
        <xdr:cNvPicPr>
          <a:picLocks noChangeAspect="1"/>
        </xdr:cNvPicPr>
      </xdr:nvPicPr>
      <xdr:blipFill>
        <a:blip xmlns:r="http://schemas.openxmlformats.org/officeDocument/2006/relationships" r:embed="rId1" cstate="screen">
          <a:extLst>
            <a:ext uri="{28A0092B-C50C-407E-A947-70E740481C1C}">
              <a14:useLocalDpi xmlns:a14="http://schemas.microsoft.com/office/drawing/2010/main"/>
            </a:ext>
          </a:extLst>
        </a:blip>
        <a:stretch>
          <a:fillRect/>
        </a:stretch>
      </xdr:blipFill>
      <xdr:spPr>
        <a:xfrm>
          <a:off x="0" y="1"/>
          <a:ext cx="21104678" cy="968374"/>
        </a:xfrm>
        <a:prstGeom prst="rect">
          <a:avLst/>
        </a:prstGeom>
      </xdr:spPr>
    </xdr:pic>
    <xdr:clientData/>
  </xdr:twoCellAnchor>
  <xdr:twoCellAnchor>
    <xdr:from>
      <xdr:col>1</xdr:col>
      <xdr:colOff>2614593</xdr:colOff>
      <xdr:row>0</xdr:row>
      <xdr:rowOff>124548</xdr:rowOff>
    </xdr:from>
    <xdr:to>
      <xdr:col>10</xdr:col>
      <xdr:colOff>179360</xdr:colOff>
      <xdr:row>1</xdr:row>
      <xdr:rowOff>184229</xdr:rowOff>
    </xdr:to>
    <xdr:grpSp>
      <xdr:nvGrpSpPr>
        <xdr:cNvPr id="8" name="Grupo 7">
          <a:extLst>
            <a:ext uri="{FF2B5EF4-FFF2-40B4-BE49-F238E27FC236}">
              <a16:creationId xmlns:a16="http://schemas.microsoft.com/office/drawing/2014/main" id="{00000000-0008-0000-1900-000008000000}"/>
            </a:ext>
          </a:extLst>
        </xdr:cNvPr>
        <xdr:cNvGrpSpPr/>
      </xdr:nvGrpSpPr>
      <xdr:grpSpPr>
        <a:xfrm>
          <a:off x="2950769" y="124548"/>
          <a:ext cx="9476620" cy="1045799"/>
          <a:chOff x="2735535" y="124549"/>
          <a:chExt cx="8466597" cy="1047900"/>
        </a:xfrm>
      </xdr:grpSpPr>
      <xdr:sp macro="" textlink="">
        <xdr:nvSpPr>
          <xdr:cNvPr id="9" name="CuadroTexto 8">
            <a:extLst>
              <a:ext uri="{FF2B5EF4-FFF2-40B4-BE49-F238E27FC236}">
                <a16:creationId xmlns:a16="http://schemas.microsoft.com/office/drawing/2014/main" id="{00000000-0008-0000-1900-000009000000}"/>
              </a:ext>
            </a:extLst>
          </xdr:cNvPr>
          <xdr:cNvSpPr txBox="1"/>
        </xdr:nvSpPr>
        <xdr:spPr>
          <a:xfrm>
            <a:off x="2735535" y="124549"/>
            <a:ext cx="5586934" cy="49457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3000" b="1" i="0">
                <a:solidFill>
                  <a:srgbClr val="646482"/>
                </a:solidFill>
                <a:latin typeface="Century Gothic" panose="020B0502020202020204" pitchFamily="34" charset="0"/>
              </a:rPr>
              <a:t>Cuentas</a:t>
            </a:r>
            <a:r>
              <a:rPr lang="es-ES_tradnl" sz="3000" b="1" i="0" baseline="0">
                <a:solidFill>
                  <a:srgbClr val="646482"/>
                </a:solidFill>
                <a:latin typeface="Century Gothic" panose="020B0502020202020204" pitchFamily="34" charset="0"/>
              </a:rPr>
              <a:t> Satélite de Salud</a:t>
            </a:r>
            <a:endParaRPr lang="es-ES_tradnl" sz="3000" b="0" i="0">
              <a:solidFill>
                <a:srgbClr val="646482"/>
              </a:solidFill>
              <a:latin typeface="Century Gothic" panose="020B0502020202020204" pitchFamily="34" charset="0"/>
            </a:endParaRPr>
          </a:p>
        </xdr:txBody>
      </xdr:sp>
      <xdr:sp macro="" textlink="">
        <xdr:nvSpPr>
          <xdr:cNvPr id="10" name="CuadroTexto 9">
            <a:extLst>
              <a:ext uri="{FF2B5EF4-FFF2-40B4-BE49-F238E27FC236}">
                <a16:creationId xmlns:a16="http://schemas.microsoft.com/office/drawing/2014/main" id="{00000000-0008-0000-1900-00000A000000}"/>
              </a:ext>
            </a:extLst>
          </xdr:cNvPr>
          <xdr:cNvSpPr txBox="1"/>
        </xdr:nvSpPr>
        <xdr:spPr>
          <a:xfrm>
            <a:off x="2796433" y="594324"/>
            <a:ext cx="8405699" cy="5781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000" b="0" i="0">
                <a:solidFill>
                  <a:srgbClr val="646482"/>
                </a:solidFill>
                <a:latin typeface="Century Gothic" panose="020B0502020202020204" pitchFamily="34" charset="0"/>
              </a:rPr>
              <a:t>Indicadores</a:t>
            </a:r>
            <a:r>
              <a:rPr lang="es-ES_tradnl" sz="2000" b="0" i="0" baseline="0">
                <a:solidFill>
                  <a:srgbClr val="646482"/>
                </a:solidFill>
                <a:latin typeface="Century Gothic" panose="020B0502020202020204" pitchFamily="34" charset="0"/>
              </a:rPr>
              <a:t> Económicos 2007-2023</a:t>
            </a:r>
            <a:endParaRPr lang="es-ES_tradnl" sz="2000" b="0" i="0">
              <a:solidFill>
                <a:srgbClr val="646482"/>
              </a:solidFill>
              <a:latin typeface="Century Gothic" panose="020B0502020202020204" pitchFamily="34" charset="0"/>
            </a:endParaRPr>
          </a:p>
        </xdr:txBody>
      </xdr:sp>
    </xdr:grpSp>
    <xdr:clientData/>
  </xdr:twoCellAnchor>
  <xdr:twoCellAnchor>
    <xdr:from>
      <xdr:col>0</xdr:col>
      <xdr:colOff>0</xdr:colOff>
      <xdr:row>12</xdr:row>
      <xdr:rowOff>301172</xdr:rowOff>
    </xdr:from>
    <xdr:to>
      <xdr:col>17</xdr:col>
      <xdr:colOff>664369</xdr:colOff>
      <xdr:row>23</xdr:row>
      <xdr:rowOff>229733</xdr:rowOff>
    </xdr:to>
    <xdr:graphicFrame macro="">
      <xdr:nvGraphicFramePr>
        <xdr:cNvPr id="7" name="4 Gráfico">
          <a:extLst>
            <a:ext uri="{FF2B5EF4-FFF2-40B4-BE49-F238E27FC236}">
              <a16:creationId xmlns:a16="http://schemas.microsoft.com/office/drawing/2014/main" id="{00000000-0008-0000-19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7.xml><?xml version="1.0" encoding="utf-8"?>
<xdr:wsDr xmlns:xdr="http://schemas.openxmlformats.org/drawingml/2006/spreadsheetDrawing" xmlns:a="http://schemas.openxmlformats.org/drawingml/2006/main">
  <xdr:twoCellAnchor editAs="oneCell">
    <xdr:from>
      <xdr:col>0</xdr:col>
      <xdr:colOff>0</xdr:colOff>
      <xdr:row>0</xdr:row>
      <xdr:rowOff>1</xdr:rowOff>
    </xdr:from>
    <xdr:to>
      <xdr:col>19</xdr:col>
      <xdr:colOff>285749</xdr:colOff>
      <xdr:row>1</xdr:row>
      <xdr:rowOff>31751</xdr:rowOff>
    </xdr:to>
    <xdr:pic>
      <xdr:nvPicPr>
        <xdr:cNvPr id="12" name="Imagen 11">
          <a:extLst>
            <a:ext uri="{FF2B5EF4-FFF2-40B4-BE49-F238E27FC236}">
              <a16:creationId xmlns:a16="http://schemas.microsoft.com/office/drawing/2014/main" id="{00000000-0008-0000-1A00-00000C000000}"/>
            </a:ext>
          </a:extLst>
        </xdr:cNvPr>
        <xdr:cNvPicPr>
          <a:picLocks noChangeAspect="1"/>
        </xdr:cNvPicPr>
      </xdr:nvPicPr>
      <xdr:blipFill>
        <a:blip xmlns:r="http://schemas.openxmlformats.org/officeDocument/2006/relationships" r:embed="rId1" cstate="screen">
          <a:extLst>
            <a:ext uri="{28A0092B-C50C-407E-A947-70E740481C1C}">
              <a14:useLocalDpi xmlns:a14="http://schemas.microsoft.com/office/drawing/2010/main"/>
            </a:ext>
          </a:extLst>
        </a:blip>
        <a:stretch>
          <a:fillRect/>
        </a:stretch>
      </xdr:blipFill>
      <xdr:spPr>
        <a:xfrm>
          <a:off x="0" y="1"/>
          <a:ext cx="22209124" cy="1016000"/>
        </a:xfrm>
        <a:prstGeom prst="rect">
          <a:avLst/>
        </a:prstGeom>
      </xdr:spPr>
    </xdr:pic>
    <xdr:clientData/>
  </xdr:twoCellAnchor>
  <xdr:twoCellAnchor>
    <xdr:from>
      <xdr:col>1</xdr:col>
      <xdr:colOff>2698007</xdr:colOff>
      <xdr:row>0</xdr:row>
      <xdr:rowOff>110941</xdr:rowOff>
    </xdr:from>
    <xdr:to>
      <xdr:col>10</xdr:col>
      <xdr:colOff>555126</xdr:colOff>
      <xdr:row>1</xdr:row>
      <xdr:rowOff>170622</xdr:rowOff>
    </xdr:to>
    <xdr:grpSp>
      <xdr:nvGrpSpPr>
        <xdr:cNvPr id="8" name="Grupo 7">
          <a:extLst>
            <a:ext uri="{FF2B5EF4-FFF2-40B4-BE49-F238E27FC236}">
              <a16:creationId xmlns:a16="http://schemas.microsoft.com/office/drawing/2014/main" id="{00000000-0008-0000-1A00-000008000000}"/>
            </a:ext>
          </a:extLst>
        </xdr:cNvPr>
        <xdr:cNvGrpSpPr/>
      </xdr:nvGrpSpPr>
      <xdr:grpSpPr>
        <a:xfrm>
          <a:off x="3027052" y="110941"/>
          <a:ext cx="9806665" cy="1046817"/>
          <a:chOff x="2735535" y="124549"/>
          <a:chExt cx="8466597" cy="1047900"/>
        </a:xfrm>
      </xdr:grpSpPr>
      <xdr:sp macro="" textlink="">
        <xdr:nvSpPr>
          <xdr:cNvPr id="9" name="CuadroTexto 8">
            <a:extLst>
              <a:ext uri="{FF2B5EF4-FFF2-40B4-BE49-F238E27FC236}">
                <a16:creationId xmlns:a16="http://schemas.microsoft.com/office/drawing/2014/main" id="{00000000-0008-0000-1A00-000009000000}"/>
              </a:ext>
            </a:extLst>
          </xdr:cNvPr>
          <xdr:cNvSpPr txBox="1"/>
        </xdr:nvSpPr>
        <xdr:spPr>
          <a:xfrm>
            <a:off x="2735535" y="124549"/>
            <a:ext cx="5586934" cy="49457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3000" b="1" i="0">
                <a:solidFill>
                  <a:srgbClr val="646482"/>
                </a:solidFill>
                <a:latin typeface="Century Gothic" panose="020B0502020202020204" pitchFamily="34" charset="0"/>
              </a:rPr>
              <a:t>Cuentas</a:t>
            </a:r>
            <a:r>
              <a:rPr lang="es-ES_tradnl" sz="3000" b="1" i="0" baseline="0">
                <a:solidFill>
                  <a:srgbClr val="646482"/>
                </a:solidFill>
                <a:latin typeface="Century Gothic" panose="020B0502020202020204" pitchFamily="34" charset="0"/>
              </a:rPr>
              <a:t> Satélite de Salud</a:t>
            </a:r>
            <a:endParaRPr lang="es-ES_tradnl" sz="3000" b="0" i="0">
              <a:solidFill>
                <a:srgbClr val="646482"/>
              </a:solidFill>
              <a:latin typeface="Century Gothic" panose="020B0502020202020204" pitchFamily="34" charset="0"/>
            </a:endParaRPr>
          </a:p>
        </xdr:txBody>
      </xdr:sp>
      <xdr:sp macro="" textlink="">
        <xdr:nvSpPr>
          <xdr:cNvPr id="10" name="CuadroTexto 9">
            <a:extLst>
              <a:ext uri="{FF2B5EF4-FFF2-40B4-BE49-F238E27FC236}">
                <a16:creationId xmlns:a16="http://schemas.microsoft.com/office/drawing/2014/main" id="{00000000-0008-0000-1A00-00000A000000}"/>
              </a:ext>
            </a:extLst>
          </xdr:cNvPr>
          <xdr:cNvSpPr txBox="1"/>
        </xdr:nvSpPr>
        <xdr:spPr>
          <a:xfrm>
            <a:off x="2796433" y="594324"/>
            <a:ext cx="8405699" cy="5781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000" b="0" i="0">
                <a:solidFill>
                  <a:srgbClr val="646482"/>
                </a:solidFill>
                <a:latin typeface="Century Gothic" panose="020B0502020202020204" pitchFamily="34" charset="0"/>
              </a:rPr>
              <a:t>Indicadores</a:t>
            </a:r>
            <a:r>
              <a:rPr lang="es-ES_tradnl" sz="2000" b="0" i="0" baseline="0">
                <a:solidFill>
                  <a:srgbClr val="646482"/>
                </a:solidFill>
                <a:latin typeface="Century Gothic" panose="020B0502020202020204" pitchFamily="34" charset="0"/>
              </a:rPr>
              <a:t> Económicos 2007-2023</a:t>
            </a:r>
            <a:endParaRPr lang="es-ES_tradnl" sz="2000" b="0" i="0">
              <a:solidFill>
                <a:srgbClr val="646482"/>
              </a:solidFill>
              <a:latin typeface="Century Gothic" panose="020B0502020202020204" pitchFamily="34" charset="0"/>
            </a:endParaRPr>
          </a:p>
        </xdr:txBody>
      </xdr:sp>
    </xdr:grpSp>
    <xdr:clientData/>
  </xdr:twoCellAnchor>
  <xdr:twoCellAnchor>
    <xdr:from>
      <xdr:col>0</xdr:col>
      <xdr:colOff>158749</xdr:colOff>
      <xdr:row>12</xdr:row>
      <xdr:rowOff>0</xdr:rowOff>
    </xdr:from>
    <xdr:to>
      <xdr:col>19</xdr:col>
      <xdr:colOff>634999</xdr:colOff>
      <xdr:row>21</xdr:row>
      <xdr:rowOff>464913</xdr:rowOff>
    </xdr:to>
    <xdr:graphicFrame macro="">
      <xdr:nvGraphicFramePr>
        <xdr:cNvPr id="7" name="15 Gráfico">
          <a:extLst>
            <a:ext uri="{FF2B5EF4-FFF2-40B4-BE49-F238E27FC236}">
              <a16:creationId xmlns:a16="http://schemas.microsoft.com/office/drawing/2014/main" id="{00000000-0008-0000-1A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8.xml><?xml version="1.0" encoding="utf-8"?>
<xdr:wsDr xmlns:xdr="http://schemas.openxmlformats.org/drawingml/2006/spreadsheetDrawing" xmlns:a="http://schemas.openxmlformats.org/drawingml/2006/main">
  <xdr:twoCellAnchor editAs="oneCell">
    <xdr:from>
      <xdr:col>0</xdr:col>
      <xdr:colOff>0</xdr:colOff>
      <xdr:row>0</xdr:row>
      <xdr:rowOff>1</xdr:rowOff>
    </xdr:from>
    <xdr:to>
      <xdr:col>20</xdr:col>
      <xdr:colOff>111124</xdr:colOff>
      <xdr:row>1</xdr:row>
      <xdr:rowOff>1</xdr:rowOff>
    </xdr:to>
    <xdr:pic>
      <xdr:nvPicPr>
        <xdr:cNvPr id="12" name="Imagen 11">
          <a:extLst>
            <a:ext uri="{FF2B5EF4-FFF2-40B4-BE49-F238E27FC236}">
              <a16:creationId xmlns:a16="http://schemas.microsoft.com/office/drawing/2014/main" id="{00000000-0008-0000-1B00-00000C000000}"/>
            </a:ext>
          </a:extLst>
        </xdr:cNvPr>
        <xdr:cNvPicPr>
          <a:picLocks noChangeAspect="1"/>
        </xdr:cNvPicPr>
      </xdr:nvPicPr>
      <xdr:blipFill>
        <a:blip xmlns:r="http://schemas.openxmlformats.org/officeDocument/2006/relationships" r:embed="rId1" cstate="screen">
          <a:extLst>
            <a:ext uri="{28A0092B-C50C-407E-A947-70E740481C1C}">
              <a14:useLocalDpi xmlns:a14="http://schemas.microsoft.com/office/drawing/2010/main"/>
            </a:ext>
          </a:extLst>
        </a:blip>
        <a:stretch>
          <a:fillRect/>
        </a:stretch>
      </xdr:blipFill>
      <xdr:spPr>
        <a:xfrm>
          <a:off x="0" y="1"/>
          <a:ext cx="23510874" cy="984250"/>
        </a:xfrm>
        <a:prstGeom prst="rect">
          <a:avLst/>
        </a:prstGeom>
      </xdr:spPr>
    </xdr:pic>
    <xdr:clientData/>
  </xdr:twoCellAnchor>
  <xdr:twoCellAnchor>
    <xdr:from>
      <xdr:col>2</xdr:col>
      <xdr:colOff>2052746</xdr:colOff>
      <xdr:row>0</xdr:row>
      <xdr:rowOff>125090</xdr:rowOff>
    </xdr:from>
    <xdr:to>
      <xdr:col>11</xdr:col>
      <xdr:colOff>60662</xdr:colOff>
      <xdr:row>1</xdr:row>
      <xdr:rowOff>184229</xdr:rowOff>
    </xdr:to>
    <xdr:grpSp>
      <xdr:nvGrpSpPr>
        <xdr:cNvPr id="8" name="Grupo 7">
          <a:extLst>
            <a:ext uri="{FF2B5EF4-FFF2-40B4-BE49-F238E27FC236}">
              <a16:creationId xmlns:a16="http://schemas.microsoft.com/office/drawing/2014/main" id="{00000000-0008-0000-1B00-000008000000}"/>
            </a:ext>
          </a:extLst>
        </xdr:cNvPr>
        <xdr:cNvGrpSpPr/>
      </xdr:nvGrpSpPr>
      <xdr:grpSpPr>
        <a:xfrm>
          <a:off x="3290996" y="125090"/>
          <a:ext cx="10596791" cy="1043389"/>
          <a:chOff x="2735535" y="124549"/>
          <a:chExt cx="8466597" cy="1047900"/>
        </a:xfrm>
      </xdr:grpSpPr>
      <xdr:sp macro="" textlink="">
        <xdr:nvSpPr>
          <xdr:cNvPr id="9" name="CuadroTexto 8">
            <a:extLst>
              <a:ext uri="{FF2B5EF4-FFF2-40B4-BE49-F238E27FC236}">
                <a16:creationId xmlns:a16="http://schemas.microsoft.com/office/drawing/2014/main" id="{00000000-0008-0000-1B00-000009000000}"/>
              </a:ext>
            </a:extLst>
          </xdr:cNvPr>
          <xdr:cNvSpPr txBox="1"/>
        </xdr:nvSpPr>
        <xdr:spPr>
          <a:xfrm>
            <a:off x="2735535" y="124549"/>
            <a:ext cx="5586934" cy="49457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3000" b="1" i="0">
                <a:solidFill>
                  <a:srgbClr val="646482"/>
                </a:solidFill>
                <a:latin typeface="Century Gothic" panose="020B0502020202020204" pitchFamily="34" charset="0"/>
              </a:rPr>
              <a:t>Cuentas</a:t>
            </a:r>
            <a:r>
              <a:rPr lang="es-ES_tradnl" sz="3000" b="1" i="0" baseline="0">
                <a:solidFill>
                  <a:srgbClr val="646482"/>
                </a:solidFill>
                <a:latin typeface="Century Gothic" panose="020B0502020202020204" pitchFamily="34" charset="0"/>
              </a:rPr>
              <a:t> Satélite de Salud</a:t>
            </a:r>
            <a:endParaRPr lang="es-ES_tradnl" sz="3000" b="0" i="0">
              <a:solidFill>
                <a:srgbClr val="646482"/>
              </a:solidFill>
              <a:latin typeface="Century Gothic" panose="020B0502020202020204" pitchFamily="34" charset="0"/>
            </a:endParaRPr>
          </a:p>
        </xdr:txBody>
      </xdr:sp>
      <xdr:sp macro="" textlink="">
        <xdr:nvSpPr>
          <xdr:cNvPr id="10" name="CuadroTexto 9">
            <a:extLst>
              <a:ext uri="{FF2B5EF4-FFF2-40B4-BE49-F238E27FC236}">
                <a16:creationId xmlns:a16="http://schemas.microsoft.com/office/drawing/2014/main" id="{00000000-0008-0000-1B00-00000A000000}"/>
              </a:ext>
            </a:extLst>
          </xdr:cNvPr>
          <xdr:cNvSpPr txBox="1"/>
        </xdr:nvSpPr>
        <xdr:spPr>
          <a:xfrm>
            <a:off x="2796433" y="594324"/>
            <a:ext cx="8405699" cy="5781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000" b="0" i="0">
                <a:solidFill>
                  <a:srgbClr val="646482"/>
                </a:solidFill>
                <a:latin typeface="Century Gothic" panose="020B0502020202020204" pitchFamily="34" charset="0"/>
              </a:rPr>
              <a:t>Indicadores</a:t>
            </a:r>
            <a:r>
              <a:rPr lang="es-ES_tradnl" sz="2000" b="0" i="0" baseline="0">
                <a:solidFill>
                  <a:srgbClr val="646482"/>
                </a:solidFill>
                <a:latin typeface="Century Gothic" panose="020B0502020202020204" pitchFamily="34" charset="0"/>
              </a:rPr>
              <a:t> Económicos 2007-2023</a:t>
            </a:r>
          </a:p>
          <a:p>
            <a:endParaRPr lang="es-ES_tradnl" sz="2000" b="0" i="0">
              <a:solidFill>
                <a:srgbClr val="646482"/>
              </a:solidFill>
              <a:latin typeface="Century Gothic" panose="020B0502020202020204" pitchFamily="34" charset="0"/>
            </a:endParaRPr>
          </a:p>
        </xdr:txBody>
      </xdr:sp>
    </xdr:grpSp>
    <xdr:clientData/>
  </xdr:twoCellAnchor>
  <xdr:twoCellAnchor>
    <xdr:from>
      <xdr:col>1</xdr:col>
      <xdr:colOff>95250</xdr:colOff>
      <xdr:row>23</xdr:row>
      <xdr:rowOff>396875</xdr:rowOff>
    </xdr:from>
    <xdr:to>
      <xdr:col>20</xdr:col>
      <xdr:colOff>47625</xdr:colOff>
      <xdr:row>37</xdr:row>
      <xdr:rowOff>162718</xdr:rowOff>
    </xdr:to>
    <xdr:graphicFrame macro="">
      <xdr:nvGraphicFramePr>
        <xdr:cNvPr id="7" name="3 Gráfico">
          <a:extLst>
            <a:ext uri="{FF2B5EF4-FFF2-40B4-BE49-F238E27FC236}">
              <a16:creationId xmlns:a16="http://schemas.microsoft.com/office/drawing/2014/main" id="{00000000-0008-0000-1B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9.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19</xdr:col>
      <xdr:colOff>412750</xdr:colOff>
      <xdr:row>1</xdr:row>
      <xdr:rowOff>15875</xdr:rowOff>
    </xdr:to>
    <xdr:pic>
      <xdr:nvPicPr>
        <xdr:cNvPr id="10" name="Imagen 9">
          <a:extLst>
            <a:ext uri="{FF2B5EF4-FFF2-40B4-BE49-F238E27FC236}">
              <a16:creationId xmlns:a16="http://schemas.microsoft.com/office/drawing/2014/main" id="{00000000-0008-0000-1C00-00000A000000}"/>
            </a:ext>
          </a:extLst>
        </xdr:cNvPr>
        <xdr:cNvPicPr>
          <a:picLocks noChangeAspect="1"/>
        </xdr:cNvPicPr>
      </xdr:nvPicPr>
      <xdr:blipFill>
        <a:blip xmlns:r="http://schemas.openxmlformats.org/officeDocument/2006/relationships" r:embed="rId1" cstate="screen">
          <a:extLst>
            <a:ext uri="{28A0092B-C50C-407E-A947-70E740481C1C}">
              <a14:useLocalDpi xmlns:a14="http://schemas.microsoft.com/office/drawing/2010/main"/>
            </a:ext>
          </a:extLst>
        </a:blip>
        <a:stretch>
          <a:fillRect/>
        </a:stretch>
      </xdr:blipFill>
      <xdr:spPr>
        <a:xfrm>
          <a:off x="0" y="0"/>
          <a:ext cx="22479000" cy="1000125"/>
        </a:xfrm>
        <a:prstGeom prst="rect">
          <a:avLst/>
        </a:prstGeom>
      </xdr:spPr>
    </xdr:pic>
    <xdr:clientData/>
  </xdr:twoCellAnchor>
  <xdr:twoCellAnchor>
    <xdr:from>
      <xdr:col>2</xdr:col>
      <xdr:colOff>2037213</xdr:colOff>
      <xdr:row>0</xdr:row>
      <xdr:rowOff>124548</xdr:rowOff>
    </xdr:from>
    <xdr:to>
      <xdr:col>11</xdr:col>
      <xdr:colOff>110557</xdr:colOff>
      <xdr:row>1</xdr:row>
      <xdr:rowOff>184229</xdr:rowOff>
    </xdr:to>
    <xdr:grpSp>
      <xdr:nvGrpSpPr>
        <xdr:cNvPr id="5" name="Grupo 4">
          <a:extLst>
            <a:ext uri="{FF2B5EF4-FFF2-40B4-BE49-F238E27FC236}">
              <a16:creationId xmlns:a16="http://schemas.microsoft.com/office/drawing/2014/main" id="{00000000-0008-0000-1C00-000005000000}"/>
            </a:ext>
          </a:extLst>
        </xdr:cNvPr>
        <xdr:cNvGrpSpPr/>
      </xdr:nvGrpSpPr>
      <xdr:grpSpPr>
        <a:xfrm>
          <a:off x="3227838" y="124548"/>
          <a:ext cx="10439969" cy="1043931"/>
          <a:chOff x="2735535" y="124549"/>
          <a:chExt cx="8466597" cy="1047900"/>
        </a:xfrm>
      </xdr:grpSpPr>
      <xdr:sp macro="" textlink="">
        <xdr:nvSpPr>
          <xdr:cNvPr id="6" name="CuadroTexto 5">
            <a:extLst>
              <a:ext uri="{FF2B5EF4-FFF2-40B4-BE49-F238E27FC236}">
                <a16:creationId xmlns:a16="http://schemas.microsoft.com/office/drawing/2014/main" id="{00000000-0008-0000-1C00-000006000000}"/>
              </a:ext>
            </a:extLst>
          </xdr:cNvPr>
          <xdr:cNvSpPr txBox="1"/>
        </xdr:nvSpPr>
        <xdr:spPr>
          <a:xfrm>
            <a:off x="2735535" y="124549"/>
            <a:ext cx="5586934" cy="49457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3000" b="1" i="0">
                <a:solidFill>
                  <a:srgbClr val="646482"/>
                </a:solidFill>
                <a:latin typeface="Century Gothic" panose="020B0502020202020204" pitchFamily="34" charset="0"/>
              </a:rPr>
              <a:t>Cuentas</a:t>
            </a:r>
            <a:r>
              <a:rPr lang="es-ES_tradnl" sz="3000" b="1" i="0" baseline="0">
                <a:solidFill>
                  <a:srgbClr val="646482"/>
                </a:solidFill>
                <a:latin typeface="Century Gothic" panose="020B0502020202020204" pitchFamily="34" charset="0"/>
              </a:rPr>
              <a:t> Satélite de Salud</a:t>
            </a:r>
            <a:endParaRPr lang="es-ES_tradnl" sz="3000" b="0" i="0">
              <a:solidFill>
                <a:srgbClr val="646482"/>
              </a:solidFill>
              <a:latin typeface="Century Gothic" panose="020B0502020202020204" pitchFamily="34" charset="0"/>
            </a:endParaRPr>
          </a:p>
        </xdr:txBody>
      </xdr:sp>
      <xdr:sp macro="" textlink="">
        <xdr:nvSpPr>
          <xdr:cNvPr id="7" name="CuadroTexto 6">
            <a:extLst>
              <a:ext uri="{FF2B5EF4-FFF2-40B4-BE49-F238E27FC236}">
                <a16:creationId xmlns:a16="http://schemas.microsoft.com/office/drawing/2014/main" id="{00000000-0008-0000-1C00-000007000000}"/>
              </a:ext>
            </a:extLst>
          </xdr:cNvPr>
          <xdr:cNvSpPr txBox="1"/>
        </xdr:nvSpPr>
        <xdr:spPr>
          <a:xfrm>
            <a:off x="2796433" y="594324"/>
            <a:ext cx="8405699" cy="5781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000" b="0" i="0">
                <a:solidFill>
                  <a:srgbClr val="646482"/>
                </a:solidFill>
                <a:latin typeface="Century Gothic" panose="020B0502020202020204" pitchFamily="34" charset="0"/>
              </a:rPr>
              <a:t>Indicadores</a:t>
            </a:r>
            <a:r>
              <a:rPr lang="es-ES_tradnl" sz="2000" b="0" i="0" baseline="0">
                <a:solidFill>
                  <a:srgbClr val="646482"/>
                </a:solidFill>
                <a:latin typeface="Century Gothic" panose="020B0502020202020204" pitchFamily="34" charset="0"/>
              </a:rPr>
              <a:t> Económicos 2007-2023</a:t>
            </a:r>
            <a:endParaRPr lang="es-ES_tradnl" sz="2000" b="0" i="0">
              <a:solidFill>
                <a:srgbClr val="646482"/>
              </a:solidFill>
              <a:latin typeface="Century Gothic" panose="020B0502020202020204" pitchFamily="34" charset="0"/>
            </a:endParaRPr>
          </a:p>
        </xdr:txBody>
      </xdr:sp>
    </xdr:grpSp>
    <xdr:clientData/>
  </xdr:twoCellAnchor>
  <xdr:twoCellAnchor>
    <xdr:from>
      <xdr:col>0</xdr:col>
      <xdr:colOff>0</xdr:colOff>
      <xdr:row>24</xdr:row>
      <xdr:rowOff>43090</xdr:rowOff>
    </xdr:from>
    <xdr:to>
      <xdr:col>18</xdr:col>
      <xdr:colOff>349818</xdr:colOff>
      <xdr:row>44</xdr:row>
      <xdr:rowOff>75973</xdr:rowOff>
    </xdr:to>
    <xdr:graphicFrame macro="">
      <xdr:nvGraphicFramePr>
        <xdr:cNvPr id="9" name="3 Gráfico">
          <a:extLst>
            <a:ext uri="{FF2B5EF4-FFF2-40B4-BE49-F238E27FC236}">
              <a16:creationId xmlns:a16="http://schemas.microsoft.com/office/drawing/2014/main" id="{00000000-0008-0000-1C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18</xdr:col>
      <xdr:colOff>244928</xdr:colOff>
      <xdr:row>1</xdr:row>
      <xdr:rowOff>47625</xdr:rowOff>
    </xdr:to>
    <xdr:pic>
      <xdr:nvPicPr>
        <xdr:cNvPr id="10" name="Imagen 9">
          <a:extLst>
            <a:ext uri="{FF2B5EF4-FFF2-40B4-BE49-F238E27FC236}">
              <a16:creationId xmlns:a16="http://schemas.microsoft.com/office/drawing/2014/main" id="{00000000-0008-0000-0200-00000A000000}"/>
            </a:ext>
          </a:extLst>
        </xdr:cNvPr>
        <xdr:cNvPicPr>
          <a:picLocks noChangeAspect="1"/>
        </xdr:cNvPicPr>
      </xdr:nvPicPr>
      <xdr:blipFill>
        <a:blip xmlns:r="http://schemas.openxmlformats.org/officeDocument/2006/relationships" r:embed="rId1" cstate="screen">
          <a:extLst>
            <a:ext uri="{28A0092B-C50C-407E-A947-70E740481C1C}">
              <a14:useLocalDpi xmlns:a14="http://schemas.microsoft.com/office/drawing/2010/main"/>
            </a:ext>
          </a:extLst>
        </a:blip>
        <a:stretch>
          <a:fillRect/>
        </a:stretch>
      </xdr:blipFill>
      <xdr:spPr>
        <a:xfrm>
          <a:off x="0" y="0"/>
          <a:ext cx="21104678" cy="1031875"/>
        </a:xfrm>
        <a:prstGeom prst="rect">
          <a:avLst/>
        </a:prstGeom>
      </xdr:spPr>
    </xdr:pic>
    <xdr:clientData/>
  </xdr:twoCellAnchor>
  <xdr:twoCellAnchor>
    <xdr:from>
      <xdr:col>0</xdr:col>
      <xdr:colOff>0</xdr:colOff>
      <xdr:row>13</xdr:row>
      <xdr:rowOff>333966</xdr:rowOff>
    </xdr:from>
    <xdr:to>
      <xdr:col>19</xdr:col>
      <xdr:colOff>301625</xdr:colOff>
      <xdr:row>28</xdr:row>
      <xdr:rowOff>0</xdr:rowOff>
    </xdr:to>
    <xdr:graphicFrame macro="">
      <xdr:nvGraphicFramePr>
        <xdr:cNvPr id="2" name="4 Gráfico">
          <a:extLst>
            <a:ext uri="{FF2B5EF4-FFF2-40B4-BE49-F238E27FC236}">
              <a16:creationId xmlns:a16="http://schemas.microsoft.com/office/drawing/2014/main" id="{00000000-0008-0000-02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2666835</xdr:colOff>
      <xdr:row>0</xdr:row>
      <xdr:rowOff>124548</xdr:rowOff>
    </xdr:from>
    <xdr:to>
      <xdr:col>10</xdr:col>
      <xdr:colOff>371621</xdr:colOff>
      <xdr:row>1</xdr:row>
      <xdr:rowOff>184229</xdr:rowOff>
    </xdr:to>
    <xdr:grpSp>
      <xdr:nvGrpSpPr>
        <xdr:cNvPr id="5" name="Grupo 4">
          <a:extLst>
            <a:ext uri="{FF2B5EF4-FFF2-40B4-BE49-F238E27FC236}">
              <a16:creationId xmlns:a16="http://schemas.microsoft.com/office/drawing/2014/main" id="{00000000-0008-0000-0200-000005000000}"/>
            </a:ext>
          </a:extLst>
        </xdr:cNvPr>
        <xdr:cNvGrpSpPr/>
      </xdr:nvGrpSpPr>
      <xdr:grpSpPr>
        <a:xfrm>
          <a:off x="3000210" y="124548"/>
          <a:ext cx="9722161" cy="1043931"/>
          <a:chOff x="2735535" y="124549"/>
          <a:chExt cx="8466597" cy="1047900"/>
        </a:xfrm>
      </xdr:grpSpPr>
      <xdr:sp macro="" textlink="">
        <xdr:nvSpPr>
          <xdr:cNvPr id="6" name="CuadroTexto 5">
            <a:extLst>
              <a:ext uri="{FF2B5EF4-FFF2-40B4-BE49-F238E27FC236}">
                <a16:creationId xmlns:a16="http://schemas.microsoft.com/office/drawing/2014/main" id="{00000000-0008-0000-0200-000006000000}"/>
              </a:ext>
            </a:extLst>
          </xdr:cNvPr>
          <xdr:cNvSpPr txBox="1"/>
        </xdr:nvSpPr>
        <xdr:spPr>
          <a:xfrm>
            <a:off x="2735535" y="124549"/>
            <a:ext cx="5586934" cy="49457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3000" b="1" i="0">
                <a:solidFill>
                  <a:srgbClr val="646482"/>
                </a:solidFill>
                <a:latin typeface="Century Gothic" panose="020B0502020202020204" pitchFamily="34" charset="0"/>
              </a:rPr>
              <a:t>Cuentas</a:t>
            </a:r>
            <a:r>
              <a:rPr lang="es-ES_tradnl" sz="3000" b="1" i="0" baseline="0">
                <a:solidFill>
                  <a:srgbClr val="646482"/>
                </a:solidFill>
                <a:latin typeface="Century Gothic" panose="020B0502020202020204" pitchFamily="34" charset="0"/>
              </a:rPr>
              <a:t> Satélite de Salud</a:t>
            </a:r>
            <a:endParaRPr lang="es-ES_tradnl" sz="3000" b="0" i="0">
              <a:solidFill>
                <a:srgbClr val="646482"/>
              </a:solidFill>
              <a:latin typeface="Century Gothic" panose="020B0502020202020204" pitchFamily="34" charset="0"/>
            </a:endParaRPr>
          </a:p>
        </xdr:txBody>
      </xdr:sp>
      <xdr:sp macro="" textlink="">
        <xdr:nvSpPr>
          <xdr:cNvPr id="7" name="CuadroTexto 6">
            <a:extLst>
              <a:ext uri="{FF2B5EF4-FFF2-40B4-BE49-F238E27FC236}">
                <a16:creationId xmlns:a16="http://schemas.microsoft.com/office/drawing/2014/main" id="{00000000-0008-0000-0200-000007000000}"/>
              </a:ext>
            </a:extLst>
          </xdr:cNvPr>
          <xdr:cNvSpPr txBox="1"/>
        </xdr:nvSpPr>
        <xdr:spPr>
          <a:xfrm>
            <a:off x="2796433" y="594324"/>
            <a:ext cx="8405699" cy="5781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000" b="0" i="0">
                <a:solidFill>
                  <a:srgbClr val="646482"/>
                </a:solidFill>
                <a:latin typeface="Century Gothic" panose="020B0502020202020204" pitchFamily="34" charset="0"/>
              </a:rPr>
              <a:t>Indicadores</a:t>
            </a:r>
            <a:r>
              <a:rPr lang="es-ES_tradnl" sz="2000" b="0" i="0" baseline="0">
                <a:solidFill>
                  <a:srgbClr val="646482"/>
                </a:solidFill>
                <a:latin typeface="Century Gothic" panose="020B0502020202020204" pitchFamily="34" charset="0"/>
              </a:rPr>
              <a:t> Económicos 2007-2023</a:t>
            </a:r>
            <a:endParaRPr lang="es-ES_tradnl" sz="2000" b="0" i="0">
              <a:solidFill>
                <a:srgbClr val="646482"/>
              </a:solidFill>
              <a:latin typeface="Century Gothic" panose="020B0502020202020204" pitchFamily="34" charset="0"/>
            </a:endParaRPr>
          </a:p>
        </xdr:txBody>
      </xdr:sp>
    </xdr:grpSp>
    <xdr:clientData/>
  </xdr:twoCellAnchor>
  <xdr:twoCellAnchor>
    <xdr:from>
      <xdr:col>0</xdr:col>
      <xdr:colOff>0</xdr:colOff>
      <xdr:row>28</xdr:row>
      <xdr:rowOff>0</xdr:rowOff>
    </xdr:from>
    <xdr:to>
      <xdr:col>19</xdr:col>
      <xdr:colOff>598714</xdr:colOff>
      <xdr:row>28</xdr:row>
      <xdr:rowOff>84908</xdr:rowOff>
    </xdr:to>
    <xdr:graphicFrame macro="">
      <xdr:nvGraphicFramePr>
        <xdr:cNvPr id="9" name="4 Gráfico">
          <a:extLst>
            <a:ext uri="{FF2B5EF4-FFF2-40B4-BE49-F238E27FC236}">
              <a16:creationId xmlns:a16="http://schemas.microsoft.com/office/drawing/2014/main" id="{00000000-0008-0000-02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30.xml><?xml version="1.0" encoding="utf-8"?>
<xdr:wsDr xmlns:xdr="http://schemas.openxmlformats.org/drawingml/2006/spreadsheetDrawing" xmlns:a="http://schemas.openxmlformats.org/drawingml/2006/main">
  <xdr:twoCellAnchor editAs="oneCell">
    <xdr:from>
      <xdr:col>0</xdr:col>
      <xdr:colOff>47625</xdr:colOff>
      <xdr:row>0</xdr:row>
      <xdr:rowOff>0</xdr:rowOff>
    </xdr:from>
    <xdr:to>
      <xdr:col>20</xdr:col>
      <xdr:colOff>206375</xdr:colOff>
      <xdr:row>1</xdr:row>
      <xdr:rowOff>47625</xdr:rowOff>
    </xdr:to>
    <xdr:pic>
      <xdr:nvPicPr>
        <xdr:cNvPr id="10" name="Imagen 9">
          <a:extLst>
            <a:ext uri="{FF2B5EF4-FFF2-40B4-BE49-F238E27FC236}">
              <a16:creationId xmlns:a16="http://schemas.microsoft.com/office/drawing/2014/main" id="{00000000-0008-0000-1D00-00000A000000}"/>
            </a:ext>
          </a:extLst>
        </xdr:cNvPr>
        <xdr:cNvPicPr>
          <a:picLocks noChangeAspect="1"/>
        </xdr:cNvPicPr>
      </xdr:nvPicPr>
      <xdr:blipFill>
        <a:blip xmlns:r="http://schemas.openxmlformats.org/officeDocument/2006/relationships" r:embed="rId1" cstate="screen">
          <a:extLst>
            <a:ext uri="{28A0092B-C50C-407E-A947-70E740481C1C}">
              <a14:useLocalDpi xmlns:a14="http://schemas.microsoft.com/office/drawing/2010/main"/>
            </a:ext>
          </a:extLst>
        </a:blip>
        <a:stretch>
          <a:fillRect/>
        </a:stretch>
      </xdr:blipFill>
      <xdr:spPr>
        <a:xfrm>
          <a:off x="47625" y="0"/>
          <a:ext cx="23558500" cy="1031875"/>
        </a:xfrm>
        <a:prstGeom prst="rect">
          <a:avLst/>
        </a:prstGeom>
      </xdr:spPr>
    </xdr:pic>
    <xdr:clientData/>
  </xdr:twoCellAnchor>
  <xdr:twoCellAnchor>
    <xdr:from>
      <xdr:col>2</xdr:col>
      <xdr:colOff>2023172</xdr:colOff>
      <xdr:row>0</xdr:row>
      <xdr:rowOff>124548</xdr:rowOff>
    </xdr:from>
    <xdr:to>
      <xdr:col>10</xdr:col>
      <xdr:colOff>999555</xdr:colOff>
      <xdr:row>1</xdr:row>
      <xdr:rowOff>184229</xdr:rowOff>
    </xdr:to>
    <xdr:grpSp>
      <xdr:nvGrpSpPr>
        <xdr:cNvPr id="5" name="Grupo 4">
          <a:extLst>
            <a:ext uri="{FF2B5EF4-FFF2-40B4-BE49-F238E27FC236}">
              <a16:creationId xmlns:a16="http://schemas.microsoft.com/office/drawing/2014/main" id="{00000000-0008-0000-1D00-000005000000}"/>
            </a:ext>
          </a:extLst>
        </xdr:cNvPr>
        <xdr:cNvGrpSpPr/>
      </xdr:nvGrpSpPr>
      <xdr:grpSpPr>
        <a:xfrm>
          <a:off x="3261422" y="124548"/>
          <a:ext cx="10501633" cy="1043931"/>
          <a:chOff x="2735535" y="124549"/>
          <a:chExt cx="8466597" cy="1047900"/>
        </a:xfrm>
      </xdr:grpSpPr>
      <xdr:sp macro="" textlink="">
        <xdr:nvSpPr>
          <xdr:cNvPr id="6" name="CuadroTexto 5">
            <a:extLst>
              <a:ext uri="{FF2B5EF4-FFF2-40B4-BE49-F238E27FC236}">
                <a16:creationId xmlns:a16="http://schemas.microsoft.com/office/drawing/2014/main" id="{00000000-0008-0000-1D00-000006000000}"/>
              </a:ext>
            </a:extLst>
          </xdr:cNvPr>
          <xdr:cNvSpPr txBox="1"/>
        </xdr:nvSpPr>
        <xdr:spPr>
          <a:xfrm>
            <a:off x="2735535" y="124549"/>
            <a:ext cx="5586934" cy="49457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3000" b="1" i="0">
                <a:solidFill>
                  <a:srgbClr val="646482"/>
                </a:solidFill>
                <a:latin typeface="Century Gothic" panose="020B0502020202020204" pitchFamily="34" charset="0"/>
              </a:rPr>
              <a:t>Cuentas</a:t>
            </a:r>
            <a:r>
              <a:rPr lang="es-ES_tradnl" sz="3000" b="1" i="0" baseline="0">
                <a:solidFill>
                  <a:srgbClr val="646482"/>
                </a:solidFill>
                <a:latin typeface="Century Gothic" panose="020B0502020202020204" pitchFamily="34" charset="0"/>
              </a:rPr>
              <a:t> Satélite de Salud</a:t>
            </a:r>
            <a:endParaRPr lang="es-ES_tradnl" sz="3000" b="0" i="0">
              <a:solidFill>
                <a:srgbClr val="646482"/>
              </a:solidFill>
              <a:latin typeface="Century Gothic" panose="020B0502020202020204" pitchFamily="34" charset="0"/>
            </a:endParaRPr>
          </a:p>
        </xdr:txBody>
      </xdr:sp>
      <xdr:sp macro="" textlink="">
        <xdr:nvSpPr>
          <xdr:cNvPr id="7" name="CuadroTexto 6">
            <a:extLst>
              <a:ext uri="{FF2B5EF4-FFF2-40B4-BE49-F238E27FC236}">
                <a16:creationId xmlns:a16="http://schemas.microsoft.com/office/drawing/2014/main" id="{00000000-0008-0000-1D00-000007000000}"/>
              </a:ext>
            </a:extLst>
          </xdr:cNvPr>
          <xdr:cNvSpPr txBox="1"/>
        </xdr:nvSpPr>
        <xdr:spPr>
          <a:xfrm>
            <a:off x="2796433" y="594324"/>
            <a:ext cx="8405699" cy="5781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000" b="0" i="0">
                <a:solidFill>
                  <a:srgbClr val="646482"/>
                </a:solidFill>
                <a:latin typeface="Century Gothic" panose="020B0502020202020204" pitchFamily="34" charset="0"/>
              </a:rPr>
              <a:t>Indicadores</a:t>
            </a:r>
            <a:r>
              <a:rPr lang="es-ES_tradnl" sz="2000" b="0" i="0" baseline="0">
                <a:solidFill>
                  <a:srgbClr val="646482"/>
                </a:solidFill>
                <a:latin typeface="Century Gothic" panose="020B0502020202020204" pitchFamily="34" charset="0"/>
              </a:rPr>
              <a:t> Económicos 2007-2023</a:t>
            </a:r>
            <a:endParaRPr lang="es-ES_tradnl" sz="2000" b="0" i="0">
              <a:solidFill>
                <a:srgbClr val="646482"/>
              </a:solidFill>
              <a:latin typeface="Century Gothic" panose="020B0502020202020204" pitchFamily="34" charset="0"/>
            </a:endParaRPr>
          </a:p>
        </xdr:txBody>
      </xdr:sp>
    </xdr:grpSp>
    <xdr:clientData/>
  </xdr:twoCellAnchor>
  <xdr:twoCellAnchor>
    <xdr:from>
      <xdr:col>0</xdr:col>
      <xdr:colOff>285750</xdr:colOff>
      <xdr:row>33</xdr:row>
      <xdr:rowOff>285750</xdr:rowOff>
    </xdr:from>
    <xdr:to>
      <xdr:col>20</xdr:col>
      <xdr:colOff>254000</xdr:colOff>
      <xdr:row>47</xdr:row>
      <xdr:rowOff>56695</xdr:rowOff>
    </xdr:to>
    <xdr:graphicFrame macro="">
      <xdr:nvGraphicFramePr>
        <xdr:cNvPr id="9" name="3 Gráfico">
          <a:extLst>
            <a:ext uri="{FF2B5EF4-FFF2-40B4-BE49-F238E27FC236}">
              <a16:creationId xmlns:a16="http://schemas.microsoft.com/office/drawing/2014/main" id="{00000000-0008-0000-1D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31.xml><?xml version="1.0" encoding="utf-8"?>
<xdr:wsDr xmlns:xdr="http://schemas.openxmlformats.org/drawingml/2006/spreadsheetDrawing" xmlns:a="http://schemas.openxmlformats.org/drawingml/2006/main">
  <xdr:twoCellAnchor editAs="oneCell">
    <xdr:from>
      <xdr:col>0</xdr:col>
      <xdr:colOff>0</xdr:colOff>
      <xdr:row>0</xdr:row>
      <xdr:rowOff>1</xdr:rowOff>
    </xdr:from>
    <xdr:to>
      <xdr:col>19</xdr:col>
      <xdr:colOff>412750</xdr:colOff>
      <xdr:row>1</xdr:row>
      <xdr:rowOff>1</xdr:rowOff>
    </xdr:to>
    <xdr:pic>
      <xdr:nvPicPr>
        <xdr:cNvPr id="9" name="Imagen 8">
          <a:extLst>
            <a:ext uri="{FF2B5EF4-FFF2-40B4-BE49-F238E27FC236}">
              <a16:creationId xmlns:a16="http://schemas.microsoft.com/office/drawing/2014/main" id="{00000000-0008-0000-1E00-000009000000}"/>
            </a:ext>
          </a:extLst>
        </xdr:cNvPr>
        <xdr:cNvPicPr>
          <a:picLocks noChangeAspect="1"/>
        </xdr:cNvPicPr>
      </xdr:nvPicPr>
      <xdr:blipFill>
        <a:blip xmlns:r="http://schemas.openxmlformats.org/officeDocument/2006/relationships" r:embed="rId1" cstate="screen">
          <a:extLst>
            <a:ext uri="{28A0092B-C50C-407E-A947-70E740481C1C}">
              <a14:useLocalDpi xmlns:a14="http://schemas.microsoft.com/office/drawing/2010/main"/>
            </a:ext>
          </a:extLst>
        </a:blip>
        <a:stretch>
          <a:fillRect/>
        </a:stretch>
      </xdr:blipFill>
      <xdr:spPr>
        <a:xfrm>
          <a:off x="0" y="1"/>
          <a:ext cx="22479000" cy="984250"/>
        </a:xfrm>
        <a:prstGeom prst="rect">
          <a:avLst/>
        </a:prstGeom>
      </xdr:spPr>
    </xdr:pic>
    <xdr:clientData/>
  </xdr:twoCellAnchor>
  <xdr:twoCellAnchor>
    <xdr:from>
      <xdr:col>2</xdr:col>
      <xdr:colOff>1995619</xdr:colOff>
      <xdr:row>0</xdr:row>
      <xdr:rowOff>83726</xdr:rowOff>
    </xdr:from>
    <xdr:to>
      <xdr:col>10</xdr:col>
      <xdr:colOff>1005133</xdr:colOff>
      <xdr:row>1</xdr:row>
      <xdr:rowOff>143407</xdr:rowOff>
    </xdr:to>
    <xdr:grpSp>
      <xdr:nvGrpSpPr>
        <xdr:cNvPr id="5" name="Grupo 4">
          <a:extLst>
            <a:ext uri="{FF2B5EF4-FFF2-40B4-BE49-F238E27FC236}">
              <a16:creationId xmlns:a16="http://schemas.microsoft.com/office/drawing/2014/main" id="{00000000-0008-0000-1E00-000005000000}"/>
            </a:ext>
          </a:extLst>
        </xdr:cNvPr>
        <xdr:cNvGrpSpPr/>
      </xdr:nvGrpSpPr>
      <xdr:grpSpPr>
        <a:xfrm>
          <a:off x="3186244" y="83726"/>
          <a:ext cx="10312514" cy="1043931"/>
          <a:chOff x="2735535" y="124549"/>
          <a:chExt cx="8466597" cy="1047900"/>
        </a:xfrm>
      </xdr:grpSpPr>
      <xdr:sp macro="" textlink="">
        <xdr:nvSpPr>
          <xdr:cNvPr id="6" name="CuadroTexto 5">
            <a:extLst>
              <a:ext uri="{FF2B5EF4-FFF2-40B4-BE49-F238E27FC236}">
                <a16:creationId xmlns:a16="http://schemas.microsoft.com/office/drawing/2014/main" id="{00000000-0008-0000-1E00-000006000000}"/>
              </a:ext>
            </a:extLst>
          </xdr:cNvPr>
          <xdr:cNvSpPr txBox="1"/>
        </xdr:nvSpPr>
        <xdr:spPr>
          <a:xfrm>
            <a:off x="2735535" y="124549"/>
            <a:ext cx="5586934" cy="49457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3000" b="1" i="0">
                <a:solidFill>
                  <a:srgbClr val="646482"/>
                </a:solidFill>
                <a:latin typeface="Century Gothic" panose="020B0502020202020204" pitchFamily="34" charset="0"/>
              </a:rPr>
              <a:t>Cuentas</a:t>
            </a:r>
            <a:r>
              <a:rPr lang="es-ES_tradnl" sz="3000" b="1" i="0" baseline="0">
                <a:solidFill>
                  <a:srgbClr val="646482"/>
                </a:solidFill>
                <a:latin typeface="Century Gothic" panose="020B0502020202020204" pitchFamily="34" charset="0"/>
              </a:rPr>
              <a:t> Satélite de Salud</a:t>
            </a:r>
            <a:endParaRPr lang="es-ES_tradnl" sz="3000" b="0" i="0">
              <a:solidFill>
                <a:srgbClr val="646482"/>
              </a:solidFill>
              <a:latin typeface="Century Gothic" panose="020B0502020202020204" pitchFamily="34" charset="0"/>
            </a:endParaRPr>
          </a:p>
        </xdr:txBody>
      </xdr:sp>
      <xdr:sp macro="" textlink="">
        <xdr:nvSpPr>
          <xdr:cNvPr id="7" name="CuadroTexto 6">
            <a:extLst>
              <a:ext uri="{FF2B5EF4-FFF2-40B4-BE49-F238E27FC236}">
                <a16:creationId xmlns:a16="http://schemas.microsoft.com/office/drawing/2014/main" id="{00000000-0008-0000-1E00-000007000000}"/>
              </a:ext>
            </a:extLst>
          </xdr:cNvPr>
          <xdr:cNvSpPr txBox="1"/>
        </xdr:nvSpPr>
        <xdr:spPr>
          <a:xfrm>
            <a:off x="2796433" y="594324"/>
            <a:ext cx="8405699" cy="5781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000" b="0" i="0">
                <a:solidFill>
                  <a:srgbClr val="646482"/>
                </a:solidFill>
                <a:latin typeface="Century Gothic" panose="020B0502020202020204" pitchFamily="34" charset="0"/>
              </a:rPr>
              <a:t>Indicadores</a:t>
            </a:r>
            <a:r>
              <a:rPr lang="es-ES_tradnl" sz="2000" b="0" i="0" baseline="0">
                <a:solidFill>
                  <a:srgbClr val="646482"/>
                </a:solidFill>
                <a:latin typeface="Century Gothic" panose="020B0502020202020204" pitchFamily="34" charset="0"/>
              </a:rPr>
              <a:t> Económicos 2007-2023</a:t>
            </a:r>
            <a:endParaRPr lang="es-ES_tradnl" sz="2000" b="0" i="0">
              <a:solidFill>
                <a:srgbClr val="646482"/>
              </a:solidFill>
              <a:latin typeface="Century Gothic" panose="020B0502020202020204" pitchFamily="34" charset="0"/>
            </a:endParaRPr>
          </a:p>
        </xdr:txBody>
      </xdr:sp>
    </xdr:grpSp>
    <xdr:clientData/>
  </xdr:twoCellAnchor>
  <xdr:twoCellAnchor>
    <xdr:from>
      <xdr:col>0</xdr:col>
      <xdr:colOff>0</xdr:colOff>
      <xdr:row>32</xdr:row>
      <xdr:rowOff>185511</xdr:rowOff>
    </xdr:from>
    <xdr:to>
      <xdr:col>18</xdr:col>
      <xdr:colOff>486455</xdr:colOff>
      <xdr:row>55</xdr:row>
      <xdr:rowOff>61338</xdr:rowOff>
    </xdr:to>
    <xdr:graphicFrame macro="">
      <xdr:nvGraphicFramePr>
        <xdr:cNvPr id="10" name="3 Gráfico">
          <a:extLst>
            <a:ext uri="{FF2B5EF4-FFF2-40B4-BE49-F238E27FC236}">
              <a16:creationId xmlns:a16="http://schemas.microsoft.com/office/drawing/2014/main" id="{00000000-0008-0000-1E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3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19</xdr:col>
      <xdr:colOff>492124</xdr:colOff>
      <xdr:row>1</xdr:row>
      <xdr:rowOff>47625</xdr:rowOff>
    </xdr:to>
    <xdr:pic>
      <xdr:nvPicPr>
        <xdr:cNvPr id="12" name="Imagen 11">
          <a:extLst>
            <a:ext uri="{FF2B5EF4-FFF2-40B4-BE49-F238E27FC236}">
              <a16:creationId xmlns:a16="http://schemas.microsoft.com/office/drawing/2014/main" id="{00000000-0008-0000-1F00-00000C000000}"/>
            </a:ext>
          </a:extLst>
        </xdr:cNvPr>
        <xdr:cNvPicPr>
          <a:picLocks noChangeAspect="1"/>
        </xdr:cNvPicPr>
      </xdr:nvPicPr>
      <xdr:blipFill>
        <a:blip xmlns:r="http://schemas.openxmlformats.org/officeDocument/2006/relationships" r:embed="rId1" cstate="screen">
          <a:extLst>
            <a:ext uri="{28A0092B-C50C-407E-A947-70E740481C1C}">
              <a14:useLocalDpi xmlns:a14="http://schemas.microsoft.com/office/drawing/2010/main"/>
            </a:ext>
          </a:extLst>
        </a:blip>
        <a:stretch>
          <a:fillRect/>
        </a:stretch>
      </xdr:blipFill>
      <xdr:spPr>
        <a:xfrm>
          <a:off x="0" y="0"/>
          <a:ext cx="22748874" cy="1031875"/>
        </a:xfrm>
        <a:prstGeom prst="rect">
          <a:avLst/>
        </a:prstGeom>
      </xdr:spPr>
    </xdr:pic>
    <xdr:clientData/>
  </xdr:twoCellAnchor>
  <xdr:twoCellAnchor>
    <xdr:from>
      <xdr:col>1</xdr:col>
      <xdr:colOff>2723355</xdr:colOff>
      <xdr:row>0</xdr:row>
      <xdr:rowOff>97333</xdr:rowOff>
    </xdr:from>
    <xdr:to>
      <xdr:col>10</xdr:col>
      <xdr:colOff>229342</xdr:colOff>
      <xdr:row>1</xdr:row>
      <xdr:rowOff>157014</xdr:rowOff>
    </xdr:to>
    <xdr:grpSp>
      <xdr:nvGrpSpPr>
        <xdr:cNvPr id="8" name="Grupo 7">
          <a:extLst>
            <a:ext uri="{FF2B5EF4-FFF2-40B4-BE49-F238E27FC236}">
              <a16:creationId xmlns:a16="http://schemas.microsoft.com/office/drawing/2014/main" id="{00000000-0008-0000-1F00-000008000000}"/>
            </a:ext>
          </a:extLst>
        </xdr:cNvPr>
        <xdr:cNvGrpSpPr/>
      </xdr:nvGrpSpPr>
      <xdr:grpSpPr>
        <a:xfrm>
          <a:off x="3056730" y="97333"/>
          <a:ext cx="9856737" cy="1043931"/>
          <a:chOff x="2735535" y="124549"/>
          <a:chExt cx="8466597" cy="1047900"/>
        </a:xfrm>
      </xdr:grpSpPr>
      <xdr:sp macro="" textlink="">
        <xdr:nvSpPr>
          <xdr:cNvPr id="9" name="CuadroTexto 8">
            <a:extLst>
              <a:ext uri="{FF2B5EF4-FFF2-40B4-BE49-F238E27FC236}">
                <a16:creationId xmlns:a16="http://schemas.microsoft.com/office/drawing/2014/main" id="{00000000-0008-0000-1F00-000009000000}"/>
              </a:ext>
            </a:extLst>
          </xdr:cNvPr>
          <xdr:cNvSpPr txBox="1"/>
        </xdr:nvSpPr>
        <xdr:spPr>
          <a:xfrm>
            <a:off x="2735535" y="124549"/>
            <a:ext cx="5586934" cy="49457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3000" b="1" i="0">
                <a:solidFill>
                  <a:srgbClr val="646482"/>
                </a:solidFill>
                <a:latin typeface="Century Gothic" panose="020B0502020202020204" pitchFamily="34" charset="0"/>
              </a:rPr>
              <a:t>Cuentas</a:t>
            </a:r>
            <a:r>
              <a:rPr lang="es-ES_tradnl" sz="3000" b="1" i="0" baseline="0">
                <a:solidFill>
                  <a:srgbClr val="646482"/>
                </a:solidFill>
                <a:latin typeface="Century Gothic" panose="020B0502020202020204" pitchFamily="34" charset="0"/>
              </a:rPr>
              <a:t> Satélite de Salud</a:t>
            </a:r>
            <a:endParaRPr lang="es-ES_tradnl" sz="3000" b="0" i="0">
              <a:solidFill>
                <a:srgbClr val="646482"/>
              </a:solidFill>
              <a:latin typeface="Century Gothic" panose="020B0502020202020204" pitchFamily="34" charset="0"/>
            </a:endParaRPr>
          </a:p>
        </xdr:txBody>
      </xdr:sp>
      <xdr:sp macro="" textlink="">
        <xdr:nvSpPr>
          <xdr:cNvPr id="10" name="CuadroTexto 9">
            <a:extLst>
              <a:ext uri="{FF2B5EF4-FFF2-40B4-BE49-F238E27FC236}">
                <a16:creationId xmlns:a16="http://schemas.microsoft.com/office/drawing/2014/main" id="{00000000-0008-0000-1F00-00000A000000}"/>
              </a:ext>
            </a:extLst>
          </xdr:cNvPr>
          <xdr:cNvSpPr txBox="1"/>
        </xdr:nvSpPr>
        <xdr:spPr>
          <a:xfrm>
            <a:off x="2796433" y="594324"/>
            <a:ext cx="8405699" cy="5781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000" b="0" i="0">
                <a:solidFill>
                  <a:srgbClr val="646482"/>
                </a:solidFill>
                <a:latin typeface="Century Gothic" panose="020B0502020202020204" pitchFamily="34" charset="0"/>
              </a:rPr>
              <a:t>Indicadores</a:t>
            </a:r>
            <a:r>
              <a:rPr lang="es-ES_tradnl" sz="2000" b="0" i="0" baseline="0">
                <a:solidFill>
                  <a:srgbClr val="646482"/>
                </a:solidFill>
                <a:latin typeface="Century Gothic" panose="020B0502020202020204" pitchFamily="34" charset="0"/>
              </a:rPr>
              <a:t> Económicos 2007-2023</a:t>
            </a:r>
            <a:endParaRPr lang="es-ES_tradnl" sz="2000" b="0" i="0">
              <a:solidFill>
                <a:srgbClr val="646482"/>
              </a:solidFill>
              <a:latin typeface="Century Gothic" panose="020B0502020202020204" pitchFamily="34" charset="0"/>
            </a:endParaRPr>
          </a:p>
        </xdr:txBody>
      </xdr:sp>
    </xdr:grpSp>
    <xdr:clientData/>
  </xdr:twoCellAnchor>
  <xdr:twoCellAnchor>
    <xdr:from>
      <xdr:col>0</xdr:col>
      <xdr:colOff>0</xdr:colOff>
      <xdr:row>15</xdr:row>
      <xdr:rowOff>0</xdr:rowOff>
    </xdr:from>
    <xdr:to>
      <xdr:col>19</xdr:col>
      <xdr:colOff>190500</xdr:colOff>
      <xdr:row>30</xdr:row>
      <xdr:rowOff>35719</xdr:rowOff>
    </xdr:to>
    <xdr:graphicFrame macro="">
      <xdr:nvGraphicFramePr>
        <xdr:cNvPr id="7" name="3 Gráfico">
          <a:extLst>
            <a:ext uri="{FF2B5EF4-FFF2-40B4-BE49-F238E27FC236}">
              <a16:creationId xmlns:a16="http://schemas.microsoft.com/office/drawing/2014/main" id="{00000000-0008-0000-1F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33.xml><?xml version="1.0" encoding="utf-8"?>
<xdr:wsDr xmlns:xdr="http://schemas.openxmlformats.org/drawingml/2006/spreadsheetDrawing" xmlns:a="http://schemas.openxmlformats.org/drawingml/2006/main">
  <xdr:twoCellAnchor editAs="oneCell">
    <xdr:from>
      <xdr:col>0</xdr:col>
      <xdr:colOff>0</xdr:colOff>
      <xdr:row>0</xdr:row>
      <xdr:rowOff>1</xdr:rowOff>
    </xdr:from>
    <xdr:to>
      <xdr:col>19</xdr:col>
      <xdr:colOff>269875</xdr:colOff>
      <xdr:row>1</xdr:row>
      <xdr:rowOff>31751</xdr:rowOff>
    </xdr:to>
    <xdr:pic>
      <xdr:nvPicPr>
        <xdr:cNvPr id="10" name="Imagen 9">
          <a:extLst>
            <a:ext uri="{FF2B5EF4-FFF2-40B4-BE49-F238E27FC236}">
              <a16:creationId xmlns:a16="http://schemas.microsoft.com/office/drawing/2014/main" id="{00000000-0008-0000-2000-00000A000000}"/>
            </a:ext>
          </a:extLst>
        </xdr:cNvPr>
        <xdr:cNvPicPr>
          <a:picLocks noChangeAspect="1"/>
        </xdr:cNvPicPr>
      </xdr:nvPicPr>
      <xdr:blipFill>
        <a:blip xmlns:r="http://schemas.openxmlformats.org/officeDocument/2006/relationships" r:embed="rId1" cstate="screen">
          <a:extLst>
            <a:ext uri="{28A0092B-C50C-407E-A947-70E740481C1C}">
              <a14:useLocalDpi xmlns:a14="http://schemas.microsoft.com/office/drawing/2010/main"/>
            </a:ext>
          </a:extLst>
        </a:blip>
        <a:stretch>
          <a:fillRect/>
        </a:stretch>
      </xdr:blipFill>
      <xdr:spPr>
        <a:xfrm>
          <a:off x="0" y="1"/>
          <a:ext cx="22479000" cy="1016000"/>
        </a:xfrm>
        <a:prstGeom prst="rect">
          <a:avLst/>
        </a:prstGeom>
      </xdr:spPr>
    </xdr:pic>
    <xdr:clientData/>
  </xdr:twoCellAnchor>
  <xdr:twoCellAnchor>
    <xdr:from>
      <xdr:col>2</xdr:col>
      <xdr:colOff>2028492</xdr:colOff>
      <xdr:row>0</xdr:row>
      <xdr:rowOff>83726</xdr:rowOff>
    </xdr:from>
    <xdr:to>
      <xdr:col>11</xdr:col>
      <xdr:colOff>35433</xdr:colOff>
      <xdr:row>1</xdr:row>
      <xdr:rowOff>143407</xdr:rowOff>
    </xdr:to>
    <xdr:grpSp>
      <xdr:nvGrpSpPr>
        <xdr:cNvPr id="5" name="Grupo 4">
          <a:extLst>
            <a:ext uri="{FF2B5EF4-FFF2-40B4-BE49-F238E27FC236}">
              <a16:creationId xmlns:a16="http://schemas.microsoft.com/office/drawing/2014/main" id="{00000000-0008-0000-2000-000005000000}"/>
            </a:ext>
          </a:extLst>
        </xdr:cNvPr>
        <xdr:cNvGrpSpPr/>
      </xdr:nvGrpSpPr>
      <xdr:grpSpPr>
        <a:xfrm>
          <a:off x="3234992" y="83726"/>
          <a:ext cx="10500566" cy="1043931"/>
          <a:chOff x="2735535" y="124549"/>
          <a:chExt cx="8466597" cy="1047900"/>
        </a:xfrm>
      </xdr:grpSpPr>
      <xdr:sp macro="" textlink="">
        <xdr:nvSpPr>
          <xdr:cNvPr id="6" name="CuadroTexto 5">
            <a:extLst>
              <a:ext uri="{FF2B5EF4-FFF2-40B4-BE49-F238E27FC236}">
                <a16:creationId xmlns:a16="http://schemas.microsoft.com/office/drawing/2014/main" id="{00000000-0008-0000-2000-000006000000}"/>
              </a:ext>
            </a:extLst>
          </xdr:cNvPr>
          <xdr:cNvSpPr txBox="1"/>
        </xdr:nvSpPr>
        <xdr:spPr>
          <a:xfrm>
            <a:off x="2735535" y="124549"/>
            <a:ext cx="5586934" cy="49457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3000" b="1" i="0">
                <a:solidFill>
                  <a:srgbClr val="646482"/>
                </a:solidFill>
                <a:latin typeface="Century Gothic" panose="020B0502020202020204" pitchFamily="34" charset="0"/>
              </a:rPr>
              <a:t>Cuentas</a:t>
            </a:r>
            <a:r>
              <a:rPr lang="es-ES_tradnl" sz="3000" b="1" i="0" baseline="0">
                <a:solidFill>
                  <a:srgbClr val="646482"/>
                </a:solidFill>
                <a:latin typeface="Century Gothic" panose="020B0502020202020204" pitchFamily="34" charset="0"/>
              </a:rPr>
              <a:t> Satélite de Salud</a:t>
            </a:r>
            <a:endParaRPr lang="es-ES_tradnl" sz="3000" b="0" i="0">
              <a:solidFill>
                <a:srgbClr val="646482"/>
              </a:solidFill>
              <a:latin typeface="Century Gothic" panose="020B0502020202020204" pitchFamily="34" charset="0"/>
            </a:endParaRPr>
          </a:p>
        </xdr:txBody>
      </xdr:sp>
      <xdr:sp macro="" textlink="">
        <xdr:nvSpPr>
          <xdr:cNvPr id="7" name="CuadroTexto 6">
            <a:extLst>
              <a:ext uri="{FF2B5EF4-FFF2-40B4-BE49-F238E27FC236}">
                <a16:creationId xmlns:a16="http://schemas.microsoft.com/office/drawing/2014/main" id="{00000000-0008-0000-2000-000007000000}"/>
              </a:ext>
            </a:extLst>
          </xdr:cNvPr>
          <xdr:cNvSpPr txBox="1"/>
        </xdr:nvSpPr>
        <xdr:spPr>
          <a:xfrm>
            <a:off x="2796433" y="594324"/>
            <a:ext cx="8405699" cy="5781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000" b="0" i="0">
                <a:solidFill>
                  <a:srgbClr val="646482"/>
                </a:solidFill>
                <a:latin typeface="Century Gothic" panose="020B0502020202020204" pitchFamily="34" charset="0"/>
              </a:rPr>
              <a:t>Indicadores</a:t>
            </a:r>
            <a:r>
              <a:rPr lang="es-ES_tradnl" sz="2000" b="0" i="0" baseline="0">
                <a:solidFill>
                  <a:srgbClr val="646482"/>
                </a:solidFill>
                <a:latin typeface="Century Gothic" panose="020B0502020202020204" pitchFamily="34" charset="0"/>
              </a:rPr>
              <a:t> Económicos 2007-2023</a:t>
            </a:r>
          </a:p>
          <a:p>
            <a:endParaRPr lang="es-ES_tradnl" sz="2000" b="0" i="0">
              <a:solidFill>
                <a:srgbClr val="646482"/>
              </a:solidFill>
              <a:latin typeface="Century Gothic" panose="020B0502020202020204" pitchFamily="34" charset="0"/>
            </a:endParaRPr>
          </a:p>
        </xdr:txBody>
      </xdr:sp>
    </xdr:grpSp>
    <xdr:clientData/>
  </xdr:twoCellAnchor>
  <xdr:twoCellAnchor>
    <xdr:from>
      <xdr:col>1</xdr:col>
      <xdr:colOff>0</xdr:colOff>
      <xdr:row>17</xdr:row>
      <xdr:rowOff>0</xdr:rowOff>
    </xdr:from>
    <xdr:to>
      <xdr:col>20</xdr:col>
      <xdr:colOff>142875</xdr:colOff>
      <xdr:row>28</xdr:row>
      <xdr:rowOff>242672</xdr:rowOff>
    </xdr:to>
    <xdr:graphicFrame macro="">
      <xdr:nvGraphicFramePr>
        <xdr:cNvPr id="9" name="12 Gráfico">
          <a:extLst>
            <a:ext uri="{FF2B5EF4-FFF2-40B4-BE49-F238E27FC236}">
              <a16:creationId xmlns:a16="http://schemas.microsoft.com/office/drawing/2014/main" id="{00000000-0008-0000-2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3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7</xdr:col>
      <xdr:colOff>206375</xdr:colOff>
      <xdr:row>1</xdr:row>
      <xdr:rowOff>15875</xdr:rowOff>
    </xdr:to>
    <xdr:pic>
      <xdr:nvPicPr>
        <xdr:cNvPr id="9" name="Imagen 8">
          <a:extLst>
            <a:ext uri="{FF2B5EF4-FFF2-40B4-BE49-F238E27FC236}">
              <a16:creationId xmlns:a16="http://schemas.microsoft.com/office/drawing/2014/main" id="{00000000-0008-0000-2100-000009000000}"/>
            </a:ext>
          </a:extLst>
        </xdr:cNvPr>
        <xdr:cNvPicPr>
          <a:picLocks noChangeAspect="1"/>
        </xdr:cNvPicPr>
      </xdr:nvPicPr>
      <xdr:blipFill>
        <a:blip xmlns:r="http://schemas.openxmlformats.org/officeDocument/2006/relationships" r:embed="rId1" cstate="screen">
          <a:extLst>
            <a:ext uri="{28A0092B-C50C-407E-A947-70E740481C1C}">
              <a14:useLocalDpi xmlns:a14="http://schemas.microsoft.com/office/drawing/2010/main"/>
            </a:ext>
          </a:extLst>
        </a:blip>
        <a:stretch>
          <a:fillRect/>
        </a:stretch>
      </xdr:blipFill>
      <xdr:spPr>
        <a:xfrm>
          <a:off x="0" y="0"/>
          <a:ext cx="11430000" cy="1000125"/>
        </a:xfrm>
        <a:prstGeom prst="rect">
          <a:avLst/>
        </a:prstGeom>
      </xdr:spPr>
    </xdr:pic>
    <xdr:clientData/>
  </xdr:twoCellAnchor>
  <xdr:twoCellAnchor>
    <xdr:from>
      <xdr:col>2</xdr:col>
      <xdr:colOff>314004</xdr:colOff>
      <xdr:row>0</xdr:row>
      <xdr:rowOff>97333</xdr:rowOff>
    </xdr:from>
    <xdr:to>
      <xdr:col>4</xdr:col>
      <xdr:colOff>974647</xdr:colOff>
      <xdr:row>1</xdr:row>
      <xdr:rowOff>157014</xdr:rowOff>
    </xdr:to>
    <xdr:grpSp>
      <xdr:nvGrpSpPr>
        <xdr:cNvPr id="5" name="Grupo 4">
          <a:extLst>
            <a:ext uri="{FF2B5EF4-FFF2-40B4-BE49-F238E27FC236}">
              <a16:creationId xmlns:a16="http://schemas.microsoft.com/office/drawing/2014/main" id="{00000000-0008-0000-2100-000005000000}"/>
            </a:ext>
          </a:extLst>
        </xdr:cNvPr>
        <xdr:cNvGrpSpPr/>
      </xdr:nvGrpSpPr>
      <xdr:grpSpPr>
        <a:xfrm>
          <a:off x="1695129" y="97333"/>
          <a:ext cx="7312268" cy="1043931"/>
          <a:chOff x="2735534" y="124549"/>
          <a:chExt cx="8466598" cy="1047900"/>
        </a:xfrm>
      </xdr:grpSpPr>
      <xdr:sp macro="" textlink="">
        <xdr:nvSpPr>
          <xdr:cNvPr id="6" name="CuadroTexto 5">
            <a:extLst>
              <a:ext uri="{FF2B5EF4-FFF2-40B4-BE49-F238E27FC236}">
                <a16:creationId xmlns:a16="http://schemas.microsoft.com/office/drawing/2014/main" id="{00000000-0008-0000-2100-000006000000}"/>
              </a:ext>
            </a:extLst>
          </xdr:cNvPr>
          <xdr:cNvSpPr txBox="1"/>
        </xdr:nvSpPr>
        <xdr:spPr>
          <a:xfrm>
            <a:off x="2735534" y="124549"/>
            <a:ext cx="6509160" cy="49457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3000" b="1" i="0">
                <a:solidFill>
                  <a:srgbClr val="646482"/>
                </a:solidFill>
                <a:latin typeface="Century Gothic" panose="020B0502020202020204" pitchFamily="34" charset="0"/>
              </a:rPr>
              <a:t>Cuentas</a:t>
            </a:r>
            <a:r>
              <a:rPr lang="es-ES_tradnl" sz="3000" b="1" i="0" baseline="0">
                <a:solidFill>
                  <a:srgbClr val="646482"/>
                </a:solidFill>
                <a:latin typeface="Century Gothic" panose="020B0502020202020204" pitchFamily="34" charset="0"/>
              </a:rPr>
              <a:t> Satélite de Salud</a:t>
            </a:r>
            <a:endParaRPr lang="es-ES_tradnl" sz="3000" b="0" i="0">
              <a:solidFill>
                <a:srgbClr val="646482"/>
              </a:solidFill>
              <a:latin typeface="Century Gothic" panose="020B0502020202020204" pitchFamily="34" charset="0"/>
            </a:endParaRPr>
          </a:p>
        </xdr:txBody>
      </xdr:sp>
      <xdr:sp macro="" textlink="">
        <xdr:nvSpPr>
          <xdr:cNvPr id="7" name="CuadroTexto 6">
            <a:extLst>
              <a:ext uri="{FF2B5EF4-FFF2-40B4-BE49-F238E27FC236}">
                <a16:creationId xmlns:a16="http://schemas.microsoft.com/office/drawing/2014/main" id="{00000000-0008-0000-2100-000007000000}"/>
              </a:ext>
            </a:extLst>
          </xdr:cNvPr>
          <xdr:cNvSpPr txBox="1"/>
        </xdr:nvSpPr>
        <xdr:spPr>
          <a:xfrm>
            <a:off x="2796433" y="594324"/>
            <a:ext cx="8405699" cy="5781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000" b="0" i="0">
                <a:solidFill>
                  <a:srgbClr val="646482"/>
                </a:solidFill>
                <a:latin typeface="Century Gothic" panose="020B0502020202020204" pitchFamily="34" charset="0"/>
              </a:rPr>
              <a:t>Indicadores</a:t>
            </a:r>
            <a:r>
              <a:rPr lang="es-ES_tradnl" sz="2000" b="0" i="0" baseline="0">
                <a:solidFill>
                  <a:srgbClr val="646482"/>
                </a:solidFill>
                <a:latin typeface="Century Gothic" panose="020B0502020202020204" pitchFamily="34" charset="0"/>
              </a:rPr>
              <a:t> Económicos 2007-2023</a:t>
            </a:r>
          </a:p>
          <a:p>
            <a:endParaRPr lang="es-ES_tradnl" sz="2000" b="0" i="0">
              <a:solidFill>
                <a:srgbClr val="646482"/>
              </a:solidFill>
              <a:latin typeface="Century Gothic" panose="020B0502020202020204" pitchFamily="34" charset="0"/>
            </a:endParaRPr>
          </a:p>
        </xdr:txBody>
      </xdr:sp>
    </xdr:grpSp>
    <xdr:clientData/>
  </xdr:twoCellAnchor>
  <xdr:twoCellAnchor>
    <xdr:from>
      <xdr:col>1</xdr:col>
      <xdr:colOff>139704</xdr:colOff>
      <xdr:row>17</xdr:row>
      <xdr:rowOff>369208</xdr:rowOff>
    </xdr:from>
    <xdr:to>
      <xdr:col>7</xdr:col>
      <xdr:colOff>556989</xdr:colOff>
      <xdr:row>33</xdr:row>
      <xdr:rowOff>405494</xdr:rowOff>
    </xdr:to>
    <xdr:graphicFrame macro="">
      <xdr:nvGraphicFramePr>
        <xdr:cNvPr id="10" name="Gráfico 9">
          <a:extLst>
            <a:ext uri="{FF2B5EF4-FFF2-40B4-BE49-F238E27FC236}">
              <a16:creationId xmlns:a16="http://schemas.microsoft.com/office/drawing/2014/main" id="{00000000-0008-0000-21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35.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19</xdr:col>
      <xdr:colOff>269875</xdr:colOff>
      <xdr:row>1</xdr:row>
      <xdr:rowOff>31750</xdr:rowOff>
    </xdr:to>
    <xdr:pic>
      <xdr:nvPicPr>
        <xdr:cNvPr id="12" name="Imagen 11">
          <a:extLst>
            <a:ext uri="{FF2B5EF4-FFF2-40B4-BE49-F238E27FC236}">
              <a16:creationId xmlns:a16="http://schemas.microsoft.com/office/drawing/2014/main" id="{00000000-0008-0000-2200-00000C000000}"/>
            </a:ext>
          </a:extLst>
        </xdr:cNvPr>
        <xdr:cNvPicPr>
          <a:picLocks noChangeAspect="1"/>
        </xdr:cNvPicPr>
      </xdr:nvPicPr>
      <xdr:blipFill>
        <a:blip xmlns:r="http://schemas.openxmlformats.org/officeDocument/2006/relationships" r:embed="rId1" cstate="screen">
          <a:extLst>
            <a:ext uri="{28A0092B-C50C-407E-A947-70E740481C1C}">
              <a14:useLocalDpi xmlns:a14="http://schemas.microsoft.com/office/drawing/2010/main"/>
            </a:ext>
          </a:extLst>
        </a:blip>
        <a:stretch>
          <a:fillRect/>
        </a:stretch>
      </xdr:blipFill>
      <xdr:spPr>
        <a:xfrm>
          <a:off x="0" y="0"/>
          <a:ext cx="22479000" cy="1016000"/>
        </a:xfrm>
        <a:prstGeom prst="rect">
          <a:avLst/>
        </a:prstGeom>
      </xdr:spPr>
    </xdr:pic>
    <xdr:clientData/>
  </xdr:twoCellAnchor>
  <xdr:twoCellAnchor>
    <xdr:from>
      <xdr:col>2</xdr:col>
      <xdr:colOff>1991949</xdr:colOff>
      <xdr:row>0</xdr:row>
      <xdr:rowOff>97333</xdr:rowOff>
    </xdr:from>
    <xdr:to>
      <xdr:col>10</xdr:col>
      <xdr:colOff>1030991</xdr:colOff>
      <xdr:row>1</xdr:row>
      <xdr:rowOff>157014</xdr:rowOff>
    </xdr:to>
    <xdr:grpSp>
      <xdr:nvGrpSpPr>
        <xdr:cNvPr id="7" name="Grupo 6">
          <a:extLst>
            <a:ext uri="{FF2B5EF4-FFF2-40B4-BE49-F238E27FC236}">
              <a16:creationId xmlns:a16="http://schemas.microsoft.com/office/drawing/2014/main" id="{00000000-0008-0000-2200-000007000000}"/>
            </a:ext>
          </a:extLst>
        </xdr:cNvPr>
        <xdr:cNvGrpSpPr/>
      </xdr:nvGrpSpPr>
      <xdr:grpSpPr>
        <a:xfrm>
          <a:off x="3198449" y="97333"/>
          <a:ext cx="10469042" cy="1043931"/>
          <a:chOff x="2735535" y="124549"/>
          <a:chExt cx="8466597" cy="1047900"/>
        </a:xfrm>
      </xdr:grpSpPr>
      <xdr:sp macro="" textlink="">
        <xdr:nvSpPr>
          <xdr:cNvPr id="8" name="CuadroTexto 7">
            <a:extLst>
              <a:ext uri="{FF2B5EF4-FFF2-40B4-BE49-F238E27FC236}">
                <a16:creationId xmlns:a16="http://schemas.microsoft.com/office/drawing/2014/main" id="{00000000-0008-0000-2200-000008000000}"/>
              </a:ext>
            </a:extLst>
          </xdr:cNvPr>
          <xdr:cNvSpPr txBox="1"/>
        </xdr:nvSpPr>
        <xdr:spPr>
          <a:xfrm>
            <a:off x="2735535" y="124549"/>
            <a:ext cx="5586934" cy="49457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3000" b="1" i="0">
                <a:solidFill>
                  <a:srgbClr val="646482"/>
                </a:solidFill>
                <a:latin typeface="Century Gothic" panose="020B0502020202020204" pitchFamily="34" charset="0"/>
              </a:rPr>
              <a:t>Cuentas</a:t>
            </a:r>
            <a:r>
              <a:rPr lang="es-ES_tradnl" sz="3000" b="1" i="0" baseline="0">
                <a:solidFill>
                  <a:srgbClr val="646482"/>
                </a:solidFill>
                <a:latin typeface="Century Gothic" panose="020B0502020202020204" pitchFamily="34" charset="0"/>
              </a:rPr>
              <a:t> Satélite de Salud</a:t>
            </a:r>
            <a:endParaRPr lang="es-ES_tradnl" sz="3000" b="0" i="0">
              <a:solidFill>
                <a:srgbClr val="646482"/>
              </a:solidFill>
              <a:latin typeface="Century Gothic" panose="020B0502020202020204" pitchFamily="34" charset="0"/>
            </a:endParaRPr>
          </a:p>
        </xdr:txBody>
      </xdr:sp>
      <xdr:sp macro="" textlink="">
        <xdr:nvSpPr>
          <xdr:cNvPr id="9" name="CuadroTexto 8">
            <a:extLst>
              <a:ext uri="{FF2B5EF4-FFF2-40B4-BE49-F238E27FC236}">
                <a16:creationId xmlns:a16="http://schemas.microsoft.com/office/drawing/2014/main" id="{00000000-0008-0000-2200-000009000000}"/>
              </a:ext>
            </a:extLst>
          </xdr:cNvPr>
          <xdr:cNvSpPr txBox="1"/>
        </xdr:nvSpPr>
        <xdr:spPr>
          <a:xfrm>
            <a:off x="2796433" y="594324"/>
            <a:ext cx="8405699" cy="5781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000" b="0" i="0">
                <a:solidFill>
                  <a:srgbClr val="646482"/>
                </a:solidFill>
                <a:latin typeface="Century Gothic" panose="020B0502020202020204" pitchFamily="34" charset="0"/>
              </a:rPr>
              <a:t>Indicadores</a:t>
            </a:r>
            <a:r>
              <a:rPr lang="es-ES_tradnl" sz="2000" b="0" i="0" baseline="0">
                <a:solidFill>
                  <a:srgbClr val="646482"/>
                </a:solidFill>
                <a:latin typeface="Century Gothic" panose="020B0502020202020204" pitchFamily="34" charset="0"/>
              </a:rPr>
              <a:t> Económicos 2007-2023</a:t>
            </a:r>
            <a:endParaRPr lang="es-ES_tradnl" sz="2000" b="0" i="0">
              <a:solidFill>
                <a:srgbClr val="646482"/>
              </a:solidFill>
              <a:latin typeface="Century Gothic" panose="020B0502020202020204" pitchFamily="34" charset="0"/>
            </a:endParaRPr>
          </a:p>
        </xdr:txBody>
      </xdr:sp>
    </xdr:grpSp>
    <xdr:clientData/>
  </xdr:twoCellAnchor>
  <xdr:twoCellAnchor>
    <xdr:from>
      <xdr:col>1</xdr:col>
      <xdr:colOff>0</xdr:colOff>
      <xdr:row>22</xdr:row>
      <xdr:rowOff>0</xdr:rowOff>
    </xdr:from>
    <xdr:to>
      <xdr:col>20</xdr:col>
      <xdr:colOff>301625</xdr:colOff>
      <xdr:row>33</xdr:row>
      <xdr:rowOff>242672</xdr:rowOff>
    </xdr:to>
    <xdr:graphicFrame macro="">
      <xdr:nvGraphicFramePr>
        <xdr:cNvPr id="11" name="12 Gráfico">
          <a:extLst>
            <a:ext uri="{FF2B5EF4-FFF2-40B4-BE49-F238E27FC236}">
              <a16:creationId xmlns:a16="http://schemas.microsoft.com/office/drawing/2014/main" id="{00000000-0008-0000-22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36.xml><?xml version="1.0" encoding="utf-8"?>
<xdr:wsDr xmlns:xdr="http://schemas.openxmlformats.org/drawingml/2006/spreadsheetDrawing" xmlns:a="http://schemas.openxmlformats.org/drawingml/2006/main">
  <xdr:twoCellAnchor editAs="oneCell">
    <xdr:from>
      <xdr:col>0</xdr:col>
      <xdr:colOff>0</xdr:colOff>
      <xdr:row>0</xdr:row>
      <xdr:rowOff>1</xdr:rowOff>
    </xdr:from>
    <xdr:to>
      <xdr:col>7</xdr:col>
      <xdr:colOff>206375</xdr:colOff>
      <xdr:row>1</xdr:row>
      <xdr:rowOff>63501</xdr:rowOff>
    </xdr:to>
    <xdr:pic>
      <xdr:nvPicPr>
        <xdr:cNvPr id="12" name="Imagen 11">
          <a:extLst>
            <a:ext uri="{FF2B5EF4-FFF2-40B4-BE49-F238E27FC236}">
              <a16:creationId xmlns:a16="http://schemas.microsoft.com/office/drawing/2014/main" id="{00000000-0008-0000-2300-00000C000000}"/>
            </a:ext>
          </a:extLst>
        </xdr:cNvPr>
        <xdr:cNvPicPr>
          <a:picLocks noChangeAspect="1"/>
        </xdr:cNvPicPr>
      </xdr:nvPicPr>
      <xdr:blipFill>
        <a:blip xmlns:r="http://schemas.openxmlformats.org/officeDocument/2006/relationships" r:embed="rId1" cstate="screen">
          <a:extLst>
            <a:ext uri="{28A0092B-C50C-407E-A947-70E740481C1C}">
              <a14:useLocalDpi xmlns:a14="http://schemas.microsoft.com/office/drawing/2010/main"/>
            </a:ext>
          </a:extLst>
        </a:blip>
        <a:stretch>
          <a:fillRect/>
        </a:stretch>
      </xdr:blipFill>
      <xdr:spPr>
        <a:xfrm>
          <a:off x="0" y="1"/>
          <a:ext cx="11430000" cy="1047750"/>
        </a:xfrm>
        <a:prstGeom prst="rect">
          <a:avLst/>
        </a:prstGeom>
      </xdr:spPr>
    </xdr:pic>
    <xdr:clientData/>
  </xdr:twoCellAnchor>
  <xdr:twoCellAnchor>
    <xdr:from>
      <xdr:col>2</xdr:col>
      <xdr:colOff>273242</xdr:colOff>
      <xdr:row>0</xdr:row>
      <xdr:rowOff>97875</xdr:rowOff>
    </xdr:from>
    <xdr:to>
      <xdr:col>5</xdr:col>
      <xdr:colOff>112512</xdr:colOff>
      <xdr:row>1</xdr:row>
      <xdr:rowOff>157014</xdr:rowOff>
    </xdr:to>
    <xdr:grpSp>
      <xdr:nvGrpSpPr>
        <xdr:cNvPr id="8" name="Grupo 7">
          <a:extLst>
            <a:ext uri="{FF2B5EF4-FFF2-40B4-BE49-F238E27FC236}">
              <a16:creationId xmlns:a16="http://schemas.microsoft.com/office/drawing/2014/main" id="{00000000-0008-0000-2300-000008000000}"/>
            </a:ext>
          </a:extLst>
        </xdr:cNvPr>
        <xdr:cNvGrpSpPr/>
      </xdr:nvGrpSpPr>
      <xdr:grpSpPr>
        <a:xfrm>
          <a:off x="1654367" y="97875"/>
          <a:ext cx="7554520" cy="1043389"/>
          <a:chOff x="2735534" y="124549"/>
          <a:chExt cx="8466598" cy="1047900"/>
        </a:xfrm>
      </xdr:grpSpPr>
      <xdr:sp macro="" textlink="">
        <xdr:nvSpPr>
          <xdr:cNvPr id="9" name="CuadroTexto 8">
            <a:extLst>
              <a:ext uri="{FF2B5EF4-FFF2-40B4-BE49-F238E27FC236}">
                <a16:creationId xmlns:a16="http://schemas.microsoft.com/office/drawing/2014/main" id="{00000000-0008-0000-2300-000009000000}"/>
              </a:ext>
            </a:extLst>
          </xdr:cNvPr>
          <xdr:cNvSpPr txBox="1"/>
        </xdr:nvSpPr>
        <xdr:spPr>
          <a:xfrm>
            <a:off x="2735534" y="124549"/>
            <a:ext cx="6509160" cy="49457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3000" b="1" i="0">
                <a:solidFill>
                  <a:srgbClr val="646482"/>
                </a:solidFill>
                <a:latin typeface="Century Gothic" panose="020B0502020202020204" pitchFamily="34" charset="0"/>
              </a:rPr>
              <a:t>Cuentas</a:t>
            </a:r>
            <a:r>
              <a:rPr lang="es-ES_tradnl" sz="3000" b="1" i="0" baseline="0">
                <a:solidFill>
                  <a:srgbClr val="646482"/>
                </a:solidFill>
                <a:latin typeface="Century Gothic" panose="020B0502020202020204" pitchFamily="34" charset="0"/>
              </a:rPr>
              <a:t> Satélite de Salud</a:t>
            </a:r>
            <a:endParaRPr lang="es-ES_tradnl" sz="3000" b="0" i="0">
              <a:solidFill>
                <a:srgbClr val="646482"/>
              </a:solidFill>
              <a:latin typeface="Century Gothic" panose="020B0502020202020204" pitchFamily="34" charset="0"/>
            </a:endParaRPr>
          </a:p>
        </xdr:txBody>
      </xdr:sp>
      <xdr:sp macro="" textlink="">
        <xdr:nvSpPr>
          <xdr:cNvPr id="10" name="CuadroTexto 9">
            <a:extLst>
              <a:ext uri="{FF2B5EF4-FFF2-40B4-BE49-F238E27FC236}">
                <a16:creationId xmlns:a16="http://schemas.microsoft.com/office/drawing/2014/main" id="{00000000-0008-0000-2300-00000A000000}"/>
              </a:ext>
            </a:extLst>
          </xdr:cNvPr>
          <xdr:cNvSpPr txBox="1"/>
        </xdr:nvSpPr>
        <xdr:spPr>
          <a:xfrm>
            <a:off x="2796433" y="594324"/>
            <a:ext cx="8405699" cy="5781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000" b="0" i="0">
                <a:solidFill>
                  <a:srgbClr val="646482"/>
                </a:solidFill>
                <a:latin typeface="Century Gothic" panose="020B0502020202020204" pitchFamily="34" charset="0"/>
              </a:rPr>
              <a:t>Indicadores</a:t>
            </a:r>
            <a:r>
              <a:rPr lang="es-ES_tradnl" sz="2000" b="0" i="0" baseline="0">
                <a:solidFill>
                  <a:srgbClr val="646482"/>
                </a:solidFill>
                <a:latin typeface="Century Gothic" panose="020B0502020202020204" pitchFamily="34" charset="0"/>
              </a:rPr>
              <a:t> Económicos 2007-2023</a:t>
            </a:r>
            <a:endParaRPr lang="es-ES_tradnl" sz="2000" b="0" i="0">
              <a:solidFill>
                <a:srgbClr val="646482"/>
              </a:solidFill>
              <a:latin typeface="Century Gothic" panose="020B0502020202020204" pitchFamily="34" charset="0"/>
            </a:endParaRPr>
          </a:p>
        </xdr:txBody>
      </xdr:sp>
    </xdr:grpSp>
    <xdr:clientData/>
  </xdr:twoCellAnchor>
  <xdr:twoCellAnchor>
    <xdr:from>
      <xdr:col>1</xdr:col>
      <xdr:colOff>190501</xdr:colOff>
      <xdr:row>21</xdr:row>
      <xdr:rowOff>462644</xdr:rowOff>
    </xdr:from>
    <xdr:to>
      <xdr:col>7</xdr:col>
      <xdr:colOff>292555</xdr:colOff>
      <xdr:row>41</xdr:row>
      <xdr:rowOff>42522</xdr:rowOff>
    </xdr:to>
    <xdr:graphicFrame macro="">
      <xdr:nvGraphicFramePr>
        <xdr:cNvPr id="7" name="7 Gráfico">
          <a:extLst>
            <a:ext uri="{FF2B5EF4-FFF2-40B4-BE49-F238E27FC236}">
              <a16:creationId xmlns:a16="http://schemas.microsoft.com/office/drawing/2014/main" id="{00000000-0008-0000-23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37.xml><?xml version="1.0" encoding="utf-8"?>
<xdr:wsDr xmlns:xdr="http://schemas.openxmlformats.org/drawingml/2006/spreadsheetDrawing" xmlns:a="http://schemas.openxmlformats.org/drawingml/2006/main">
  <xdr:twoCellAnchor editAs="oneCell">
    <xdr:from>
      <xdr:col>0</xdr:col>
      <xdr:colOff>0</xdr:colOff>
      <xdr:row>0</xdr:row>
      <xdr:rowOff>1</xdr:rowOff>
    </xdr:from>
    <xdr:to>
      <xdr:col>19</xdr:col>
      <xdr:colOff>254000</xdr:colOff>
      <xdr:row>1</xdr:row>
      <xdr:rowOff>1</xdr:rowOff>
    </xdr:to>
    <xdr:pic>
      <xdr:nvPicPr>
        <xdr:cNvPr id="12" name="Imagen 11">
          <a:extLst>
            <a:ext uri="{FF2B5EF4-FFF2-40B4-BE49-F238E27FC236}">
              <a16:creationId xmlns:a16="http://schemas.microsoft.com/office/drawing/2014/main" id="{00000000-0008-0000-2400-00000C000000}"/>
            </a:ext>
          </a:extLst>
        </xdr:cNvPr>
        <xdr:cNvPicPr>
          <a:picLocks noChangeAspect="1"/>
        </xdr:cNvPicPr>
      </xdr:nvPicPr>
      <xdr:blipFill>
        <a:blip xmlns:r="http://schemas.openxmlformats.org/officeDocument/2006/relationships" r:embed="rId1" cstate="screen">
          <a:extLst>
            <a:ext uri="{28A0092B-C50C-407E-A947-70E740481C1C}">
              <a14:useLocalDpi xmlns:a14="http://schemas.microsoft.com/office/drawing/2010/main"/>
            </a:ext>
          </a:extLst>
        </a:blip>
        <a:stretch>
          <a:fillRect/>
        </a:stretch>
      </xdr:blipFill>
      <xdr:spPr>
        <a:xfrm>
          <a:off x="0" y="1"/>
          <a:ext cx="22129750" cy="984250"/>
        </a:xfrm>
        <a:prstGeom prst="rect">
          <a:avLst/>
        </a:prstGeom>
      </xdr:spPr>
    </xdr:pic>
    <xdr:clientData/>
  </xdr:twoCellAnchor>
  <xdr:twoCellAnchor>
    <xdr:from>
      <xdr:col>1</xdr:col>
      <xdr:colOff>2615592</xdr:colOff>
      <xdr:row>0</xdr:row>
      <xdr:rowOff>83726</xdr:rowOff>
    </xdr:from>
    <xdr:to>
      <xdr:col>10</xdr:col>
      <xdr:colOff>408757</xdr:colOff>
      <xdr:row>1</xdr:row>
      <xdr:rowOff>143407</xdr:rowOff>
    </xdr:to>
    <xdr:grpSp>
      <xdr:nvGrpSpPr>
        <xdr:cNvPr id="8" name="Grupo 7">
          <a:extLst>
            <a:ext uri="{FF2B5EF4-FFF2-40B4-BE49-F238E27FC236}">
              <a16:creationId xmlns:a16="http://schemas.microsoft.com/office/drawing/2014/main" id="{00000000-0008-0000-2400-000008000000}"/>
            </a:ext>
          </a:extLst>
        </xdr:cNvPr>
        <xdr:cNvGrpSpPr/>
      </xdr:nvGrpSpPr>
      <xdr:grpSpPr>
        <a:xfrm>
          <a:off x="2948967" y="83726"/>
          <a:ext cx="9778790" cy="1043931"/>
          <a:chOff x="2735535" y="124549"/>
          <a:chExt cx="8466597" cy="1047900"/>
        </a:xfrm>
      </xdr:grpSpPr>
      <xdr:sp macro="" textlink="">
        <xdr:nvSpPr>
          <xdr:cNvPr id="9" name="CuadroTexto 8">
            <a:extLst>
              <a:ext uri="{FF2B5EF4-FFF2-40B4-BE49-F238E27FC236}">
                <a16:creationId xmlns:a16="http://schemas.microsoft.com/office/drawing/2014/main" id="{00000000-0008-0000-2400-000009000000}"/>
              </a:ext>
            </a:extLst>
          </xdr:cNvPr>
          <xdr:cNvSpPr txBox="1"/>
        </xdr:nvSpPr>
        <xdr:spPr>
          <a:xfrm>
            <a:off x="2735535" y="124549"/>
            <a:ext cx="5586934" cy="49457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3000" b="1" i="0">
                <a:solidFill>
                  <a:srgbClr val="646482"/>
                </a:solidFill>
                <a:latin typeface="Century Gothic" panose="020B0502020202020204" pitchFamily="34" charset="0"/>
              </a:rPr>
              <a:t>Cuentas</a:t>
            </a:r>
            <a:r>
              <a:rPr lang="es-ES_tradnl" sz="3000" b="1" i="0" baseline="0">
                <a:solidFill>
                  <a:srgbClr val="646482"/>
                </a:solidFill>
                <a:latin typeface="Century Gothic" panose="020B0502020202020204" pitchFamily="34" charset="0"/>
              </a:rPr>
              <a:t> Satélite de Salud</a:t>
            </a:r>
            <a:endParaRPr lang="es-ES_tradnl" sz="3000" b="0" i="0">
              <a:solidFill>
                <a:srgbClr val="646482"/>
              </a:solidFill>
              <a:latin typeface="Century Gothic" panose="020B0502020202020204" pitchFamily="34" charset="0"/>
            </a:endParaRPr>
          </a:p>
        </xdr:txBody>
      </xdr:sp>
      <xdr:sp macro="" textlink="">
        <xdr:nvSpPr>
          <xdr:cNvPr id="10" name="CuadroTexto 9">
            <a:extLst>
              <a:ext uri="{FF2B5EF4-FFF2-40B4-BE49-F238E27FC236}">
                <a16:creationId xmlns:a16="http://schemas.microsoft.com/office/drawing/2014/main" id="{00000000-0008-0000-2400-00000A000000}"/>
              </a:ext>
            </a:extLst>
          </xdr:cNvPr>
          <xdr:cNvSpPr txBox="1"/>
        </xdr:nvSpPr>
        <xdr:spPr>
          <a:xfrm>
            <a:off x="2796433" y="594324"/>
            <a:ext cx="8405699" cy="5781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000" b="0" i="0">
                <a:solidFill>
                  <a:srgbClr val="646482"/>
                </a:solidFill>
                <a:latin typeface="Century Gothic" panose="020B0502020202020204" pitchFamily="34" charset="0"/>
              </a:rPr>
              <a:t>Indicadores</a:t>
            </a:r>
            <a:r>
              <a:rPr lang="es-ES_tradnl" sz="2000" b="0" i="0" baseline="0">
                <a:solidFill>
                  <a:srgbClr val="646482"/>
                </a:solidFill>
                <a:latin typeface="Century Gothic" panose="020B0502020202020204" pitchFamily="34" charset="0"/>
              </a:rPr>
              <a:t> Económicos 2007-2023</a:t>
            </a:r>
            <a:endParaRPr lang="es-ES_tradnl" sz="2000" b="0" i="0">
              <a:solidFill>
                <a:srgbClr val="646482"/>
              </a:solidFill>
              <a:latin typeface="Century Gothic" panose="020B0502020202020204" pitchFamily="34" charset="0"/>
            </a:endParaRPr>
          </a:p>
        </xdr:txBody>
      </xdr:sp>
    </xdr:grpSp>
    <xdr:clientData/>
  </xdr:twoCellAnchor>
  <xdr:twoCellAnchor>
    <xdr:from>
      <xdr:col>0</xdr:col>
      <xdr:colOff>0</xdr:colOff>
      <xdr:row>11</xdr:row>
      <xdr:rowOff>0</xdr:rowOff>
    </xdr:from>
    <xdr:to>
      <xdr:col>19</xdr:col>
      <xdr:colOff>381000</xdr:colOff>
      <xdr:row>23</xdr:row>
      <xdr:rowOff>47625</xdr:rowOff>
    </xdr:to>
    <xdr:graphicFrame macro="">
      <xdr:nvGraphicFramePr>
        <xdr:cNvPr id="7" name="3 Gráfico">
          <a:extLst>
            <a:ext uri="{FF2B5EF4-FFF2-40B4-BE49-F238E27FC236}">
              <a16:creationId xmlns:a16="http://schemas.microsoft.com/office/drawing/2014/main" id="{00000000-0008-0000-24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38.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6</xdr:col>
      <xdr:colOff>285750</xdr:colOff>
      <xdr:row>1</xdr:row>
      <xdr:rowOff>15875</xdr:rowOff>
    </xdr:to>
    <xdr:pic>
      <xdr:nvPicPr>
        <xdr:cNvPr id="10" name="Imagen 9">
          <a:extLst>
            <a:ext uri="{FF2B5EF4-FFF2-40B4-BE49-F238E27FC236}">
              <a16:creationId xmlns:a16="http://schemas.microsoft.com/office/drawing/2014/main" id="{00000000-0008-0000-2500-00000A000000}"/>
            </a:ext>
          </a:extLst>
        </xdr:cNvPr>
        <xdr:cNvPicPr>
          <a:picLocks noChangeAspect="1"/>
        </xdr:cNvPicPr>
      </xdr:nvPicPr>
      <xdr:blipFill>
        <a:blip xmlns:r="http://schemas.openxmlformats.org/officeDocument/2006/relationships" r:embed="rId1" cstate="screen">
          <a:extLst>
            <a:ext uri="{28A0092B-C50C-407E-A947-70E740481C1C}">
              <a14:useLocalDpi xmlns:a14="http://schemas.microsoft.com/office/drawing/2010/main"/>
            </a:ext>
          </a:extLst>
        </a:blip>
        <a:stretch>
          <a:fillRect/>
        </a:stretch>
      </xdr:blipFill>
      <xdr:spPr>
        <a:xfrm>
          <a:off x="0" y="0"/>
          <a:ext cx="10461625" cy="1000125"/>
        </a:xfrm>
        <a:prstGeom prst="rect">
          <a:avLst/>
        </a:prstGeom>
      </xdr:spPr>
    </xdr:pic>
    <xdr:clientData/>
  </xdr:twoCellAnchor>
  <xdr:twoCellAnchor>
    <xdr:from>
      <xdr:col>1</xdr:col>
      <xdr:colOff>1204293</xdr:colOff>
      <xdr:row>0</xdr:row>
      <xdr:rowOff>83726</xdr:rowOff>
    </xdr:from>
    <xdr:to>
      <xdr:col>4</xdr:col>
      <xdr:colOff>963464</xdr:colOff>
      <xdr:row>1</xdr:row>
      <xdr:rowOff>143407</xdr:rowOff>
    </xdr:to>
    <xdr:grpSp>
      <xdr:nvGrpSpPr>
        <xdr:cNvPr id="5" name="Grupo 4">
          <a:extLst>
            <a:ext uri="{FF2B5EF4-FFF2-40B4-BE49-F238E27FC236}">
              <a16:creationId xmlns:a16="http://schemas.microsoft.com/office/drawing/2014/main" id="{00000000-0008-0000-2500-000005000000}"/>
            </a:ext>
          </a:extLst>
        </xdr:cNvPr>
        <xdr:cNvGrpSpPr/>
      </xdr:nvGrpSpPr>
      <xdr:grpSpPr>
        <a:xfrm>
          <a:off x="1537668" y="83726"/>
          <a:ext cx="7474421" cy="1043931"/>
          <a:chOff x="2735535" y="124549"/>
          <a:chExt cx="8466597" cy="1047900"/>
        </a:xfrm>
      </xdr:grpSpPr>
      <xdr:sp macro="" textlink="">
        <xdr:nvSpPr>
          <xdr:cNvPr id="6" name="CuadroTexto 5">
            <a:extLst>
              <a:ext uri="{FF2B5EF4-FFF2-40B4-BE49-F238E27FC236}">
                <a16:creationId xmlns:a16="http://schemas.microsoft.com/office/drawing/2014/main" id="{00000000-0008-0000-2500-000006000000}"/>
              </a:ext>
            </a:extLst>
          </xdr:cNvPr>
          <xdr:cNvSpPr txBox="1"/>
        </xdr:nvSpPr>
        <xdr:spPr>
          <a:xfrm>
            <a:off x="2735535" y="124549"/>
            <a:ext cx="5586934" cy="49457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3000" b="1" i="0">
                <a:solidFill>
                  <a:srgbClr val="646482"/>
                </a:solidFill>
                <a:latin typeface="Century Gothic" panose="020B0502020202020204" pitchFamily="34" charset="0"/>
              </a:rPr>
              <a:t>Cuentas</a:t>
            </a:r>
            <a:r>
              <a:rPr lang="es-ES_tradnl" sz="3000" b="1" i="0" baseline="0">
                <a:solidFill>
                  <a:srgbClr val="646482"/>
                </a:solidFill>
                <a:latin typeface="Century Gothic" panose="020B0502020202020204" pitchFamily="34" charset="0"/>
              </a:rPr>
              <a:t> Satélite de Salud</a:t>
            </a:r>
            <a:endParaRPr lang="es-ES_tradnl" sz="3000" b="0" i="0">
              <a:solidFill>
                <a:srgbClr val="646482"/>
              </a:solidFill>
              <a:latin typeface="Century Gothic" panose="020B0502020202020204" pitchFamily="34" charset="0"/>
            </a:endParaRPr>
          </a:p>
        </xdr:txBody>
      </xdr:sp>
      <xdr:sp macro="" textlink="">
        <xdr:nvSpPr>
          <xdr:cNvPr id="7" name="CuadroTexto 6">
            <a:extLst>
              <a:ext uri="{FF2B5EF4-FFF2-40B4-BE49-F238E27FC236}">
                <a16:creationId xmlns:a16="http://schemas.microsoft.com/office/drawing/2014/main" id="{00000000-0008-0000-2500-000007000000}"/>
              </a:ext>
            </a:extLst>
          </xdr:cNvPr>
          <xdr:cNvSpPr txBox="1"/>
        </xdr:nvSpPr>
        <xdr:spPr>
          <a:xfrm>
            <a:off x="2796433" y="594324"/>
            <a:ext cx="8405699" cy="5781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000" b="0" i="0">
                <a:solidFill>
                  <a:srgbClr val="646482"/>
                </a:solidFill>
                <a:latin typeface="Century Gothic" panose="020B0502020202020204" pitchFamily="34" charset="0"/>
              </a:rPr>
              <a:t>Indicadores</a:t>
            </a:r>
            <a:r>
              <a:rPr lang="es-ES_tradnl" sz="2000" b="0" i="0" baseline="0">
                <a:solidFill>
                  <a:srgbClr val="646482"/>
                </a:solidFill>
                <a:latin typeface="Century Gothic" panose="020B0502020202020204" pitchFamily="34" charset="0"/>
              </a:rPr>
              <a:t> Económicos 2007-2023</a:t>
            </a:r>
            <a:endParaRPr lang="es-ES_tradnl" sz="2000" b="0" i="0">
              <a:solidFill>
                <a:srgbClr val="646482"/>
              </a:solidFill>
              <a:latin typeface="Century Gothic" panose="020B0502020202020204" pitchFamily="34" charset="0"/>
            </a:endParaRPr>
          </a:p>
        </xdr:txBody>
      </xdr:sp>
    </xdr:grpSp>
    <xdr:clientData/>
  </xdr:twoCellAnchor>
  <xdr:twoCellAnchor>
    <xdr:from>
      <xdr:col>0</xdr:col>
      <xdr:colOff>0</xdr:colOff>
      <xdr:row>17</xdr:row>
      <xdr:rowOff>106589</xdr:rowOff>
    </xdr:from>
    <xdr:to>
      <xdr:col>6</xdr:col>
      <xdr:colOff>0</xdr:colOff>
      <xdr:row>32</xdr:row>
      <xdr:rowOff>86855</xdr:rowOff>
    </xdr:to>
    <xdr:graphicFrame macro="">
      <xdr:nvGraphicFramePr>
        <xdr:cNvPr id="9" name="3 Gráfico">
          <a:extLst>
            <a:ext uri="{FF2B5EF4-FFF2-40B4-BE49-F238E27FC236}">
              <a16:creationId xmlns:a16="http://schemas.microsoft.com/office/drawing/2014/main" id="{00000000-0008-0000-25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39.xml><?xml version="1.0" encoding="utf-8"?>
<xdr:wsDr xmlns:xdr="http://schemas.openxmlformats.org/drawingml/2006/spreadsheetDrawing" xmlns:a="http://schemas.openxmlformats.org/drawingml/2006/main">
  <xdr:twoCellAnchor editAs="oneCell">
    <xdr:from>
      <xdr:col>0</xdr:col>
      <xdr:colOff>0</xdr:colOff>
      <xdr:row>0</xdr:row>
      <xdr:rowOff>1</xdr:rowOff>
    </xdr:from>
    <xdr:to>
      <xdr:col>6</xdr:col>
      <xdr:colOff>285750</xdr:colOff>
      <xdr:row>1</xdr:row>
      <xdr:rowOff>31751</xdr:rowOff>
    </xdr:to>
    <xdr:pic>
      <xdr:nvPicPr>
        <xdr:cNvPr id="12" name="Imagen 11">
          <a:extLst>
            <a:ext uri="{FF2B5EF4-FFF2-40B4-BE49-F238E27FC236}">
              <a16:creationId xmlns:a16="http://schemas.microsoft.com/office/drawing/2014/main" id="{00000000-0008-0000-2600-00000C000000}"/>
            </a:ext>
          </a:extLst>
        </xdr:cNvPr>
        <xdr:cNvPicPr>
          <a:picLocks noChangeAspect="1"/>
        </xdr:cNvPicPr>
      </xdr:nvPicPr>
      <xdr:blipFill>
        <a:blip xmlns:r="http://schemas.openxmlformats.org/officeDocument/2006/relationships" r:embed="rId1" cstate="screen">
          <a:extLst>
            <a:ext uri="{28A0092B-C50C-407E-A947-70E740481C1C}">
              <a14:useLocalDpi xmlns:a14="http://schemas.microsoft.com/office/drawing/2010/main"/>
            </a:ext>
          </a:extLst>
        </a:blip>
        <a:stretch>
          <a:fillRect/>
        </a:stretch>
      </xdr:blipFill>
      <xdr:spPr>
        <a:xfrm>
          <a:off x="0" y="1"/>
          <a:ext cx="10461625" cy="1016000"/>
        </a:xfrm>
        <a:prstGeom prst="rect">
          <a:avLst/>
        </a:prstGeom>
      </xdr:spPr>
    </xdr:pic>
    <xdr:clientData/>
  </xdr:twoCellAnchor>
  <xdr:twoCellAnchor>
    <xdr:from>
      <xdr:col>1</xdr:col>
      <xdr:colOff>1190685</xdr:colOff>
      <xdr:row>0</xdr:row>
      <xdr:rowOff>83727</xdr:rowOff>
    </xdr:from>
    <xdr:to>
      <xdr:col>4</xdr:col>
      <xdr:colOff>949856</xdr:colOff>
      <xdr:row>1</xdr:row>
      <xdr:rowOff>143408</xdr:rowOff>
    </xdr:to>
    <xdr:grpSp>
      <xdr:nvGrpSpPr>
        <xdr:cNvPr id="8" name="Grupo 7">
          <a:extLst>
            <a:ext uri="{FF2B5EF4-FFF2-40B4-BE49-F238E27FC236}">
              <a16:creationId xmlns:a16="http://schemas.microsoft.com/office/drawing/2014/main" id="{00000000-0008-0000-2600-000008000000}"/>
            </a:ext>
          </a:extLst>
        </xdr:cNvPr>
        <xdr:cNvGrpSpPr/>
      </xdr:nvGrpSpPr>
      <xdr:grpSpPr>
        <a:xfrm>
          <a:off x="1524060" y="83727"/>
          <a:ext cx="7474421" cy="1043931"/>
          <a:chOff x="2735535" y="124549"/>
          <a:chExt cx="8466597" cy="1047900"/>
        </a:xfrm>
      </xdr:grpSpPr>
      <xdr:sp macro="" textlink="">
        <xdr:nvSpPr>
          <xdr:cNvPr id="9" name="CuadroTexto 8">
            <a:extLst>
              <a:ext uri="{FF2B5EF4-FFF2-40B4-BE49-F238E27FC236}">
                <a16:creationId xmlns:a16="http://schemas.microsoft.com/office/drawing/2014/main" id="{00000000-0008-0000-2600-000009000000}"/>
              </a:ext>
            </a:extLst>
          </xdr:cNvPr>
          <xdr:cNvSpPr txBox="1"/>
        </xdr:nvSpPr>
        <xdr:spPr>
          <a:xfrm>
            <a:off x="2735535" y="124549"/>
            <a:ext cx="5586934" cy="49457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3000" b="1" i="0">
                <a:solidFill>
                  <a:srgbClr val="646482"/>
                </a:solidFill>
                <a:latin typeface="Century Gothic" panose="020B0502020202020204" pitchFamily="34" charset="0"/>
              </a:rPr>
              <a:t>Cuentas</a:t>
            </a:r>
            <a:r>
              <a:rPr lang="es-ES_tradnl" sz="3000" b="1" i="0" baseline="0">
                <a:solidFill>
                  <a:srgbClr val="646482"/>
                </a:solidFill>
                <a:latin typeface="Century Gothic" panose="020B0502020202020204" pitchFamily="34" charset="0"/>
              </a:rPr>
              <a:t> Satélite de Salud</a:t>
            </a:r>
            <a:endParaRPr lang="es-ES_tradnl" sz="3000" b="0" i="0">
              <a:solidFill>
                <a:srgbClr val="646482"/>
              </a:solidFill>
              <a:latin typeface="Century Gothic" panose="020B0502020202020204" pitchFamily="34" charset="0"/>
            </a:endParaRPr>
          </a:p>
        </xdr:txBody>
      </xdr:sp>
      <xdr:sp macro="" textlink="">
        <xdr:nvSpPr>
          <xdr:cNvPr id="10" name="CuadroTexto 9">
            <a:extLst>
              <a:ext uri="{FF2B5EF4-FFF2-40B4-BE49-F238E27FC236}">
                <a16:creationId xmlns:a16="http://schemas.microsoft.com/office/drawing/2014/main" id="{00000000-0008-0000-2600-00000A000000}"/>
              </a:ext>
            </a:extLst>
          </xdr:cNvPr>
          <xdr:cNvSpPr txBox="1"/>
        </xdr:nvSpPr>
        <xdr:spPr>
          <a:xfrm>
            <a:off x="2796433" y="594324"/>
            <a:ext cx="8405699" cy="5781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000" b="0" i="0">
                <a:solidFill>
                  <a:srgbClr val="646482"/>
                </a:solidFill>
                <a:latin typeface="Century Gothic" panose="020B0502020202020204" pitchFamily="34" charset="0"/>
              </a:rPr>
              <a:t>Indicadores</a:t>
            </a:r>
            <a:r>
              <a:rPr lang="es-ES_tradnl" sz="2000" b="0" i="0" baseline="0">
                <a:solidFill>
                  <a:srgbClr val="646482"/>
                </a:solidFill>
                <a:latin typeface="Century Gothic" panose="020B0502020202020204" pitchFamily="34" charset="0"/>
              </a:rPr>
              <a:t> Económicos 2007-2023</a:t>
            </a:r>
            <a:endParaRPr lang="es-ES_tradnl" sz="2000" b="0" i="0">
              <a:solidFill>
                <a:srgbClr val="646482"/>
              </a:solidFill>
              <a:latin typeface="Century Gothic" panose="020B0502020202020204" pitchFamily="34" charset="0"/>
            </a:endParaRPr>
          </a:p>
        </xdr:txBody>
      </xdr:sp>
    </xdr:grpSp>
    <xdr:clientData/>
  </xdr:twoCellAnchor>
  <xdr:twoCellAnchor>
    <xdr:from>
      <xdr:col>1</xdr:col>
      <xdr:colOff>0</xdr:colOff>
      <xdr:row>17</xdr:row>
      <xdr:rowOff>43089</xdr:rowOff>
    </xdr:from>
    <xdr:to>
      <xdr:col>6</xdr:col>
      <xdr:colOff>227351</xdr:colOff>
      <xdr:row>33</xdr:row>
      <xdr:rowOff>249575</xdr:rowOff>
    </xdr:to>
    <xdr:graphicFrame macro="">
      <xdr:nvGraphicFramePr>
        <xdr:cNvPr id="7" name="3 Gráfico">
          <a:extLst>
            <a:ext uri="{FF2B5EF4-FFF2-40B4-BE49-F238E27FC236}">
              <a16:creationId xmlns:a16="http://schemas.microsoft.com/office/drawing/2014/main" id="{00000000-0008-0000-26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0</xdr:row>
      <xdr:rowOff>1</xdr:rowOff>
    </xdr:from>
    <xdr:to>
      <xdr:col>18</xdr:col>
      <xdr:colOff>244928</xdr:colOff>
      <xdr:row>1</xdr:row>
      <xdr:rowOff>95251</xdr:rowOff>
    </xdr:to>
    <xdr:pic>
      <xdr:nvPicPr>
        <xdr:cNvPr id="11" name="Imagen 10">
          <a:extLst>
            <a:ext uri="{FF2B5EF4-FFF2-40B4-BE49-F238E27FC236}">
              <a16:creationId xmlns:a16="http://schemas.microsoft.com/office/drawing/2014/main" id="{00000000-0008-0000-0300-00000B000000}"/>
            </a:ext>
          </a:extLst>
        </xdr:cNvPr>
        <xdr:cNvPicPr>
          <a:picLocks noChangeAspect="1"/>
        </xdr:cNvPicPr>
      </xdr:nvPicPr>
      <xdr:blipFill>
        <a:blip xmlns:r="http://schemas.openxmlformats.org/officeDocument/2006/relationships" r:embed="rId1" cstate="screen">
          <a:extLst>
            <a:ext uri="{28A0092B-C50C-407E-A947-70E740481C1C}">
              <a14:useLocalDpi xmlns:a14="http://schemas.microsoft.com/office/drawing/2010/main"/>
            </a:ext>
          </a:extLst>
        </a:blip>
        <a:stretch>
          <a:fillRect/>
        </a:stretch>
      </xdr:blipFill>
      <xdr:spPr>
        <a:xfrm>
          <a:off x="0" y="1"/>
          <a:ext cx="21104678" cy="1079500"/>
        </a:xfrm>
        <a:prstGeom prst="rect">
          <a:avLst/>
        </a:prstGeom>
      </xdr:spPr>
    </xdr:pic>
    <xdr:clientData/>
  </xdr:twoCellAnchor>
  <xdr:twoCellAnchor>
    <xdr:from>
      <xdr:col>5</xdr:col>
      <xdr:colOff>0</xdr:colOff>
      <xdr:row>0</xdr:row>
      <xdr:rowOff>0</xdr:rowOff>
    </xdr:from>
    <xdr:to>
      <xdr:col>5</xdr:col>
      <xdr:colOff>0</xdr:colOff>
      <xdr:row>1</xdr:row>
      <xdr:rowOff>0</xdr:rowOff>
    </xdr:to>
    <xdr:sp macro="" textlink="">
      <xdr:nvSpPr>
        <xdr:cNvPr id="2" name="2 Rectángulo">
          <a:hlinkClick xmlns:r="http://schemas.openxmlformats.org/officeDocument/2006/relationships" r:id="rId2"/>
          <a:extLst>
            <a:ext uri="{FF2B5EF4-FFF2-40B4-BE49-F238E27FC236}">
              <a16:creationId xmlns:a16="http://schemas.microsoft.com/office/drawing/2014/main" id="{00000000-0008-0000-0300-000002000000}"/>
            </a:ext>
          </a:extLst>
        </xdr:cNvPr>
        <xdr:cNvSpPr/>
      </xdr:nvSpPr>
      <xdr:spPr>
        <a:xfrm>
          <a:off x="6934200" y="0"/>
          <a:ext cx="0" cy="9906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es-EC" sz="1100">
              <a:solidFill>
                <a:sysClr val="windowText" lastClr="000000"/>
              </a:solidFill>
            </a:rPr>
            <a:t>índice</a:t>
          </a:r>
        </a:p>
      </xdr:txBody>
    </xdr:sp>
    <xdr:clientData/>
  </xdr:twoCellAnchor>
  <xdr:twoCellAnchor>
    <xdr:from>
      <xdr:col>1</xdr:col>
      <xdr:colOff>2657506</xdr:colOff>
      <xdr:row>0</xdr:row>
      <xdr:rowOff>124548</xdr:rowOff>
    </xdr:from>
    <xdr:to>
      <xdr:col>10</xdr:col>
      <xdr:colOff>333036</xdr:colOff>
      <xdr:row>1</xdr:row>
      <xdr:rowOff>184229</xdr:rowOff>
    </xdr:to>
    <xdr:grpSp>
      <xdr:nvGrpSpPr>
        <xdr:cNvPr id="6" name="Grupo 5">
          <a:extLst>
            <a:ext uri="{FF2B5EF4-FFF2-40B4-BE49-F238E27FC236}">
              <a16:creationId xmlns:a16="http://schemas.microsoft.com/office/drawing/2014/main" id="{00000000-0008-0000-0300-000006000000}"/>
            </a:ext>
          </a:extLst>
        </xdr:cNvPr>
        <xdr:cNvGrpSpPr/>
      </xdr:nvGrpSpPr>
      <xdr:grpSpPr>
        <a:xfrm>
          <a:off x="2990881" y="124548"/>
          <a:ext cx="9692905" cy="1043931"/>
          <a:chOff x="2735535" y="124549"/>
          <a:chExt cx="8466597" cy="1047900"/>
        </a:xfrm>
      </xdr:grpSpPr>
      <xdr:sp macro="" textlink="">
        <xdr:nvSpPr>
          <xdr:cNvPr id="7" name="CuadroTexto 6">
            <a:extLst>
              <a:ext uri="{FF2B5EF4-FFF2-40B4-BE49-F238E27FC236}">
                <a16:creationId xmlns:a16="http://schemas.microsoft.com/office/drawing/2014/main" id="{00000000-0008-0000-0300-000007000000}"/>
              </a:ext>
            </a:extLst>
          </xdr:cNvPr>
          <xdr:cNvSpPr txBox="1"/>
        </xdr:nvSpPr>
        <xdr:spPr>
          <a:xfrm>
            <a:off x="2735535" y="124549"/>
            <a:ext cx="5586934" cy="49457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3000" b="1" i="0">
                <a:solidFill>
                  <a:srgbClr val="646482"/>
                </a:solidFill>
                <a:latin typeface="Century Gothic" panose="020B0502020202020204" pitchFamily="34" charset="0"/>
              </a:rPr>
              <a:t>Cuentas</a:t>
            </a:r>
            <a:r>
              <a:rPr lang="es-ES_tradnl" sz="3000" b="1" i="0" baseline="0">
                <a:solidFill>
                  <a:srgbClr val="646482"/>
                </a:solidFill>
                <a:latin typeface="Century Gothic" panose="020B0502020202020204" pitchFamily="34" charset="0"/>
              </a:rPr>
              <a:t> Satélite de Salud</a:t>
            </a:r>
            <a:endParaRPr lang="es-ES_tradnl" sz="3000" b="0" i="0">
              <a:solidFill>
                <a:srgbClr val="646482"/>
              </a:solidFill>
              <a:latin typeface="Century Gothic" panose="020B0502020202020204" pitchFamily="34" charset="0"/>
            </a:endParaRPr>
          </a:p>
        </xdr:txBody>
      </xdr:sp>
      <xdr:sp macro="" textlink="">
        <xdr:nvSpPr>
          <xdr:cNvPr id="8" name="CuadroTexto 7">
            <a:extLst>
              <a:ext uri="{FF2B5EF4-FFF2-40B4-BE49-F238E27FC236}">
                <a16:creationId xmlns:a16="http://schemas.microsoft.com/office/drawing/2014/main" id="{00000000-0008-0000-0300-000008000000}"/>
              </a:ext>
            </a:extLst>
          </xdr:cNvPr>
          <xdr:cNvSpPr txBox="1"/>
        </xdr:nvSpPr>
        <xdr:spPr>
          <a:xfrm>
            <a:off x="2796433" y="594324"/>
            <a:ext cx="8405699" cy="5781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000" b="0" i="0">
                <a:solidFill>
                  <a:srgbClr val="646482"/>
                </a:solidFill>
                <a:latin typeface="Century Gothic" panose="020B0502020202020204" pitchFamily="34" charset="0"/>
              </a:rPr>
              <a:t>Indicadores</a:t>
            </a:r>
            <a:r>
              <a:rPr lang="es-ES_tradnl" sz="2000" b="0" i="0" baseline="0">
                <a:solidFill>
                  <a:srgbClr val="646482"/>
                </a:solidFill>
                <a:latin typeface="Century Gothic" panose="020B0502020202020204" pitchFamily="34" charset="0"/>
              </a:rPr>
              <a:t> Económicos 2007-2022</a:t>
            </a:r>
            <a:endParaRPr lang="es-ES_tradnl" sz="2000" b="0" i="0">
              <a:solidFill>
                <a:srgbClr val="646482"/>
              </a:solidFill>
              <a:latin typeface="Century Gothic" panose="020B0502020202020204" pitchFamily="34" charset="0"/>
            </a:endParaRPr>
          </a:p>
        </xdr:txBody>
      </xdr:sp>
    </xdr:grpSp>
    <xdr:clientData/>
  </xdr:twoCellAnchor>
  <xdr:twoCellAnchor>
    <xdr:from>
      <xdr:col>0</xdr:col>
      <xdr:colOff>269875</xdr:colOff>
      <xdr:row>12</xdr:row>
      <xdr:rowOff>215900</xdr:rowOff>
    </xdr:from>
    <xdr:to>
      <xdr:col>19</xdr:col>
      <xdr:colOff>253999</xdr:colOff>
      <xdr:row>24</xdr:row>
      <xdr:rowOff>184150</xdr:rowOff>
    </xdr:to>
    <xdr:graphicFrame macro="">
      <xdr:nvGraphicFramePr>
        <xdr:cNvPr id="10" name="5 Gráfico">
          <a:extLst>
            <a:ext uri="{FF2B5EF4-FFF2-40B4-BE49-F238E27FC236}">
              <a16:creationId xmlns:a16="http://schemas.microsoft.com/office/drawing/2014/main" id="{00000000-0008-0000-03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40.xml><?xml version="1.0" encoding="utf-8"?>
<xdr:wsDr xmlns:xdr="http://schemas.openxmlformats.org/drawingml/2006/spreadsheetDrawing" xmlns:a="http://schemas.openxmlformats.org/drawingml/2006/main">
  <xdr:twoCellAnchor editAs="oneCell">
    <xdr:from>
      <xdr:col>0</xdr:col>
      <xdr:colOff>0</xdr:colOff>
      <xdr:row>0</xdr:row>
      <xdr:rowOff>1</xdr:rowOff>
    </xdr:from>
    <xdr:to>
      <xdr:col>19</xdr:col>
      <xdr:colOff>238125</xdr:colOff>
      <xdr:row>1</xdr:row>
      <xdr:rowOff>63501</xdr:rowOff>
    </xdr:to>
    <xdr:pic>
      <xdr:nvPicPr>
        <xdr:cNvPr id="18" name="Imagen 17">
          <a:extLst>
            <a:ext uri="{FF2B5EF4-FFF2-40B4-BE49-F238E27FC236}">
              <a16:creationId xmlns:a16="http://schemas.microsoft.com/office/drawing/2014/main" id="{00000000-0008-0000-2700-000012000000}"/>
            </a:ext>
          </a:extLst>
        </xdr:cNvPr>
        <xdr:cNvPicPr>
          <a:picLocks noChangeAspect="1"/>
        </xdr:cNvPicPr>
      </xdr:nvPicPr>
      <xdr:blipFill>
        <a:blip xmlns:r="http://schemas.openxmlformats.org/officeDocument/2006/relationships" r:embed="rId1" cstate="screen">
          <a:extLst>
            <a:ext uri="{28A0092B-C50C-407E-A947-70E740481C1C}">
              <a14:useLocalDpi xmlns:a14="http://schemas.microsoft.com/office/drawing/2010/main"/>
            </a:ext>
          </a:extLst>
        </a:blip>
        <a:stretch>
          <a:fillRect/>
        </a:stretch>
      </xdr:blipFill>
      <xdr:spPr>
        <a:xfrm>
          <a:off x="0" y="1"/>
          <a:ext cx="23177500" cy="1047750"/>
        </a:xfrm>
        <a:prstGeom prst="rect">
          <a:avLst/>
        </a:prstGeom>
      </xdr:spPr>
    </xdr:pic>
    <xdr:clientData/>
  </xdr:twoCellAnchor>
  <xdr:twoCellAnchor>
    <xdr:from>
      <xdr:col>1</xdr:col>
      <xdr:colOff>0</xdr:colOff>
      <xdr:row>11</xdr:row>
      <xdr:rowOff>0</xdr:rowOff>
    </xdr:from>
    <xdr:to>
      <xdr:col>7</xdr:col>
      <xdr:colOff>666749</xdr:colOff>
      <xdr:row>11</xdr:row>
      <xdr:rowOff>0</xdr:rowOff>
    </xdr:to>
    <xdr:graphicFrame macro="">
      <xdr:nvGraphicFramePr>
        <xdr:cNvPr id="2" name="1 Gráfico">
          <a:extLst>
            <a:ext uri="{FF2B5EF4-FFF2-40B4-BE49-F238E27FC236}">
              <a16:creationId xmlns:a16="http://schemas.microsoft.com/office/drawing/2014/main" id="{00000000-0008-0000-2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2788112</xdr:colOff>
      <xdr:row>0</xdr:row>
      <xdr:rowOff>124548</xdr:rowOff>
    </xdr:from>
    <xdr:to>
      <xdr:col>10</xdr:col>
      <xdr:colOff>254097</xdr:colOff>
      <xdr:row>1</xdr:row>
      <xdr:rowOff>184229</xdr:rowOff>
    </xdr:to>
    <xdr:grpSp>
      <xdr:nvGrpSpPr>
        <xdr:cNvPr id="8" name="Grupo 7">
          <a:extLst>
            <a:ext uri="{FF2B5EF4-FFF2-40B4-BE49-F238E27FC236}">
              <a16:creationId xmlns:a16="http://schemas.microsoft.com/office/drawing/2014/main" id="{00000000-0008-0000-2700-000008000000}"/>
            </a:ext>
          </a:extLst>
        </xdr:cNvPr>
        <xdr:cNvGrpSpPr/>
      </xdr:nvGrpSpPr>
      <xdr:grpSpPr>
        <a:xfrm>
          <a:off x="3121487" y="124548"/>
          <a:ext cx="10229485" cy="1043931"/>
          <a:chOff x="2735535" y="124549"/>
          <a:chExt cx="8466597" cy="1047900"/>
        </a:xfrm>
      </xdr:grpSpPr>
      <xdr:sp macro="" textlink="">
        <xdr:nvSpPr>
          <xdr:cNvPr id="9" name="CuadroTexto 8">
            <a:extLst>
              <a:ext uri="{FF2B5EF4-FFF2-40B4-BE49-F238E27FC236}">
                <a16:creationId xmlns:a16="http://schemas.microsoft.com/office/drawing/2014/main" id="{00000000-0008-0000-2700-000009000000}"/>
              </a:ext>
            </a:extLst>
          </xdr:cNvPr>
          <xdr:cNvSpPr txBox="1"/>
        </xdr:nvSpPr>
        <xdr:spPr>
          <a:xfrm>
            <a:off x="2735535" y="124549"/>
            <a:ext cx="5586934" cy="49457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3000" b="1" i="0">
                <a:solidFill>
                  <a:srgbClr val="646482"/>
                </a:solidFill>
                <a:latin typeface="Century Gothic" panose="020B0502020202020204" pitchFamily="34" charset="0"/>
              </a:rPr>
              <a:t>Cuentas</a:t>
            </a:r>
            <a:r>
              <a:rPr lang="es-ES_tradnl" sz="3000" b="1" i="0" baseline="0">
                <a:solidFill>
                  <a:srgbClr val="646482"/>
                </a:solidFill>
                <a:latin typeface="Century Gothic" panose="020B0502020202020204" pitchFamily="34" charset="0"/>
              </a:rPr>
              <a:t> Satélite de Salud</a:t>
            </a:r>
            <a:endParaRPr lang="es-ES_tradnl" sz="3000" b="0" i="0">
              <a:solidFill>
                <a:srgbClr val="646482"/>
              </a:solidFill>
              <a:latin typeface="Century Gothic" panose="020B0502020202020204" pitchFamily="34" charset="0"/>
            </a:endParaRPr>
          </a:p>
        </xdr:txBody>
      </xdr:sp>
      <xdr:sp macro="" textlink="">
        <xdr:nvSpPr>
          <xdr:cNvPr id="10" name="CuadroTexto 9">
            <a:extLst>
              <a:ext uri="{FF2B5EF4-FFF2-40B4-BE49-F238E27FC236}">
                <a16:creationId xmlns:a16="http://schemas.microsoft.com/office/drawing/2014/main" id="{00000000-0008-0000-2700-00000A000000}"/>
              </a:ext>
            </a:extLst>
          </xdr:cNvPr>
          <xdr:cNvSpPr txBox="1"/>
        </xdr:nvSpPr>
        <xdr:spPr>
          <a:xfrm>
            <a:off x="2796433" y="594324"/>
            <a:ext cx="8405699" cy="5781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000" b="0" i="0">
                <a:solidFill>
                  <a:srgbClr val="646482"/>
                </a:solidFill>
                <a:latin typeface="Century Gothic" panose="020B0502020202020204" pitchFamily="34" charset="0"/>
              </a:rPr>
              <a:t>Indicadores</a:t>
            </a:r>
            <a:r>
              <a:rPr lang="es-ES_tradnl" sz="2000" b="0" i="0" baseline="0">
                <a:solidFill>
                  <a:srgbClr val="646482"/>
                </a:solidFill>
                <a:latin typeface="Century Gothic" panose="020B0502020202020204" pitchFamily="34" charset="0"/>
              </a:rPr>
              <a:t> Económicos 2007-2023</a:t>
            </a:r>
            <a:endParaRPr lang="es-ES_tradnl" sz="2000" b="0" i="0">
              <a:solidFill>
                <a:srgbClr val="646482"/>
              </a:solidFill>
              <a:latin typeface="Century Gothic" panose="020B0502020202020204" pitchFamily="34" charset="0"/>
            </a:endParaRPr>
          </a:p>
        </xdr:txBody>
      </xdr:sp>
    </xdr:grpSp>
    <xdr:clientData/>
  </xdr:twoCellAnchor>
  <xdr:twoCellAnchor>
    <xdr:from>
      <xdr:col>1</xdr:col>
      <xdr:colOff>0</xdr:colOff>
      <xdr:row>11</xdr:row>
      <xdr:rowOff>0</xdr:rowOff>
    </xdr:from>
    <xdr:to>
      <xdr:col>7</xdr:col>
      <xdr:colOff>666749</xdr:colOff>
      <xdr:row>11</xdr:row>
      <xdr:rowOff>0</xdr:rowOff>
    </xdr:to>
    <xdr:graphicFrame macro="">
      <xdr:nvGraphicFramePr>
        <xdr:cNvPr id="12" name="1 Gráfico">
          <a:extLst>
            <a:ext uri="{FF2B5EF4-FFF2-40B4-BE49-F238E27FC236}">
              <a16:creationId xmlns:a16="http://schemas.microsoft.com/office/drawing/2014/main" id="{00000000-0008-0000-27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0</xdr:colOff>
      <xdr:row>14</xdr:row>
      <xdr:rowOff>68036</xdr:rowOff>
    </xdr:from>
    <xdr:to>
      <xdr:col>19</xdr:col>
      <xdr:colOff>761999</xdr:colOff>
      <xdr:row>27</xdr:row>
      <xdr:rowOff>90146</xdr:rowOff>
    </xdr:to>
    <xdr:graphicFrame macro="">
      <xdr:nvGraphicFramePr>
        <xdr:cNvPr id="15" name="Gráfico 14">
          <a:extLst>
            <a:ext uri="{FF2B5EF4-FFF2-40B4-BE49-F238E27FC236}">
              <a16:creationId xmlns:a16="http://schemas.microsoft.com/office/drawing/2014/main" id="{00000000-0008-0000-2700-00000F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0</xdr:colOff>
      <xdr:row>11</xdr:row>
      <xdr:rowOff>0</xdr:rowOff>
    </xdr:from>
    <xdr:to>
      <xdr:col>7</xdr:col>
      <xdr:colOff>666749</xdr:colOff>
      <xdr:row>11</xdr:row>
      <xdr:rowOff>0</xdr:rowOff>
    </xdr:to>
    <xdr:graphicFrame macro="">
      <xdr:nvGraphicFramePr>
        <xdr:cNvPr id="16" name="1 Gráfico">
          <a:extLst>
            <a:ext uri="{FF2B5EF4-FFF2-40B4-BE49-F238E27FC236}">
              <a16:creationId xmlns:a16="http://schemas.microsoft.com/office/drawing/2014/main" id="{00000000-0008-0000-27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0</xdr:colOff>
      <xdr:row>11</xdr:row>
      <xdr:rowOff>0</xdr:rowOff>
    </xdr:from>
    <xdr:to>
      <xdr:col>7</xdr:col>
      <xdr:colOff>666749</xdr:colOff>
      <xdr:row>11</xdr:row>
      <xdr:rowOff>0</xdr:rowOff>
    </xdr:to>
    <xdr:graphicFrame macro="">
      <xdr:nvGraphicFramePr>
        <xdr:cNvPr id="17" name="1 Gráfico">
          <a:extLst>
            <a:ext uri="{FF2B5EF4-FFF2-40B4-BE49-F238E27FC236}">
              <a16:creationId xmlns:a16="http://schemas.microsoft.com/office/drawing/2014/main" id="{00000000-0008-0000-2700-00001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0</xdr:colOff>
      <xdr:row>11</xdr:row>
      <xdr:rowOff>0</xdr:rowOff>
    </xdr:from>
    <xdr:to>
      <xdr:col>7</xdr:col>
      <xdr:colOff>666749</xdr:colOff>
      <xdr:row>11</xdr:row>
      <xdr:rowOff>0</xdr:rowOff>
    </xdr:to>
    <xdr:graphicFrame macro="">
      <xdr:nvGraphicFramePr>
        <xdr:cNvPr id="21" name="1 Gráfico">
          <a:extLst>
            <a:ext uri="{FF2B5EF4-FFF2-40B4-BE49-F238E27FC236}">
              <a16:creationId xmlns:a16="http://schemas.microsoft.com/office/drawing/2014/main" id="{00000000-0008-0000-2700-00001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0</xdr:colOff>
      <xdr:row>11</xdr:row>
      <xdr:rowOff>0</xdr:rowOff>
    </xdr:from>
    <xdr:to>
      <xdr:col>7</xdr:col>
      <xdr:colOff>666749</xdr:colOff>
      <xdr:row>11</xdr:row>
      <xdr:rowOff>0</xdr:rowOff>
    </xdr:to>
    <xdr:graphicFrame macro="">
      <xdr:nvGraphicFramePr>
        <xdr:cNvPr id="22" name="1 Gráfico">
          <a:extLst>
            <a:ext uri="{FF2B5EF4-FFF2-40B4-BE49-F238E27FC236}">
              <a16:creationId xmlns:a16="http://schemas.microsoft.com/office/drawing/2014/main" id="{00000000-0008-0000-2700-00001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wsDr>
</file>

<file path=xl/drawings/drawing4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6</xdr:col>
      <xdr:colOff>190500</xdr:colOff>
      <xdr:row>0</xdr:row>
      <xdr:rowOff>968375</xdr:rowOff>
    </xdr:to>
    <xdr:pic>
      <xdr:nvPicPr>
        <xdr:cNvPr id="7" name="Imagen 6">
          <a:extLst>
            <a:ext uri="{FF2B5EF4-FFF2-40B4-BE49-F238E27FC236}">
              <a16:creationId xmlns:a16="http://schemas.microsoft.com/office/drawing/2014/main" id="{00000000-0008-0000-2800-000007000000}"/>
            </a:ext>
          </a:extLst>
        </xdr:cNvPr>
        <xdr:cNvPicPr>
          <a:picLocks noChangeAspect="1"/>
        </xdr:cNvPicPr>
      </xdr:nvPicPr>
      <xdr:blipFill>
        <a:blip xmlns:r="http://schemas.openxmlformats.org/officeDocument/2006/relationships" r:embed="rId1" cstate="screen">
          <a:extLst>
            <a:ext uri="{28A0092B-C50C-407E-A947-70E740481C1C}">
              <a14:useLocalDpi xmlns:a14="http://schemas.microsoft.com/office/drawing/2010/main"/>
            </a:ext>
          </a:extLst>
        </a:blip>
        <a:stretch>
          <a:fillRect/>
        </a:stretch>
      </xdr:blipFill>
      <xdr:spPr>
        <a:xfrm>
          <a:off x="0" y="0"/>
          <a:ext cx="11414125" cy="968375"/>
        </a:xfrm>
        <a:prstGeom prst="rect">
          <a:avLst/>
        </a:prstGeom>
      </xdr:spPr>
    </xdr:pic>
    <xdr:clientData/>
  </xdr:twoCellAnchor>
  <xdr:twoCellAnchor>
    <xdr:from>
      <xdr:col>1</xdr:col>
      <xdr:colOff>76198</xdr:colOff>
      <xdr:row>24</xdr:row>
      <xdr:rowOff>19052</xdr:rowOff>
    </xdr:from>
    <xdr:to>
      <xdr:col>3</xdr:col>
      <xdr:colOff>2422070</xdr:colOff>
      <xdr:row>37</xdr:row>
      <xdr:rowOff>0</xdr:rowOff>
    </xdr:to>
    <xdr:graphicFrame macro="">
      <xdr:nvGraphicFramePr>
        <xdr:cNvPr id="6" name="5 Gráfico">
          <a:extLst>
            <a:ext uri="{FF2B5EF4-FFF2-40B4-BE49-F238E27FC236}">
              <a16:creationId xmlns:a16="http://schemas.microsoft.com/office/drawing/2014/main" id="{00000000-0008-0000-28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1142989</xdr:colOff>
      <xdr:row>0</xdr:row>
      <xdr:rowOff>110941</xdr:rowOff>
    </xdr:from>
    <xdr:to>
      <xdr:col>3</xdr:col>
      <xdr:colOff>1951812</xdr:colOff>
      <xdr:row>1</xdr:row>
      <xdr:rowOff>134904</xdr:rowOff>
    </xdr:to>
    <xdr:grpSp>
      <xdr:nvGrpSpPr>
        <xdr:cNvPr id="8" name="Grupo 7">
          <a:extLst>
            <a:ext uri="{FF2B5EF4-FFF2-40B4-BE49-F238E27FC236}">
              <a16:creationId xmlns:a16="http://schemas.microsoft.com/office/drawing/2014/main" id="{00000000-0008-0000-2800-000008000000}"/>
            </a:ext>
          </a:extLst>
        </xdr:cNvPr>
        <xdr:cNvGrpSpPr/>
      </xdr:nvGrpSpPr>
      <xdr:grpSpPr>
        <a:xfrm>
          <a:off x="1476364" y="110941"/>
          <a:ext cx="7142948" cy="1008213"/>
          <a:chOff x="2735534" y="124549"/>
          <a:chExt cx="8466598" cy="1012182"/>
        </a:xfrm>
      </xdr:grpSpPr>
      <xdr:sp macro="" textlink="">
        <xdr:nvSpPr>
          <xdr:cNvPr id="9" name="CuadroTexto 8">
            <a:extLst>
              <a:ext uri="{FF2B5EF4-FFF2-40B4-BE49-F238E27FC236}">
                <a16:creationId xmlns:a16="http://schemas.microsoft.com/office/drawing/2014/main" id="{00000000-0008-0000-2800-000009000000}"/>
              </a:ext>
            </a:extLst>
          </xdr:cNvPr>
          <xdr:cNvSpPr txBox="1"/>
        </xdr:nvSpPr>
        <xdr:spPr>
          <a:xfrm>
            <a:off x="2735534" y="124549"/>
            <a:ext cx="7634092" cy="49457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3000" b="1" i="0">
                <a:solidFill>
                  <a:srgbClr val="646482"/>
                </a:solidFill>
                <a:latin typeface="Century Gothic" panose="020B0502020202020204" pitchFamily="34" charset="0"/>
              </a:rPr>
              <a:t>Cuentas</a:t>
            </a:r>
            <a:r>
              <a:rPr lang="es-ES_tradnl" sz="3000" b="1" i="0" baseline="0">
                <a:solidFill>
                  <a:srgbClr val="646482"/>
                </a:solidFill>
                <a:latin typeface="Century Gothic" panose="020B0502020202020204" pitchFamily="34" charset="0"/>
              </a:rPr>
              <a:t> Satélite de Salud</a:t>
            </a:r>
            <a:endParaRPr lang="es-ES_tradnl" sz="3000" b="0" i="0">
              <a:solidFill>
                <a:srgbClr val="646482"/>
              </a:solidFill>
              <a:latin typeface="Century Gothic" panose="020B0502020202020204" pitchFamily="34" charset="0"/>
            </a:endParaRPr>
          </a:p>
        </xdr:txBody>
      </xdr:sp>
      <xdr:sp macro="" textlink="">
        <xdr:nvSpPr>
          <xdr:cNvPr id="10" name="CuadroTexto 9">
            <a:extLst>
              <a:ext uri="{FF2B5EF4-FFF2-40B4-BE49-F238E27FC236}">
                <a16:creationId xmlns:a16="http://schemas.microsoft.com/office/drawing/2014/main" id="{00000000-0008-0000-2800-00000A000000}"/>
              </a:ext>
            </a:extLst>
          </xdr:cNvPr>
          <xdr:cNvSpPr txBox="1"/>
        </xdr:nvSpPr>
        <xdr:spPr>
          <a:xfrm>
            <a:off x="2796433" y="558606"/>
            <a:ext cx="8405699" cy="5781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000" b="0" i="0">
                <a:solidFill>
                  <a:srgbClr val="646482"/>
                </a:solidFill>
                <a:latin typeface="Century Gothic" panose="020B0502020202020204" pitchFamily="34" charset="0"/>
              </a:rPr>
              <a:t>Indicadores</a:t>
            </a:r>
            <a:r>
              <a:rPr lang="es-ES_tradnl" sz="2000" b="0" i="0" baseline="0">
                <a:solidFill>
                  <a:srgbClr val="646482"/>
                </a:solidFill>
                <a:latin typeface="Century Gothic" panose="020B0502020202020204" pitchFamily="34" charset="0"/>
              </a:rPr>
              <a:t> Económicos 2007-2023</a:t>
            </a:r>
            <a:endParaRPr lang="es-ES_tradnl" sz="2000" b="0" i="0">
              <a:solidFill>
                <a:srgbClr val="646482"/>
              </a:solidFill>
              <a:latin typeface="Century Gothic" panose="020B0502020202020204" pitchFamily="34" charset="0"/>
            </a:endParaRPr>
          </a:p>
        </xdr:txBody>
      </xdr:sp>
    </xdr:grpSp>
    <xdr:clientData/>
  </xdr:twoCellAnchor>
</xdr:wsDr>
</file>

<file path=xl/drawings/drawing42.xml><?xml version="1.0" encoding="utf-8"?>
<xdr:wsDr xmlns:xdr="http://schemas.openxmlformats.org/drawingml/2006/spreadsheetDrawing" xmlns:a="http://schemas.openxmlformats.org/drawingml/2006/main">
  <xdr:twoCellAnchor editAs="oneCell">
    <xdr:from>
      <xdr:col>0</xdr:col>
      <xdr:colOff>0</xdr:colOff>
      <xdr:row>0</xdr:row>
      <xdr:rowOff>1</xdr:rowOff>
    </xdr:from>
    <xdr:to>
      <xdr:col>6</xdr:col>
      <xdr:colOff>349250</xdr:colOff>
      <xdr:row>1</xdr:row>
      <xdr:rowOff>31751</xdr:rowOff>
    </xdr:to>
    <xdr:pic>
      <xdr:nvPicPr>
        <xdr:cNvPr id="9" name="Imagen 8">
          <a:extLst>
            <a:ext uri="{FF2B5EF4-FFF2-40B4-BE49-F238E27FC236}">
              <a16:creationId xmlns:a16="http://schemas.microsoft.com/office/drawing/2014/main" id="{00000000-0008-0000-2900-000009000000}"/>
            </a:ext>
          </a:extLst>
        </xdr:cNvPr>
        <xdr:cNvPicPr>
          <a:picLocks noChangeAspect="1"/>
        </xdr:cNvPicPr>
      </xdr:nvPicPr>
      <xdr:blipFill>
        <a:blip xmlns:r="http://schemas.openxmlformats.org/officeDocument/2006/relationships" r:embed="rId1" cstate="screen">
          <a:extLst>
            <a:ext uri="{28A0092B-C50C-407E-A947-70E740481C1C}">
              <a14:useLocalDpi xmlns:a14="http://schemas.microsoft.com/office/drawing/2010/main"/>
            </a:ext>
          </a:extLst>
        </a:blip>
        <a:stretch>
          <a:fillRect/>
        </a:stretch>
      </xdr:blipFill>
      <xdr:spPr>
        <a:xfrm>
          <a:off x="0" y="1"/>
          <a:ext cx="11572875" cy="1016000"/>
        </a:xfrm>
        <a:prstGeom prst="rect">
          <a:avLst/>
        </a:prstGeom>
      </xdr:spPr>
    </xdr:pic>
    <xdr:clientData/>
  </xdr:twoCellAnchor>
  <xdr:twoCellAnchor>
    <xdr:from>
      <xdr:col>1</xdr:col>
      <xdr:colOff>76198</xdr:colOff>
      <xdr:row>27</xdr:row>
      <xdr:rowOff>154781</xdr:rowOff>
    </xdr:from>
    <xdr:to>
      <xdr:col>3</xdr:col>
      <xdr:colOff>2440781</xdr:colOff>
      <xdr:row>42</xdr:row>
      <xdr:rowOff>1</xdr:rowOff>
    </xdr:to>
    <xdr:graphicFrame macro="">
      <xdr:nvGraphicFramePr>
        <xdr:cNvPr id="2" name="5 Gráfico">
          <a:extLst>
            <a:ext uri="{FF2B5EF4-FFF2-40B4-BE49-F238E27FC236}">
              <a16:creationId xmlns:a16="http://schemas.microsoft.com/office/drawing/2014/main" id="{00000000-0008-0000-29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1142987</xdr:colOff>
      <xdr:row>0</xdr:row>
      <xdr:rowOff>97334</xdr:rowOff>
    </xdr:from>
    <xdr:to>
      <xdr:col>3</xdr:col>
      <xdr:colOff>1951810</xdr:colOff>
      <xdr:row>1</xdr:row>
      <xdr:rowOff>121297</xdr:rowOff>
    </xdr:to>
    <xdr:grpSp>
      <xdr:nvGrpSpPr>
        <xdr:cNvPr id="5" name="Grupo 4">
          <a:extLst>
            <a:ext uri="{FF2B5EF4-FFF2-40B4-BE49-F238E27FC236}">
              <a16:creationId xmlns:a16="http://schemas.microsoft.com/office/drawing/2014/main" id="{00000000-0008-0000-2900-000005000000}"/>
            </a:ext>
          </a:extLst>
        </xdr:cNvPr>
        <xdr:cNvGrpSpPr/>
      </xdr:nvGrpSpPr>
      <xdr:grpSpPr>
        <a:xfrm>
          <a:off x="1476362" y="97334"/>
          <a:ext cx="7142948" cy="1008213"/>
          <a:chOff x="2735534" y="124549"/>
          <a:chExt cx="8466598" cy="1012182"/>
        </a:xfrm>
      </xdr:grpSpPr>
      <xdr:sp macro="" textlink="">
        <xdr:nvSpPr>
          <xdr:cNvPr id="6" name="CuadroTexto 5">
            <a:extLst>
              <a:ext uri="{FF2B5EF4-FFF2-40B4-BE49-F238E27FC236}">
                <a16:creationId xmlns:a16="http://schemas.microsoft.com/office/drawing/2014/main" id="{00000000-0008-0000-2900-000006000000}"/>
              </a:ext>
            </a:extLst>
          </xdr:cNvPr>
          <xdr:cNvSpPr txBox="1"/>
        </xdr:nvSpPr>
        <xdr:spPr>
          <a:xfrm>
            <a:off x="2735534" y="124549"/>
            <a:ext cx="7634092" cy="49457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3000" b="1" i="0">
                <a:solidFill>
                  <a:srgbClr val="646482"/>
                </a:solidFill>
                <a:latin typeface="Century Gothic" panose="020B0502020202020204" pitchFamily="34" charset="0"/>
              </a:rPr>
              <a:t>Cuentas</a:t>
            </a:r>
            <a:r>
              <a:rPr lang="es-ES_tradnl" sz="3000" b="1" i="0" baseline="0">
                <a:solidFill>
                  <a:srgbClr val="646482"/>
                </a:solidFill>
                <a:latin typeface="Century Gothic" panose="020B0502020202020204" pitchFamily="34" charset="0"/>
              </a:rPr>
              <a:t> Satélite de Salud</a:t>
            </a:r>
            <a:endParaRPr lang="es-ES_tradnl" sz="3000" b="0" i="0">
              <a:solidFill>
                <a:srgbClr val="646482"/>
              </a:solidFill>
              <a:latin typeface="Century Gothic" panose="020B0502020202020204" pitchFamily="34" charset="0"/>
            </a:endParaRPr>
          </a:p>
        </xdr:txBody>
      </xdr:sp>
      <xdr:sp macro="" textlink="">
        <xdr:nvSpPr>
          <xdr:cNvPr id="7" name="CuadroTexto 6">
            <a:extLst>
              <a:ext uri="{FF2B5EF4-FFF2-40B4-BE49-F238E27FC236}">
                <a16:creationId xmlns:a16="http://schemas.microsoft.com/office/drawing/2014/main" id="{00000000-0008-0000-2900-000007000000}"/>
              </a:ext>
            </a:extLst>
          </xdr:cNvPr>
          <xdr:cNvSpPr txBox="1"/>
        </xdr:nvSpPr>
        <xdr:spPr>
          <a:xfrm>
            <a:off x="2796433" y="558606"/>
            <a:ext cx="8405699" cy="5781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000" b="0" i="0">
                <a:solidFill>
                  <a:srgbClr val="646482"/>
                </a:solidFill>
                <a:latin typeface="Century Gothic" panose="020B0502020202020204" pitchFamily="34" charset="0"/>
              </a:rPr>
              <a:t>Indicadores</a:t>
            </a:r>
            <a:r>
              <a:rPr lang="es-ES_tradnl" sz="2000" b="0" i="0" baseline="0">
                <a:solidFill>
                  <a:srgbClr val="646482"/>
                </a:solidFill>
                <a:latin typeface="Century Gothic" panose="020B0502020202020204" pitchFamily="34" charset="0"/>
              </a:rPr>
              <a:t> Económicos 2007-2023</a:t>
            </a:r>
            <a:endParaRPr lang="es-ES_tradnl" sz="2000" b="0" i="0">
              <a:solidFill>
                <a:srgbClr val="646482"/>
              </a:solidFill>
              <a:latin typeface="Century Gothic" panose="020B0502020202020204" pitchFamily="34" charset="0"/>
            </a:endParaRPr>
          </a:p>
        </xdr:txBody>
      </xdr:sp>
    </xdr:grpSp>
    <xdr:clientData/>
  </xdr:twoCellAnchor>
</xdr:wsDr>
</file>

<file path=xl/drawings/drawing43.xml><?xml version="1.0" encoding="utf-8"?>
<xdr:wsDr xmlns:xdr="http://schemas.openxmlformats.org/drawingml/2006/spreadsheetDrawing" xmlns:a="http://schemas.openxmlformats.org/drawingml/2006/main">
  <xdr:twoCellAnchor editAs="oneCell">
    <xdr:from>
      <xdr:col>0</xdr:col>
      <xdr:colOff>0</xdr:colOff>
      <xdr:row>0</xdr:row>
      <xdr:rowOff>1</xdr:rowOff>
    </xdr:from>
    <xdr:to>
      <xdr:col>9</xdr:col>
      <xdr:colOff>396875</xdr:colOff>
      <xdr:row>6</xdr:row>
      <xdr:rowOff>31751</xdr:rowOff>
    </xdr:to>
    <xdr:pic>
      <xdr:nvPicPr>
        <xdr:cNvPr id="6" name="Imagen 5">
          <a:extLst>
            <a:ext uri="{FF2B5EF4-FFF2-40B4-BE49-F238E27FC236}">
              <a16:creationId xmlns:a16="http://schemas.microsoft.com/office/drawing/2014/main" id="{00000000-0008-0000-2A00-000006000000}"/>
            </a:ext>
          </a:extLst>
        </xdr:cNvPr>
        <xdr:cNvPicPr>
          <a:picLocks noChangeAspect="1"/>
        </xdr:cNvPicPr>
      </xdr:nvPicPr>
      <xdr:blipFill>
        <a:blip xmlns:r="http://schemas.openxmlformats.org/officeDocument/2006/relationships" r:embed="rId1" cstate="screen">
          <a:extLst>
            <a:ext uri="{28A0092B-C50C-407E-A947-70E740481C1C}">
              <a14:useLocalDpi xmlns:a14="http://schemas.microsoft.com/office/drawing/2010/main"/>
            </a:ext>
          </a:extLst>
        </a:blip>
        <a:stretch>
          <a:fillRect/>
        </a:stretch>
      </xdr:blipFill>
      <xdr:spPr>
        <a:xfrm>
          <a:off x="0" y="1"/>
          <a:ext cx="18129250" cy="1174750"/>
        </a:xfrm>
        <a:prstGeom prst="rect">
          <a:avLst/>
        </a:prstGeom>
      </xdr:spPr>
    </xdr:pic>
    <xdr:clientData/>
  </xdr:twoCellAnchor>
  <xdr:twoCellAnchor>
    <xdr:from>
      <xdr:col>2</xdr:col>
      <xdr:colOff>1238250</xdr:colOff>
      <xdr:row>0</xdr:row>
      <xdr:rowOff>142874</xdr:rowOff>
    </xdr:from>
    <xdr:to>
      <xdr:col>6</xdr:col>
      <xdr:colOff>223294</xdr:colOff>
      <xdr:row>5</xdr:row>
      <xdr:rowOff>103979</xdr:rowOff>
    </xdr:to>
    <xdr:grpSp>
      <xdr:nvGrpSpPr>
        <xdr:cNvPr id="3" name="7 Grupo">
          <a:extLst>
            <a:ext uri="{FF2B5EF4-FFF2-40B4-BE49-F238E27FC236}">
              <a16:creationId xmlns:a16="http://schemas.microsoft.com/office/drawing/2014/main" id="{00000000-0008-0000-2A00-000003000000}"/>
            </a:ext>
          </a:extLst>
        </xdr:cNvPr>
        <xdr:cNvGrpSpPr/>
      </xdr:nvGrpSpPr>
      <xdr:grpSpPr>
        <a:xfrm>
          <a:off x="2635250" y="142874"/>
          <a:ext cx="8716419" cy="913605"/>
          <a:chOff x="2933700" y="107160"/>
          <a:chExt cx="12783660" cy="913605"/>
        </a:xfrm>
      </xdr:grpSpPr>
      <xdr:sp macro="" textlink="">
        <xdr:nvSpPr>
          <xdr:cNvPr id="4" name="CuadroTexto 4">
            <a:extLst>
              <a:ext uri="{FF2B5EF4-FFF2-40B4-BE49-F238E27FC236}">
                <a16:creationId xmlns:a16="http://schemas.microsoft.com/office/drawing/2014/main" id="{00000000-0008-0000-2A00-000004000000}"/>
              </a:ext>
            </a:extLst>
          </xdr:cNvPr>
          <xdr:cNvSpPr txBox="1"/>
        </xdr:nvSpPr>
        <xdr:spPr>
          <a:xfrm>
            <a:off x="2933700" y="107160"/>
            <a:ext cx="11318460" cy="53578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800" b="1" i="0">
                <a:solidFill>
                  <a:srgbClr val="646482"/>
                </a:solidFill>
                <a:latin typeface="Century Gothic" panose="020B0502020202020204" pitchFamily="34" charset="0"/>
              </a:rPr>
              <a:t>Cuentas Satélite de Salud</a:t>
            </a:r>
          </a:p>
        </xdr:txBody>
      </xdr:sp>
      <xdr:sp macro="" textlink="">
        <xdr:nvSpPr>
          <xdr:cNvPr id="5" name="CuadroTexto 5">
            <a:extLst>
              <a:ext uri="{FF2B5EF4-FFF2-40B4-BE49-F238E27FC236}">
                <a16:creationId xmlns:a16="http://schemas.microsoft.com/office/drawing/2014/main" id="{00000000-0008-0000-2A00-000005000000}"/>
              </a:ext>
            </a:extLst>
          </xdr:cNvPr>
          <xdr:cNvSpPr txBox="1"/>
        </xdr:nvSpPr>
        <xdr:spPr>
          <a:xfrm>
            <a:off x="2951830" y="500065"/>
            <a:ext cx="12765530" cy="5207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000" b="0" i="0">
                <a:solidFill>
                  <a:srgbClr val="646482"/>
                </a:solidFill>
                <a:latin typeface="Century Gothic" panose="020B0502020202020204" pitchFamily="34" charset="0"/>
              </a:rPr>
              <a:t>Indicadores de financiamiento y erogaciones 2007-2023</a:t>
            </a:r>
          </a:p>
        </xdr:txBody>
      </xdr:sp>
    </xdr:grpSp>
    <xdr:clientData/>
  </xdr:twoCellAnchor>
</xdr:wsDr>
</file>

<file path=xl/drawings/drawing44.xml><?xml version="1.0" encoding="utf-8"?>
<xdr:wsDr xmlns:xdr="http://schemas.openxmlformats.org/drawingml/2006/spreadsheetDrawing" xmlns:a="http://schemas.openxmlformats.org/drawingml/2006/main">
  <xdr:twoCellAnchor editAs="oneCell">
    <xdr:from>
      <xdr:col>0</xdr:col>
      <xdr:colOff>0</xdr:colOff>
      <xdr:row>0</xdr:row>
      <xdr:rowOff>1</xdr:rowOff>
    </xdr:from>
    <xdr:to>
      <xdr:col>4</xdr:col>
      <xdr:colOff>222250</xdr:colOff>
      <xdr:row>1</xdr:row>
      <xdr:rowOff>31750</xdr:rowOff>
    </xdr:to>
    <xdr:pic>
      <xdr:nvPicPr>
        <xdr:cNvPr id="6" name="Imagen 5">
          <a:extLst>
            <a:ext uri="{FF2B5EF4-FFF2-40B4-BE49-F238E27FC236}">
              <a16:creationId xmlns:a16="http://schemas.microsoft.com/office/drawing/2014/main" id="{00000000-0008-0000-2B00-000006000000}"/>
            </a:ext>
          </a:extLst>
        </xdr:cNvPr>
        <xdr:cNvPicPr>
          <a:picLocks noChangeAspect="1"/>
        </xdr:cNvPicPr>
      </xdr:nvPicPr>
      <xdr:blipFill>
        <a:blip xmlns:r="http://schemas.openxmlformats.org/officeDocument/2006/relationships" r:embed="rId1" cstate="screen">
          <a:extLst>
            <a:ext uri="{28A0092B-C50C-407E-A947-70E740481C1C}">
              <a14:useLocalDpi xmlns:a14="http://schemas.microsoft.com/office/drawing/2010/main"/>
            </a:ext>
          </a:extLst>
        </a:blip>
        <a:stretch>
          <a:fillRect/>
        </a:stretch>
      </xdr:blipFill>
      <xdr:spPr>
        <a:xfrm>
          <a:off x="0" y="1"/>
          <a:ext cx="10604500" cy="1095374"/>
        </a:xfrm>
        <a:prstGeom prst="rect">
          <a:avLst/>
        </a:prstGeom>
      </xdr:spPr>
    </xdr:pic>
    <xdr:clientData/>
  </xdr:twoCellAnchor>
  <xdr:twoCellAnchor>
    <xdr:from>
      <xdr:col>1</xdr:col>
      <xdr:colOff>1360879</xdr:colOff>
      <xdr:row>0</xdr:row>
      <xdr:rowOff>250036</xdr:rowOff>
    </xdr:from>
    <xdr:to>
      <xdr:col>3</xdr:col>
      <xdr:colOff>2467241</xdr:colOff>
      <xdr:row>1</xdr:row>
      <xdr:rowOff>103984</xdr:rowOff>
    </xdr:to>
    <xdr:grpSp>
      <xdr:nvGrpSpPr>
        <xdr:cNvPr id="3" name="7 Grupo">
          <a:extLst>
            <a:ext uri="{FF2B5EF4-FFF2-40B4-BE49-F238E27FC236}">
              <a16:creationId xmlns:a16="http://schemas.microsoft.com/office/drawing/2014/main" id="{00000000-0008-0000-2B00-000003000000}"/>
            </a:ext>
          </a:extLst>
        </xdr:cNvPr>
        <xdr:cNvGrpSpPr/>
      </xdr:nvGrpSpPr>
      <xdr:grpSpPr>
        <a:xfrm>
          <a:off x="1487879" y="250036"/>
          <a:ext cx="6726112" cy="917573"/>
          <a:chOff x="2846231" y="59536"/>
          <a:chExt cx="6055944" cy="913604"/>
        </a:xfrm>
      </xdr:grpSpPr>
      <xdr:sp macro="" textlink="">
        <xdr:nvSpPr>
          <xdr:cNvPr id="4" name="CuadroTexto 4">
            <a:extLst>
              <a:ext uri="{FF2B5EF4-FFF2-40B4-BE49-F238E27FC236}">
                <a16:creationId xmlns:a16="http://schemas.microsoft.com/office/drawing/2014/main" id="{00000000-0008-0000-2B00-000004000000}"/>
              </a:ext>
            </a:extLst>
          </xdr:cNvPr>
          <xdr:cNvSpPr txBox="1"/>
        </xdr:nvSpPr>
        <xdr:spPr>
          <a:xfrm>
            <a:off x="2846231" y="59536"/>
            <a:ext cx="5668329" cy="53578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600" b="1" i="0">
                <a:solidFill>
                  <a:srgbClr val="646482"/>
                </a:solidFill>
                <a:latin typeface="Century Gothic" panose="020B0502020202020204" pitchFamily="34" charset="0"/>
              </a:rPr>
              <a:t>Cuentas Satélite de Salud</a:t>
            </a:r>
          </a:p>
        </xdr:txBody>
      </xdr:sp>
      <xdr:sp macro="" textlink="">
        <xdr:nvSpPr>
          <xdr:cNvPr id="5" name="CuadroTexto 5">
            <a:extLst>
              <a:ext uri="{FF2B5EF4-FFF2-40B4-BE49-F238E27FC236}">
                <a16:creationId xmlns:a16="http://schemas.microsoft.com/office/drawing/2014/main" id="{00000000-0008-0000-2B00-000005000000}"/>
              </a:ext>
            </a:extLst>
          </xdr:cNvPr>
          <xdr:cNvSpPr txBox="1"/>
        </xdr:nvSpPr>
        <xdr:spPr>
          <a:xfrm>
            <a:off x="2864362" y="452440"/>
            <a:ext cx="6037813" cy="5207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1800" b="0" i="0">
                <a:solidFill>
                  <a:srgbClr val="646482"/>
                </a:solidFill>
                <a:latin typeface="Century Gothic" panose="020B0502020202020204" pitchFamily="34" charset="0"/>
              </a:rPr>
              <a:t>Indicadores de financiamiento y erogaciones  2007-2023</a:t>
            </a:r>
          </a:p>
          <a:p>
            <a:endParaRPr lang="es-ES_tradnl" sz="1800" b="0" i="0">
              <a:solidFill>
                <a:srgbClr val="646482"/>
              </a:solidFill>
              <a:latin typeface="Century Gothic" panose="020B0502020202020204" pitchFamily="34" charset="0"/>
            </a:endParaRPr>
          </a:p>
        </xdr:txBody>
      </xdr:sp>
    </xdr:grpSp>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0</xdr:row>
      <xdr:rowOff>1</xdr:rowOff>
    </xdr:from>
    <xdr:to>
      <xdr:col>7</xdr:col>
      <xdr:colOff>285750</xdr:colOff>
      <xdr:row>1</xdr:row>
      <xdr:rowOff>95251</xdr:rowOff>
    </xdr:to>
    <xdr:pic>
      <xdr:nvPicPr>
        <xdr:cNvPr id="10" name="Imagen 9">
          <a:extLst>
            <a:ext uri="{FF2B5EF4-FFF2-40B4-BE49-F238E27FC236}">
              <a16:creationId xmlns:a16="http://schemas.microsoft.com/office/drawing/2014/main" id="{00000000-0008-0000-0400-00000A000000}"/>
            </a:ext>
          </a:extLst>
        </xdr:cNvPr>
        <xdr:cNvPicPr>
          <a:picLocks noChangeAspect="1"/>
        </xdr:cNvPicPr>
      </xdr:nvPicPr>
      <xdr:blipFill>
        <a:blip xmlns:r="http://schemas.openxmlformats.org/officeDocument/2006/relationships" r:embed="rId1" cstate="screen">
          <a:extLst>
            <a:ext uri="{28A0092B-C50C-407E-A947-70E740481C1C}">
              <a14:useLocalDpi xmlns:a14="http://schemas.microsoft.com/office/drawing/2010/main"/>
            </a:ext>
          </a:extLst>
        </a:blip>
        <a:stretch>
          <a:fillRect/>
        </a:stretch>
      </xdr:blipFill>
      <xdr:spPr>
        <a:xfrm>
          <a:off x="0" y="1"/>
          <a:ext cx="11731625" cy="1079500"/>
        </a:xfrm>
        <a:prstGeom prst="rect">
          <a:avLst/>
        </a:prstGeom>
      </xdr:spPr>
    </xdr:pic>
    <xdr:clientData/>
  </xdr:twoCellAnchor>
  <xdr:twoCellAnchor>
    <xdr:from>
      <xdr:col>2</xdr:col>
      <xdr:colOff>226401</xdr:colOff>
      <xdr:row>0</xdr:row>
      <xdr:rowOff>97334</xdr:rowOff>
    </xdr:from>
    <xdr:to>
      <xdr:col>5</xdr:col>
      <xdr:colOff>217712</xdr:colOff>
      <xdr:row>0</xdr:row>
      <xdr:rowOff>913380</xdr:rowOff>
    </xdr:to>
    <xdr:grpSp>
      <xdr:nvGrpSpPr>
        <xdr:cNvPr id="5" name="Grupo 4">
          <a:extLst>
            <a:ext uri="{FF2B5EF4-FFF2-40B4-BE49-F238E27FC236}">
              <a16:creationId xmlns:a16="http://schemas.microsoft.com/office/drawing/2014/main" id="{00000000-0008-0000-0400-000005000000}"/>
            </a:ext>
          </a:extLst>
        </xdr:cNvPr>
        <xdr:cNvGrpSpPr/>
      </xdr:nvGrpSpPr>
      <xdr:grpSpPr>
        <a:xfrm>
          <a:off x="1829776" y="97334"/>
          <a:ext cx="7706561" cy="816046"/>
          <a:chOff x="2735535" y="124549"/>
          <a:chExt cx="8466597" cy="816046"/>
        </a:xfrm>
      </xdr:grpSpPr>
      <xdr:sp macro="" textlink="">
        <xdr:nvSpPr>
          <xdr:cNvPr id="6" name="CuadroTexto 5">
            <a:extLst>
              <a:ext uri="{FF2B5EF4-FFF2-40B4-BE49-F238E27FC236}">
                <a16:creationId xmlns:a16="http://schemas.microsoft.com/office/drawing/2014/main" id="{00000000-0008-0000-0400-000006000000}"/>
              </a:ext>
            </a:extLst>
          </xdr:cNvPr>
          <xdr:cNvSpPr txBox="1"/>
        </xdr:nvSpPr>
        <xdr:spPr>
          <a:xfrm>
            <a:off x="2735535" y="124549"/>
            <a:ext cx="5586934" cy="49457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3000" b="1" i="0">
                <a:solidFill>
                  <a:srgbClr val="646482"/>
                </a:solidFill>
                <a:latin typeface="Century Gothic" panose="020B0502020202020204" pitchFamily="34" charset="0"/>
              </a:rPr>
              <a:t>Cuentas</a:t>
            </a:r>
            <a:r>
              <a:rPr lang="es-ES_tradnl" sz="3000" b="1" i="0" baseline="0">
                <a:solidFill>
                  <a:srgbClr val="646482"/>
                </a:solidFill>
                <a:latin typeface="Century Gothic" panose="020B0502020202020204" pitchFamily="34" charset="0"/>
              </a:rPr>
              <a:t> Satélite de Salud</a:t>
            </a:r>
            <a:endParaRPr lang="es-ES_tradnl" sz="3000" b="0" i="0">
              <a:solidFill>
                <a:srgbClr val="646482"/>
              </a:solidFill>
              <a:latin typeface="Century Gothic" panose="020B0502020202020204" pitchFamily="34" charset="0"/>
            </a:endParaRPr>
          </a:p>
        </xdr:txBody>
      </xdr:sp>
      <xdr:sp macro="" textlink="">
        <xdr:nvSpPr>
          <xdr:cNvPr id="7" name="CuadroTexto 6">
            <a:extLst>
              <a:ext uri="{FF2B5EF4-FFF2-40B4-BE49-F238E27FC236}">
                <a16:creationId xmlns:a16="http://schemas.microsoft.com/office/drawing/2014/main" id="{00000000-0008-0000-0400-000007000000}"/>
              </a:ext>
            </a:extLst>
          </xdr:cNvPr>
          <xdr:cNvSpPr txBox="1"/>
        </xdr:nvSpPr>
        <xdr:spPr>
          <a:xfrm>
            <a:off x="2796433" y="594324"/>
            <a:ext cx="8405699" cy="34627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000" b="0" i="0">
                <a:solidFill>
                  <a:srgbClr val="646482"/>
                </a:solidFill>
                <a:latin typeface="Century Gothic" panose="020B0502020202020204" pitchFamily="34" charset="0"/>
              </a:rPr>
              <a:t>Indicadores</a:t>
            </a:r>
            <a:r>
              <a:rPr lang="es-ES_tradnl" sz="2000" b="0" i="0" baseline="0">
                <a:solidFill>
                  <a:srgbClr val="646482"/>
                </a:solidFill>
                <a:latin typeface="Century Gothic" panose="020B0502020202020204" pitchFamily="34" charset="0"/>
              </a:rPr>
              <a:t> Económicos 2007-2023</a:t>
            </a:r>
            <a:endParaRPr lang="es-ES_tradnl" sz="2000" b="0" i="0">
              <a:solidFill>
                <a:srgbClr val="646482"/>
              </a:solidFill>
              <a:latin typeface="Century Gothic" panose="020B0502020202020204" pitchFamily="34" charset="0"/>
            </a:endParaRPr>
          </a:p>
        </xdr:txBody>
      </xdr:sp>
    </xdr:grpSp>
    <xdr:clientData/>
  </xdr:twoCellAnchor>
  <xdr:twoCellAnchor>
    <xdr:from>
      <xdr:col>1</xdr:col>
      <xdr:colOff>248641</xdr:colOff>
      <xdr:row>22</xdr:row>
      <xdr:rowOff>353453</xdr:rowOff>
    </xdr:from>
    <xdr:to>
      <xdr:col>7</xdr:col>
      <xdr:colOff>635176</xdr:colOff>
      <xdr:row>42</xdr:row>
      <xdr:rowOff>351968</xdr:rowOff>
    </xdr:to>
    <xdr:graphicFrame macro="">
      <xdr:nvGraphicFramePr>
        <xdr:cNvPr id="9" name="4 Gráfico">
          <a:extLst>
            <a:ext uri="{FF2B5EF4-FFF2-40B4-BE49-F238E27FC236}">
              <a16:creationId xmlns:a16="http://schemas.microsoft.com/office/drawing/2014/main" id="{00000000-0008-0000-04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7</xdr:col>
      <xdr:colOff>285750</xdr:colOff>
      <xdr:row>1</xdr:row>
      <xdr:rowOff>47625</xdr:rowOff>
    </xdr:to>
    <xdr:pic>
      <xdr:nvPicPr>
        <xdr:cNvPr id="10" name="Imagen 9">
          <a:extLst>
            <a:ext uri="{FF2B5EF4-FFF2-40B4-BE49-F238E27FC236}">
              <a16:creationId xmlns:a16="http://schemas.microsoft.com/office/drawing/2014/main" id="{00000000-0008-0000-0500-00000A000000}"/>
            </a:ext>
          </a:extLst>
        </xdr:cNvPr>
        <xdr:cNvPicPr>
          <a:picLocks noChangeAspect="1"/>
        </xdr:cNvPicPr>
      </xdr:nvPicPr>
      <xdr:blipFill>
        <a:blip xmlns:r="http://schemas.openxmlformats.org/officeDocument/2006/relationships" r:embed="rId1" cstate="screen">
          <a:extLst>
            <a:ext uri="{28A0092B-C50C-407E-A947-70E740481C1C}">
              <a14:useLocalDpi xmlns:a14="http://schemas.microsoft.com/office/drawing/2010/main"/>
            </a:ext>
          </a:extLst>
        </a:blip>
        <a:stretch>
          <a:fillRect/>
        </a:stretch>
      </xdr:blipFill>
      <xdr:spPr>
        <a:xfrm>
          <a:off x="0" y="0"/>
          <a:ext cx="11509375" cy="1031875"/>
        </a:xfrm>
        <a:prstGeom prst="rect">
          <a:avLst/>
        </a:prstGeom>
      </xdr:spPr>
    </xdr:pic>
    <xdr:clientData/>
  </xdr:twoCellAnchor>
  <xdr:twoCellAnchor>
    <xdr:from>
      <xdr:col>0</xdr:col>
      <xdr:colOff>0</xdr:colOff>
      <xdr:row>47</xdr:row>
      <xdr:rowOff>31605</xdr:rowOff>
    </xdr:from>
    <xdr:to>
      <xdr:col>6</xdr:col>
      <xdr:colOff>872403</xdr:colOff>
      <xdr:row>63</xdr:row>
      <xdr:rowOff>266700</xdr:rowOff>
    </xdr:to>
    <xdr:graphicFrame macro="">
      <xdr:nvGraphicFramePr>
        <xdr:cNvPr id="2" name="4 Gráfico">
          <a:extLst>
            <a:ext uri="{FF2B5EF4-FFF2-40B4-BE49-F238E27FC236}">
              <a16:creationId xmlns:a16="http://schemas.microsoft.com/office/drawing/2014/main" id="{00000000-0008-0000-05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338319</xdr:colOff>
      <xdr:row>0</xdr:row>
      <xdr:rowOff>111483</xdr:rowOff>
    </xdr:from>
    <xdr:to>
      <xdr:col>5</xdr:col>
      <xdr:colOff>253653</xdr:colOff>
      <xdr:row>1</xdr:row>
      <xdr:rowOff>170622</xdr:rowOff>
    </xdr:to>
    <xdr:grpSp>
      <xdr:nvGrpSpPr>
        <xdr:cNvPr id="5" name="Grupo 4">
          <a:extLst>
            <a:ext uri="{FF2B5EF4-FFF2-40B4-BE49-F238E27FC236}">
              <a16:creationId xmlns:a16="http://schemas.microsoft.com/office/drawing/2014/main" id="{00000000-0008-0000-0500-000005000000}"/>
            </a:ext>
          </a:extLst>
        </xdr:cNvPr>
        <xdr:cNvGrpSpPr/>
      </xdr:nvGrpSpPr>
      <xdr:grpSpPr>
        <a:xfrm>
          <a:off x="1719444" y="111483"/>
          <a:ext cx="7630584" cy="1043389"/>
          <a:chOff x="2735535" y="124549"/>
          <a:chExt cx="8466597" cy="1047900"/>
        </a:xfrm>
      </xdr:grpSpPr>
      <xdr:sp macro="" textlink="">
        <xdr:nvSpPr>
          <xdr:cNvPr id="6" name="CuadroTexto 5">
            <a:extLst>
              <a:ext uri="{FF2B5EF4-FFF2-40B4-BE49-F238E27FC236}">
                <a16:creationId xmlns:a16="http://schemas.microsoft.com/office/drawing/2014/main" id="{00000000-0008-0000-0500-000006000000}"/>
              </a:ext>
            </a:extLst>
          </xdr:cNvPr>
          <xdr:cNvSpPr txBox="1"/>
        </xdr:nvSpPr>
        <xdr:spPr>
          <a:xfrm>
            <a:off x="2735535" y="124549"/>
            <a:ext cx="5586934" cy="49457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3000" b="1" i="0">
                <a:solidFill>
                  <a:srgbClr val="646482"/>
                </a:solidFill>
                <a:latin typeface="Century Gothic" panose="020B0502020202020204" pitchFamily="34" charset="0"/>
              </a:rPr>
              <a:t>Cuentas</a:t>
            </a:r>
            <a:r>
              <a:rPr lang="es-ES_tradnl" sz="3000" b="1" i="0" baseline="0">
                <a:solidFill>
                  <a:srgbClr val="646482"/>
                </a:solidFill>
                <a:latin typeface="Century Gothic" panose="020B0502020202020204" pitchFamily="34" charset="0"/>
              </a:rPr>
              <a:t> Satélite de Salud</a:t>
            </a:r>
            <a:endParaRPr lang="es-ES_tradnl" sz="3000" b="0" i="0">
              <a:solidFill>
                <a:srgbClr val="646482"/>
              </a:solidFill>
              <a:latin typeface="Century Gothic" panose="020B0502020202020204" pitchFamily="34" charset="0"/>
            </a:endParaRPr>
          </a:p>
        </xdr:txBody>
      </xdr:sp>
      <xdr:sp macro="" textlink="">
        <xdr:nvSpPr>
          <xdr:cNvPr id="7" name="CuadroTexto 6">
            <a:extLst>
              <a:ext uri="{FF2B5EF4-FFF2-40B4-BE49-F238E27FC236}">
                <a16:creationId xmlns:a16="http://schemas.microsoft.com/office/drawing/2014/main" id="{00000000-0008-0000-0500-000007000000}"/>
              </a:ext>
            </a:extLst>
          </xdr:cNvPr>
          <xdr:cNvSpPr txBox="1"/>
        </xdr:nvSpPr>
        <xdr:spPr>
          <a:xfrm>
            <a:off x="2796433" y="594324"/>
            <a:ext cx="8405699" cy="5781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000" b="0" i="0">
                <a:solidFill>
                  <a:srgbClr val="646482"/>
                </a:solidFill>
                <a:latin typeface="Century Gothic" panose="020B0502020202020204" pitchFamily="34" charset="0"/>
              </a:rPr>
              <a:t>Indicadores</a:t>
            </a:r>
            <a:r>
              <a:rPr lang="es-ES_tradnl" sz="2000" b="0" i="0" baseline="0">
                <a:solidFill>
                  <a:srgbClr val="646482"/>
                </a:solidFill>
                <a:latin typeface="Century Gothic" panose="020B0502020202020204" pitchFamily="34" charset="0"/>
              </a:rPr>
              <a:t> Económicos 2007-2023</a:t>
            </a:r>
            <a:endParaRPr lang="es-ES_tradnl" sz="2000" b="0" i="0">
              <a:solidFill>
                <a:srgbClr val="646482"/>
              </a:solidFill>
              <a:latin typeface="Century Gothic" panose="020B0502020202020204" pitchFamily="34" charset="0"/>
            </a:endParaRPr>
          </a:p>
        </xdr:txBody>
      </xdr:sp>
    </xdr:grpSp>
    <xdr:clientData/>
  </xdr:twoCellAnchor>
  <xdr:twoCellAnchor>
    <xdr:from>
      <xdr:col>0</xdr:col>
      <xdr:colOff>0</xdr:colOff>
      <xdr:row>27</xdr:row>
      <xdr:rowOff>381000</xdr:rowOff>
    </xdr:from>
    <xdr:to>
      <xdr:col>6</xdr:col>
      <xdr:colOff>872403</xdr:colOff>
      <xdr:row>44</xdr:row>
      <xdr:rowOff>196995</xdr:rowOff>
    </xdr:to>
    <xdr:graphicFrame macro="">
      <xdr:nvGraphicFramePr>
        <xdr:cNvPr id="9" name="4 Gráfico">
          <a:extLst>
            <a:ext uri="{FF2B5EF4-FFF2-40B4-BE49-F238E27FC236}">
              <a16:creationId xmlns:a16="http://schemas.microsoft.com/office/drawing/2014/main" id="{00000000-0008-0000-05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0</xdr:colOff>
      <xdr:row>0</xdr:row>
      <xdr:rowOff>1</xdr:rowOff>
    </xdr:from>
    <xdr:to>
      <xdr:col>18</xdr:col>
      <xdr:colOff>419553</xdr:colOff>
      <xdr:row>1</xdr:row>
      <xdr:rowOff>63501</xdr:rowOff>
    </xdr:to>
    <xdr:pic>
      <xdr:nvPicPr>
        <xdr:cNvPr id="11" name="Imagen 10">
          <a:extLst>
            <a:ext uri="{FF2B5EF4-FFF2-40B4-BE49-F238E27FC236}">
              <a16:creationId xmlns:a16="http://schemas.microsoft.com/office/drawing/2014/main" id="{00000000-0008-0000-0600-00000B000000}"/>
            </a:ext>
          </a:extLst>
        </xdr:cNvPr>
        <xdr:cNvPicPr>
          <a:picLocks noChangeAspect="1"/>
        </xdr:cNvPicPr>
      </xdr:nvPicPr>
      <xdr:blipFill>
        <a:blip xmlns:r="http://schemas.openxmlformats.org/officeDocument/2006/relationships" r:embed="rId1" cstate="screen">
          <a:extLst>
            <a:ext uri="{28A0092B-C50C-407E-A947-70E740481C1C}">
              <a14:useLocalDpi xmlns:a14="http://schemas.microsoft.com/office/drawing/2010/main"/>
            </a:ext>
          </a:extLst>
        </a:blip>
        <a:stretch>
          <a:fillRect/>
        </a:stretch>
      </xdr:blipFill>
      <xdr:spPr>
        <a:xfrm>
          <a:off x="0" y="1"/>
          <a:ext cx="21104678" cy="1047750"/>
        </a:xfrm>
        <a:prstGeom prst="rect">
          <a:avLst/>
        </a:prstGeom>
      </xdr:spPr>
    </xdr:pic>
    <xdr:clientData/>
  </xdr:twoCellAnchor>
  <xdr:twoCellAnchor>
    <xdr:from>
      <xdr:col>1</xdr:col>
      <xdr:colOff>2816851</xdr:colOff>
      <xdr:row>0</xdr:row>
      <xdr:rowOff>120999</xdr:rowOff>
    </xdr:from>
    <xdr:to>
      <xdr:col>10</xdr:col>
      <xdr:colOff>399919</xdr:colOff>
      <xdr:row>1</xdr:row>
      <xdr:rowOff>154781</xdr:rowOff>
    </xdr:to>
    <xdr:grpSp>
      <xdr:nvGrpSpPr>
        <xdr:cNvPr id="5" name="Grupo 4">
          <a:extLst>
            <a:ext uri="{FF2B5EF4-FFF2-40B4-BE49-F238E27FC236}">
              <a16:creationId xmlns:a16="http://schemas.microsoft.com/office/drawing/2014/main" id="{00000000-0008-0000-0600-000005000000}"/>
            </a:ext>
          </a:extLst>
        </xdr:cNvPr>
        <xdr:cNvGrpSpPr/>
      </xdr:nvGrpSpPr>
      <xdr:grpSpPr>
        <a:xfrm>
          <a:off x="2975601" y="120999"/>
          <a:ext cx="9600443" cy="1018032"/>
          <a:chOff x="2735535" y="124549"/>
          <a:chExt cx="8466597" cy="1047900"/>
        </a:xfrm>
      </xdr:grpSpPr>
      <xdr:sp macro="" textlink="">
        <xdr:nvSpPr>
          <xdr:cNvPr id="6" name="CuadroTexto 5">
            <a:extLst>
              <a:ext uri="{FF2B5EF4-FFF2-40B4-BE49-F238E27FC236}">
                <a16:creationId xmlns:a16="http://schemas.microsoft.com/office/drawing/2014/main" id="{00000000-0008-0000-0600-000006000000}"/>
              </a:ext>
            </a:extLst>
          </xdr:cNvPr>
          <xdr:cNvSpPr txBox="1"/>
        </xdr:nvSpPr>
        <xdr:spPr>
          <a:xfrm>
            <a:off x="2735535" y="124549"/>
            <a:ext cx="5586934" cy="49457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3000" b="1" i="0">
                <a:solidFill>
                  <a:srgbClr val="646482"/>
                </a:solidFill>
                <a:latin typeface="Century Gothic" panose="020B0502020202020204" pitchFamily="34" charset="0"/>
              </a:rPr>
              <a:t>Cuentas</a:t>
            </a:r>
            <a:r>
              <a:rPr lang="es-ES_tradnl" sz="3000" b="1" i="0" baseline="0">
                <a:solidFill>
                  <a:srgbClr val="646482"/>
                </a:solidFill>
                <a:latin typeface="Century Gothic" panose="020B0502020202020204" pitchFamily="34" charset="0"/>
              </a:rPr>
              <a:t> Satélite de Salud</a:t>
            </a:r>
            <a:endParaRPr lang="es-ES_tradnl" sz="3000" b="0" i="0">
              <a:solidFill>
                <a:srgbClr val="646482"/>
              </a:solidFill>
              <a:latin typeface="Century Gothic" panose="020B0502020202020204" pitchFamily="34" charset="0"/>
            </a:endParaRPr>
          </a:p>
        </xdr:txBody>
      </xdr:sp>
      <xdr:sp macro="" textlink="">
        <xdr:nvSpPr>
          <xdr:cNvPr id="7" name="CuadroTexto 6">
            <a:extLst>
              <a:ext uri="{FF2B5EF4-FFF2-40B4-BE49-F238E27FC236}">
                <a16:creationId xmlns:a16="http://schemas.microsoft.com/office/drawing/2014/main" id="{00000000-0008-0000-0600-000007000000}"/>
              </a:ext>
            </a:extLst>
          </xdr:cNvPr>
          <xdr:cNvSpPr txBox="1"/>
        </xdr:nvSpPr>
        <xdr:spPr>
          <a:xfrm>
            <a:off x="2796433" y="594324"/>
            <a:ext cx="8405699" cy="5781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000" b="0" i="0">
                <a:solidFill>
                  <a:srgbClr val="646482"/>
                </a:solidFill>
                <a:latin typeface="Century Gothic" panose="020B0502020202020204" pitchFamily="34" charset="0"/>
              </a:rPr>
              <a:t>Indicadores</a:t>
            </a:r>
            <a:r>
              <a:rPr lang="es-ES_tradnl" sz="2000" b="0" i="0" baseline="0">
                <a:solidFill>
                  <a:srgbClr val="646482"/>
                </a:solidFill>
                <a:latin typeface="Century Gothic" panose="020B0502020202020204" pitchFamily="34" charset="0"/>
              </a:rPr>
              <a:t> Económicos 2007-2023</a:t>
            </a:r>
            <a:endParaRPr lang="es-ES_tradnl" sz="2000" b="0" i="0">
              <a:solidFill>
                <a:srgbClr val="646482"/>
              </a:solidFill>
              <a:latin typeface="Century Gothic" panose="020B0502020202020204" pitchFamily="34" charset="0"/>
            </a:endParaRPr>
          </a:p>
        </xdr:txBody>
      </xdr:sp>
    </xdr:grpSp>
    <xdr:clientData/>
  </xdr:twoCellAnchor>
  <xdr:twoCellAnchor>
    <xdr:from>
      <xdr:col>0</xdr:col>
      <xdr:colOff>0</xdr:colOff>
      <xdr:row>12</xdr:row>
      <xdr:rowOff>63500</xdr:rowOff>
    </xdr:from>
    <xdr:to>
      <xdr:col>19</xdr:col>
      <xdr:colOff>15875</xdr:colOff>
      <xdr:row>24</xdr:row>
      <xdr:rowOff>345679</xdr:rowOff>
    </xdr:to>
    <xdr:graphicFrame macro="">
      <xdr:nvGraphicFramePr>
        <xdr:cNvPr id="10" name="Gráfico 9">
          <a:extLst>
            <a:ext uri="{FF2B5EF4-FFF2-40B4-BE49-F238E27FC236}">
              <a16:creationId xmlns:a16="http://schemas.microsoft.com/office/drawing/2014/main" id="{00000000-0008-0000-06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18</xdr:col>
      <xdr:colOff>984250</xdr:colOff>
      <xdr:row>1</xdr:row>
      <xdr:rowOff>111125</xdr:rowOff>
    </xdr:to>
    <xdr:pic>
      <xdr:nvPicPr>
        <xdr:cNvPr id="10" name="Imagen 9">
          <a:extLst>
            <a:ext uri="{FF2B5EF4-FFF2-40B4-BE49-F238E27FC236}">
              <a16:creationId xmlns:a16="http://schemas.microsoft.com/office/drawing/2014/main" id="{00000000-0008-0000-0700-00000A000000}"/>
            </a:ext>
          </a:extLst>
        </xdr:cNvPr>
        <xdr:cNvPicPr>
          <a:picLocks noChangeAspect="1"/>
        </xdr:cNvPicPr>
      </xdr:nvPicPr>
      <xdr:blipFill>
        <a:blip xmlns:r="http://schemas.openxmlformats.org/officeDocument/2006/relationships" r:embed="rId1" cstate="screen">
          <a:extLst>
            <a:ext uri="{28A0092B-C50C-407E-A947-70E740481C1C}">
              <a14:useLocalDpi xmlns:a14="http://schemas.microsoft.com/office/drawing/2010/main"/>
            </a:ext>
          </a:extLst>
        </a:blip>
        <a:stretch>
          <a:fillRect/>
        </a:stretch>
      </xdr:blipFill>
      <xdr:spPr>
        <a:xfrm>
          <a:off x="0" y="0"/>
          <a:ext cx="21844000" cy="1095375"/>
        </a:xfrm>
        <a:prstGeom prst="rect">
          <a:avLst/>
        </a:prstGeom>
      </xdr:spPr>
    </xdr:pic>
    <xdr:clientData/>
  </xdr:twoCellAnchor>
  <xdr:twoCellAnchor>
    <xdr:from>
      <xdr:col>1</xdr:col>
      <xdr:colOff>2694822</xdr:colOff>
      <xdr:row>0</xdr:row>
      <xdr:rowOff>124548</xdr:rowOff>
    </xdr:from>
    <xdr:to>
      <xdr:col>10</xdr:col>
      <xdr:colOff>487375</xdr:colOff>
      <xdr:row>1</xdr:row>
      <xdr:rowOff>184229</xdr:rowOff>
    </xdr:to>
    <xdr:grpSp>
      <xdr:nvGrpSpPr>
        <xdr:cNvPr id="5" name="Grupo 4">
          <a:extLst>
            <a:ext uri="{FF2B5EF4-FFF2-40B4-BE49-F238E27FC236}">
              <a16:creationId xmlns:a16="http://schemas.microsoft.com/office/drawing/2014/main" id="{00000000-0008-0000-0700-000005000000}"/>
            </a:ext>
          </a:extLst>
        </xdr:cNvPr>
        <xdr:cNvGrpSpPr/>
      </xdr:nvGrpSpPr>
      <xdr:grpSpPr>
        <a:xfrm>
          <a:off x="3028197" y="124548"/>
          <a:ext cx="9809928" cy="1043931"/>
          <a:chOff x="2735535" y="124549"/>
          <a:chExt cx="8466597" cy="1047900"/>
        </a:xfrm>
      </xdr:grpSpPr>
      <xdr:sp macro="" textlink="">
        <xdr:nvSpPr>
          <xdr:cNvPr id="6" name="CuadroTexto 5">
            <a:extLst>
              <a:ext uri="{FF2B5EF4-FFF2-40B4-BE49-F238E27FC236}">
                <a16:creationId xmlns:a16="http://schemas.microsoft.com/office/drawing/2014/main" id="{00000000-0008-0000-0700-000006000000}"/>
              </a:ext>
            </a:extLst>
          </xdr:cNvPr>
          <xdr:cNvSpPr txBox="1"/>
        </xdr:nvSpPr>
        <xdr:spPr>
          <a:xfrm>
            <a:off x="2735535" y="124549"/>
            <a:ext cx="5586934" cy="49457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3000" b="1" i="0">
                <a:solidFill>
                  <a:srgbClr val="646482"/>
                </a:solidFill>
                <a:latin typeface="Century Gothic" panose="020B0502020202020204" pitchFamily="34" charset="0"/>
              </a:rPr>
              <a:t>Cuentas</a:t>
            </a:r>
            <a:r>
              <a:rPr lang="es-ES_tradnl" sz="3000" b="1" i="0" baseline="0">
                <a:solidFill>
                  <a:srgbClr val="646482"/>
                </a:solidFill>
                <a:latin typeface="Century Gothic" panose="020B0502020202020204" pitchFamily="34" charset="0"/>
              </a:rPr>
              <a:t> Satélite de Salud</a:t>
            </a:r>
            <a:endParaRPr lang="es-ES_tradnl" sz="3000" b="0" i="0">
              <a:solidFill>
                <a:srgbClr val="646482"/>
              </a:solidFill>
              <a:latin typeface="Century Gothic" panose="020B0502020202020204" pitchFamily="34" charset="0"/>
            </a:endParaRPr>
          </a:p>
        </xdr:txBody>
      </xdr:sp>
      <xdr:sp macro="" textlink="">
        <xdr:nvSpPr>
          <xdr:cNvPr id="7" name="CuadroTexto 6">
            <a:extLst>
              <a:ext uri="{FF2B5EF4-FFF2-40B4-BE49-F238E27FC236}">
                <a16:creationId xmlns:a16="http://schemas.microsoft.com/office/drawing/2014/main" id="{00000000-0008-0000-0700-000007000000}"/>
              </a:ext>
            </a:extLst>
          </xdr:cNvPr>
          <xdr:cNvSpPr txBox="1"/>
        </xdr:nvSpPr>
        <xdr:spPr>
          <a:xfrm>
            <a:off x="2796433" y="594324"/>
            <a:ext cx="8405699" cy="5781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000" b="0" i="0">
                <a:solidFill>
                  <a:srgbClr val="646482"/>
                </a:solidFill>
                <a:latin typeface="Century Gothic" panose="020B0502020202020204" pitchFamily="34" charset="0"/>
              </a:rPr>
              <a:t>Indicadores</a:t>
            </a:r>
            <a:r>
              <a:rPr lang="es-ES_tradnl" sz="2000" b="0" i="0" baseline="0">
                <a:solidFill>
                  <a:srgbClr val="646482"/>
                </a:solidFill>
                <a:latin typeface="Century Gothic" panose="020B0502020202020204" pitchFamily="34" charset="0"/>
              </a:rPr>
              <a:t> Económicos 2007-2023</a:t>
            </a:r>
            <a:endParaRPr lang="es-ES_tradnl" sz="2000" b="0" i="0">
              <a:solidFill>
                <a:srgbClr val="646482"/>
              </a:solidFill>
              <a:latin typeface="Century Gothic" panose="020B0502020202020204" pitchFamily="34" charset="0"/>
            </a:endParaRPr>
          </a:p>
        </xdr:txBody>
      </xdr:sp>
    </xdr:grpSp>
    <xdr:clientData/>
  </xdr:twoCellAnchor>
  <xdr:twoCellAnchor>
    <xdr:from>
      <xdr:col>1</xdr:col>
      <xdr:colOff>508000</xdr:colOff>
      <xdr:row>12</xdr:row>
      <xdr:rowOff>243465</xdr:rowOff>
    </xdr:from>
    <xdr:to>
      <xdr:col>19</xdr:col>
      <xdr:colOff>222250</xdr:colOff>
      <xdr:row>26</xdr:row>
      <xdr:rowOff>335222</xdr:rowOff>
    </xdr:to>
    <xdr:graphicFrame macro="">
      <xdr:nvGraphicFramePr>
        <xdr:cNvPr id="9" name="4 Gráfico">
          <a:extLst>
            <a:ext uri="{FF2B5EF4-FFF2-40B4-BE49-F238E27FC236}">
              <a16:creationId xmlns:a16="http://schemas.microsoft.com/office/drawing/2014/main" id="{00000000-0008-0000-07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9.xml><?xml version="1.0" encoding="utf-8"?>
<xdr:wsDr xmlns:xdr="http://schemas.openxmlformats.org/drawingml/2006/spreadsheetDrawing" xmlns:a="http://schemas.openxmlformats.org/drawingml/2006/main">
  <xdr:twoCellAnchor editAs="oneCell">
    <xdr:from>
      <xdr:col>0</xdr:col>
      <xdr:colOff>0</xdr:colOff>
      <xdr:row>0</xdr:row>
      <xdr:rowOff>1</xdr:rowOff>
    </xdr:from>
    <xdr:to>
      <xdr:col>18</xdr:col>
      <xdr:colOff>244928</xdr:colOff>
      <xdr:row>1</xdr:row>
      <xdr:rowOff>95251</xdr:rowOff>
    </xdr:to>
    <xdr:pic>
      <xdr:nvPicPr>
        <xdr:cNvPr id="11" name="Imagen 10">
          <a:extLst>
            <a:ext uri="{FF2B5EF4-FFF2-40B4-BE49-F238E27FC236}">
              <a16:creationId xmlns:a16="http://schemas.microsoft.com/office/drawing/2014/main" id="{00000000-0008-0000-0800-00000B000000}"/>
            </a:ext>
          </a:extLst>
        </xdr:cNvPr>
        <xdr:cNvPicPr>
          <a:picLocks noChangeAspect="1"/>
        </xdr:cNvPicPr>
      </xdr:nvPicPr>
      <xdr:blipFill>
        <a:blip xmlns:r="http://schemas.openxmlformats.org/officeDocument/2006/relationships" r:embed="rId1" cstate="screen">
          <a:extLst>
            <a:ext uri="{28A0092B-C50C-407E-A947-70E740481C1C}">
              <a14:useLocalDpi xmlns:a14="http://schemas.microsoft.com/office/drawing/2010/main"/>
            </a:ext>
          </a:extLst>
        </a:blip>
        <a:stretch>
          <a:fillRect/>
        </a:stretch>
      </xdr:blipFill>
      <xdr:spPr>
        <a:xfrm>
          <a:off x="0" y="1"/>
          <a:ext cx="21104678" cy="1079500"/>
        </a:xfrm>
        <a:prstGeom prst="rect">
          <a:avLst/>
        </a:prstGeom>
      </xdr:spPr>
    </xdr:pic>
    <xdr:clientData/>
  </xdr:twoCellAnchor>
  <xdr:twoCellAnchor>
    <xdr:from>
      <xdr:col>5</xdr:col>
      <xdr:colOff>0</xdr:colOff>
      <xdr:row>0</xdr:row>
      <xdr:rowOff>0</xdr:rowOff>
    </xdr:from>
    <xdr:to>
      <xdr:col>5</xdr:col>
      <xdr:colOff>0</xdr:colOff>
      <xdr:row>1</xdr:row>
      <xdr:rowOff>0</xdr:rowOff>
    </xdr:to>
    <xdr:sp macro="" textlink="">
      <xdr:nvSpPr>
        <xdr:cNvPr id="2" name="2 Rectángulo">
          <a:hlinkClick xmlns:r="http://schemas.openxmlformats.org/officeDocument/2006/relationships" r:id="rId2"/>
          <a:extLst>
            <a:ext uri="{FF2B5EF4-FFF2-40B4-BE49-F238E27FC236}">
              <a16:creationId xmlns:a16="http://schemas.microsoft.com/office/drawing/2014/main" id="{00000000-0008-0000-0800-000002000000}"/>
            </a:ext>
          </a:extLst>
        </xdr:cNvPr>
        <xdr:cNvSpPr/>
      </xdr:nvSpPr>
      <xdr:spPr>
        <a:xfrm>
          <a:off x="6934200" y="0"/>
          <a:ext cx="0" cy="9906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es-EC" sz="1100">
              <a:solidFill>
                <a:sysClr val="windowText" lastClr="000000"/>
              </a:solidFill>
            </a:rPr>
            <a:t>índice</a:t>
          </a:r>
        </a:p>
      </xdr:txBody>
    </xdr:sp>
    <xdr:clientData/>
  </xdr:twoCellAnchor>
  <xdr:twoCellAnchor>
    <xdr:from>
      <xdr:col>1</xdr:col>
      <xdr:colOff>2674298</xdr:colOff>
      <xdr:row>0</xdr:row>
      <xdr:rowOff>124548</xdr:rowOff>
    </xdr:from>
    <xdr:to>
      <xdr:col>10</xdr:col>
      <xdr:colOff>348059</xdr:colOff>
      <xdr:row>1</xdr:row>
      <xdr:rowOff>157014</xdr:rowOff>
    </xdr:to>
    <xdr:grpSp>
      <xdr:nvGrpSpPr>
        <xdr:cNvPr id="6" name="Grupo 5">
          <a:extLst>
            <a:ext uri="{FF2B5EF4-FFF2-40B4-BE49-F238E27FC236}">
              <a16:creationId xmlns:a16="http://schemas.microsoft.com/office/drawing/2014/main" id="{00000000-0008-0000-0800-000006000000}"/>
            </a:ext>
          </a:extLst>
        </xdr:cNvPr>
        <xdr:cNvGrpSpPr/>
      </xdr:nvGrpSpPr>
      <xdr:grpSpPr>
        <a:xfrm>
          <a:off x="3007673" y="124548"/>
          <a:ext cx="9691136" cy="1016716"/>
          <a:chOff x="2735535" y="124549"/>
          <a:chExt cx="8419234" cy="1020817"/>
        </a:xfrm>
      </xdr:grpSpPr>
      <xdr:sp macro="" textlink="">
        <xdr:nvSpPr>
          <xdr:cNvPr id="7" name="CuadroTexto 6">
            <a:extLst>
              <a:ext uri="{FF2B5EF4-FFF2-40B4-BE49-F238E27FC236}">
                <a16:creationId xmlns:a16="http://schemas.microsoft.com/office/drawing/2014/main" id="{00000000-0008-0000-0800-000007000000}"/>
              </a:ext>
            </a:extLst>
          </xdr:cNvPr>
          <xdr:cNvSpPr txBox="1"/>
        </xdr:nvSpPr>
        <xdr:spPr>
          <a:xfrm>
            <a:off x="2735535" y="124549"/>
            <a:ext cx="5586934" cy="49457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3000" b="1" i="0">
                <a:solidFill>
                  <a:srgbClr val="646482"/>
                </a:solidFill>
                <a:latin typeface="Century Gothic" panose="020B0502020202020204" pitchFamily="34" charset="0"/>
              </a:rPr>
              <a:t>Cuentas</a:t>
            </a:r>
            <a:r>
              <a:rPr lang="es-ES_tradnl" sz="3000" b="1" i="0" baseline="0">
                <a:solidFill>
                  <a:srgbClr val="646482"/>
                </a:solidFill>
                <a:latin typeface="Century Gothic" panose="020B0502020202020204" pitchFamily="34" charset="0"/>
              </a:rPr>
              <a:t> Satélite de Salud</a:t>
            </a:r>
            <a:endParaRPr lang="es-ES_tradnl" sz="3000" b="0" i="0">
              <a:solidFill>
                <a:srgbClr val="646482"/>
              </a:solidFill>
              <a:latin typeface="Century Gothic" panose="020B0502020202020204" pitchFamily="34" charset="0"/>
            </a:endParaRPr>
          </a:p>
        </xdr:txBody>
      </xdr:sp>
      <xdr:sp macro="" textlink="">
        <xdr:nvSpPr>
          <xdr:cNvPr id="8" name="CuadroTexto 7">
            <a:extLst>
              <a:ext uri="{FF2B5EF4-FFF2-40B4-BE49-F238E27FC236}">
                <a16:creationId xmlns:a16="http://schemas.microsoft.com/office/drawing/2014/main" id="{00000000-0008-0000-0800-000008000000}"/>
              </a:ext>
            </a:extLst>
          </xdr:cNvPr>
          <xdr:cNvSpPr txBox="1"/>
        </xdr:nvSpPr>
        <xdr:spPr>
          <a:xfrm>
            <a:off x="2749070" y="567241"/>
            <a:ext cx="8405699" cy="5781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000" b="0" i="0">
                <a:solidFill>
                  <a:srgbClr val="646482"/>
                </a:solidFill>
                <a:latin typeface="Century Gothic" panose="020B0502020202020204" pitchFamily="34" charset="0"/>
              </a:rPr>
              <a:t>Indicadores</a:t>
            </a:r>
            <a:r>
              <a:rPr lang="es-ES_tradnl" sz="2000" b="0" i="0" baseline="0">
                <a:solidFill>
                  <a:srgbClr val="646482"/>
                </a:solidFill>
                <a:latin typeface="Century Gothic" panose="020B0502020202020204" pitchFamily="34" charset="0"/>
              </a:rPr>
              <a:t> Económicos 2007-2023</a:t>
            </a:r>
            <a:endParaRPr lang="es-ES_tradnl" sz="2000" b="0" i="0">
              <a:solidFill>
                <a:srgbClr val="646482"/>
              </a:solidFill>
              <a:latin typeface="Century Gothic" panose="020B0502020202020204" pitchFamily="34" charset="0"/>
            </a:endParaRPr>
          </a:p>
        </xdr:txBody>
      </xdr:sp>
    </xdr:grpSp>
    <xdr:clientData/>
  </xdr:twoCellAnchor>
  <xdr:twoCellAnchor>
    <xdr:from>
      <xdr:col>1</xdr:col>
      <xdr:colOff>330201</xdr:colOff>
      <xdr:row>12</xdr:row>
      <xdr:rowOff>355600</xdr:rowOff>
    </xdr:from>
    <xdr:to>
      <xdr:col>19</xdr:col>
      <xdr:colOff>142875</xdr:colOff>
      <xdr:row>24</xdr:row>
      <xdr:rowOff>355600</xdr:rowOff>
    </xdr:to>
    <xdr:graphicFrame macro="">
      <xdr:nvGraphicFramePr>
        <xdr:cNvPr id="10" name="5 Gráfico">
          <a:extLst>
            <a:ext uri="{FF2B5EF4-FFF2-40B4-BE49-F238E27FC236}">
              <a16:creationId xmlns:a16="http://schemas.microsoft.com/office/drawing/2014/main" id="{00000000-0008-0000-08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9B68308A\1_Indicadores_economicos_CSS_%202007_1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dice"/>
      <sheetName val="1Pcc-PIB "/>
      <sheetName val="PCC_CARAC"/>
      <sheetName val="PCC_CONEX"/>
      <sheetName val="CI_PIB"/>
      <sheetName val="CI_CARAC"/>
      <sheetName val="CI_CONEX"/>
      <sheetName val="2VAB-PIB"/>
      <sheetName val="3VAB-CARAC-CONEX"/>
      <sheetName val="4VAB-PRI-PUB"/>
      <sheetName val="5VAB-COMPAR-CARAC"/>
      <sheetName val="6VAB-COMPAR-CONEX"/>
      <sheetName val="7GCF-PIB"/>
      <sheetName val="8GCF-PROD_AGR"/>
      <sheetName val="9GCF-PROD"/>
      <sheetName val="10GCF-ESTRUCT"/>
      <sheetName val="11GCF-ESTR-COMPARA"/>
      <sheetName val="12GCF-PRIVADO"/>
      <sheetName val="13GCF-HOGARES-PIB"/>
      <sheetName val="14GAST_BOLSILL"/>
      <sheetName val="15GCDH VS CFEH"/>
      <sheetName val="16GCE-GyH"/>
      <sheetName val="17GCF HOGARES"/>
      <sheetName val="18GCFH PRODUCTOS K_AG"/>
      <sheetName val="19GCFH PRODUCTOS K_AG2"/>
      <sheetName val="20GCFH PRODUCTOS K"/>
      <sheetName val="21GCFH PRODUCTOS K"/>
      <sheetName val="22GCF-GOBIERNO-PIB"/>
      <sheetName val="23GCFG PRODUCTOS K_AG"/>
      <sheetName val="24GCFG PRODUCTOS K_AG"/>
      <sheetName val="25GCFG PRODUCTOS K"/>
      <sheetName val="26GCFG PRODUCTOS K"/>
      <sheetName val="27GCFISFLSH K"/>
      <sheetName val="28GCFISFLSH PRODUCTOS K_AG"/>
      <sheetName val="29GCFISFLSH PRODUCTOS K"/>
      <sheetName val="30GCF-HOGA-PUBLI-PERCAPITA "/>
      <sheetName val="31FSS"/>
      <sheetName val="32ESS"/>
      <sheetName val="33ESS2"/>
      <sheetName val="34GEH"/>
      <sheetName val="35BGEG K"/>
      <sheetName val="36FBCF"/>
      <sheetName val="ANEXO_CORRESP"/>
      <sheetName val="8GCF-PROD"/>
      <sheetName val="9GCF-ESTRUCT"/>
      <sheetName val="10GCF-ESTR-COMPARA"/>
      <sheetName val="11GCF-PRIVADO"/>
      <sheetName val="12GCF-HOGARES-PIB"/>
      <sheetName val="13GAST_BOLSILL"/>
      <sheetName val="14GCDH VS CFEH"/>
      <sheetName val="15GCE-GyH"/>
      <sheetName val="16GCF HOGARES"/>
      <sheetName val="17GCFH PRODUCTOS K"/>
      <sheetName val="18GCFH PRODUCTOS K"/>
      <sheetName val="19GCF-GOBIERNO-PIB"/>
      <sheetName val="20GCFG PRODUCTOS K"/>
      <sheetName val="21GCFG PRODUCTOS K"/>
      <sheetName val="22GCFISFLSH K"/>
      <sheetName val="23GCFISFLSH PRODUCTOS K"/>
      <sheetName val="24GCF-HOGA-PUBLI-PERCAPITA "/>
      <sheetName val="25FSS"/>
      <sheetName val="26ESS"/>
      <sheetName val="27ESS2"/>
      <sheetName val="28GEH"/>
      <sheetName val="29BGEG K"/>
      <sheetName val="30FBCF"/>
      <sheetName val="PCC_CARAC-CONEX"/>
      <sheetName val="PCC-PRI-PUB"/>
      <sheetName val="CI_CARAC-CONEX"/>
      <sheetName val="CI-PRI-PUB"/>
      <sheetName val="EGR_HOS_DESAG_PUB"/>
      <sheetName val="EGR_AMB_DESAG_PUB"/>
    </sheetNames>
    <sheetDataSet>
      <sheetData sheetId="0"/>
      <sheetData sheetId="1">
        <row r="8">
          <cell r="B8" t="str">
            <v>Producción de las industrias características de la salud</v>
          </cell>
        </row>
      </sheetData>
      <sheetData sheetId="2">
        <row r="8">
          <cell r="B8" t="str">
            <v>03.00.00.02.01</v>
          </cell>
        </row>
      </sheetData>
      <sheetData sheetId="3">
        <row r="8">
          <cell r="B8" t="str">
            <v>07.00.00.01.01</v>
          </cell>
        </row>
      </sheetData>
      <sheetData sheetId="4">
        <row r="8">
          <cell r="B8" t="str">
            <v>Consumo intermedio de las industrias características de la salud</v>
          </cell>
        </row>
      </sheetData>
      <sheetData sheetId="5">
        <row r="8">
          <cell r="B8" t="str">
            <v>03.00.00.01.01</v>
          </cell>
        </row>
      </sheetData>
      <sheetData sheetId="6">
        <row r="8">
          <cell r="B8" t="str">
            <v>07.00.00.01.01</v>
          </cell>
        </row>
      </sheetData>
      <sheetData sheetId="7">
        <row r="8">
          <cell r="B8" t="str">
            <v>VAB de las industrias características de la salud</v>
          </cell>
        </row>
      </sheetData>
      <sheetData sheetId="8">
        <row r="8">
          <cell r="B8" t="str">
            <v>VAB de las industrias características de la salud</v>
          </cell>
        </row>
      </sheetData>
      <sheetData sheetId="9">
        <row r="8">
          <cell r="B8" t="str">
            <v>VAB sector público</v>
          </cell>
        </row>
      </sheetData>
      <sheetData sheetId="10">
        <row r="8">
          <cell r="B8" t="str">
            <v>03.00.00.02.01</v>
          </cell>
        </row>
      </sheetData>
      <sheetData sheetId="11">
        <row r="8">
          <cell r="B8" t="str">
            <v>07.00.00.01.01</v>
          </cell>
        </row>
      </sheetData>
      <sheetData sheetId="12">
        <row r="8">
          <cell r="B8" t="str">
            <v>Gasto de consumo final de los hogares</v>
          </cell>
        </row>
      </sheetData>
      <sheetData sheetId="13">
        <row r="8">
          <cell r="B8" t="str">
            <v>02.02</v>
          </cell>
        </row>
      </sheetData>
      <sheetData sheetId="14">
        <row r="8">
          <cell r="B8" t="str">
            <v>02.02.02</v>
          </cell>
        </row>
      </sheetData>
      <sheetData sheetId="15">
        <row r="8">
          <cell r="B8" t="str">
            <v>Gasto de consumo final de los hogares</v>
          </cell>
        </row>
      </sheetData>
      <sheetData sheetId="16">
        <row r="8">
          <cell r="B8" t="str">
            <v>Gasto de consumo final de los hogares</v>
          </cell>
        </row>
      </sheetData>
      <sheetData sheetId="17">
        <row r="8">
          <cell r="B8" t="str">
            <v>Gasto de consumo final público en salud</v>
          </cell>
        </row>
      </sheetData>
      <sheetData sheetId="18">
        <row r="8">
          <cell r="B8" t="str">
            <v>Gasto de consumo final de los hogares en servicios característicos de la salud</v>
          </cell>
        </row>
      </sheetData>
      <sheetData sheetId="19">
        <row r="8">
          <cell r="B8" t="str">
            <v>Gasto de Bolsillo de los Hogares</v>
          </cell>
        </row>
      </sheetData>
      <sheetData sheetId="20">
        <row r="8">
          <cell r="B8" t="str">
            <v>Gasto de consumo final de los hogares (GCFH)</v>
          </cell>
        </row>
      </sheetData>
      <sheetData sheetId="21">
        <row r="8">
          <cell r="B8" t="str">
            <v xml:space="preserve">Consumo final efectivo de los hogares en salud </v>
          </cell>
        </row>
      </sheetData>
      <sheetData sheetId="22">
        <row r="8">
          <cell r="B8" t="str">
            <v>Gasto de consumo final de los hogares en salud (GCFHS)</v>
          </cell>
        </row>
      </sheetData>
      <sheetData sheetId="23">
        <row r="8">
          <cell r="C8" t="str">
            <v>Productos característicos</v>
          </cell>
        </row>
      </sheetData>
      <sheetData sheetId="24">
        <row r="8">
          <cell r="C8" t="str">
            <v>Productos característicos</v>
          </cell>
        </row>
      </sheetData>
      <sheetData sheetId="25">
        <row r="8">
          <cell r="C8" t="str">
            <v>Productos característicos</v>
          </cell>
        </row>
      </sheetData>
      <sheetData sheetId="26">
        <row r="8">
          <cell r="C8" t="str">
            <v>Productos característicos</v>
          </cell>
        </row>
      </sheetData>
      <sheetData sheetId="27">
        <row r="8">
          <cell r="B8" t="str">
            <v>Gasto de consumo final del gobierno central y local en salud</v>
          </cell>
        </row>
      </sheetData>
      <sheetData sheetId="28">
        <row r="8">
          <cell r="B8" t="str">
            <v>02.02</v>
          </cell>
        </row>
      </sheetData>
      <sheetData sheetId="29">
        <row r="8">
          <cell r="B8" t="str">
            <v>02.02</v>
          </cell>
        </row>
      </sheetData>
      <sheetData sheetId="30">
        <row r="8">
          <cell r="B8" t="str">
            <v>02.02.02</v>
          </cell>
        </row>
      </sheetData>
      <sheetData sheetId="31">
        <row r="8">
          <cell r="B8" t="str">
            <v>02.02.02</v>
          </cell>
        </row>
      </sheetData>
      <sheetData sheetId="32">
        <row r="8">
          <cell r="B8" t="str">
            <v>Gasto de consumo final de las ISFLSH</v>
          </cell>
        </row>
      </sheetData>
      <sheetData sheetId="33">
        <row r="8">
          <cell r="B8" t="str">
            <v>Servicios con internación</v>
          </cell>
        </row>
      </sheetData>
      <sheetData sheetId="34">
        <row r="8">
          <cell r="B8" t="str">
            <v>Servicios con internación en hospitales y clínicas especializados y de especialidades</v>
          </cell>
        </row>
      </sheetData>
      <sheetData sheetId="35">
        <row r="8">
          <cell r="B8" t="str">
            <v>Gasto de consumo final de los hogares</v>
          </cell>
        </row>
      </sheetData>
      <sheetData sheetId="36"/>
      <sheetData sheetId="37"/>
      <sheetData sheetId="38"/>
      <sheetData sheetId="39">
        <row r="8">
          <cell r="B8" t="str">
            <v>Servicios con internación en hospitales y clínicas del sector público</v>
          </cell>
        </row>
      </sheetData>
      <sheetData sheetId="40">
        <row r="8">
          <cell r="B8" t="str">
            <v>Servicios con internación en hospitales y clínicas del sector público</v>
          </cell>
        </row>
      </sheetData>
      <sheetData sheetId="41">
        <row r="8">
          <cell r="B8" t="str">
            <v>Formación bruta de capital fijo público</v>
          </cell>
        </row>
      </sheetData>
      <sheetData sheetId="42"/>
      <sheetData sheetId="43">
        <row r="8">
          <cell r="B8" t="str">
            <v>02.02.02</v>
          </cell>
        </row>
      </sheetData>
      <sheetData sheetId="44">
        <row r="8">
          <cell r="B8" t="str">
            <v>Gasto de consumo final de los hogares</v>
          </cell>
        </row>
      </sheetData>
      <sheetData sheetId="45">
        <row r="8">
          <cell r="B8" t="str">
            <v>Gasto de consumo final de los hogares</v>
          </cell>
        </row>
      </sheetData>
      <sheetData sheetId="46">
        <row r="8">
          <cell r="B8" t="str">
            <v>Gasto de consumo final público en salud</v>
          </cell>
        </row>
      </sheetData>
      <sheetData sheetId="47">
        <row r="8">
          <cell r="B8" t="str">
            <v>Gasto de consumo final de los hogares en servicios característicos de la salud</v>
          </cell>
        </row>
      </sheetData>
      <sheetData sheetId="48">
        <row r="8">
          <cell r="B8" t="str">
            <v>Gasto de consumo final de los hogares en salud (GCFH)*</v>
          </cell>
        </row>
      </sheetData>
      <sheetData sheetId="49">
        <row r="8">
          <cell r="B8" t="str">
            <v>Gasto de consumo final de los hogares (GCFH)</v>
          </cell>
        </row>
      </sheetData>
      <sheetData sheetId="50">
        <row r="8">
          <cell r="B8" t="str">
            <v xml:space="preserve">Consumo final efectivo de los hogares en salud </v>
          </cell>
        </row>
      </sheetData>
      <sheetData sheetId="51">
        <row r="8">
          <cell r="B8" t="str">
            <v>Gasto de consumo final de los hogares en salud (GCFHS)</v>
          </cell>
        </row>
      </sheetData>
      <sheetData sheetId="52">
        <row r="8">
          <cell r="C8" t="str">
            <v>Productos característicos</v>
          </cell>
        </row>
      </sheetData>
      <sheetData sheetId="53"/>
      <sheetData sheetId="54">
        <row r="8">
          <cell r="B8" t="str">
            <v>Gasto de consumo final del gobierno central y local en salud</v>
          </cell>
        </row>
      </sheetData>
      <sheetData sheetId="55">
        <row r="8">
          <cell r="B8" t="str">
            <v>02.02.02</v>
          </cell>
        </row>
      </sheetData>
      <sheetData sheetId="56">
        <row r="8">
          <cell r="B8" t="str">
            <v>02.02.02</v>
          </cell>
        </row>
      </sheetData>
      <sheetData sheetId="57">
        <row r="8">
          <cell r="B8" t="str">
            <v>Gasto de consumo final de las ISFLSH</v>
          </cell>
        </row>
      </sheetData>
      <sheetData sheetId="58">
        <row r="8">
          <cell r="B8" t="str">
            <v>Servicios con internación en hospitales y clínicas especializados y de especialidades</v>
          </cell>
        </row>
      </sheetData>
      <sheetData sheetId="59">
        <row r="8">
          <cell r="B8" t="str">
            <v>Gasto de consumo final de los hogares</v>
          </cell>
        </row>
      </sheetData>
      <sheetData sheetId="60"/>
      <sheetData sheetId="61"/>
      <sheetData sheetId="62"/>
      <sheetData sheetId="63">
        <row r="8">
          <cell r="B8" t="str">
            <v>Servicios con internación en hospitales y clínicas del sector público</v>
          </cell>
        </row>
      </sheetData>
      <sheetData sheetId="64">
        <row r="8">
          <cell r="B8" t="str">
            <v>Servicios con internación en hospitales y clínicas del sector público</v>
          </cell>
        </row>
      </sheetData>
      <sheetData sheetId="65">
        <row r="8">
          <cell r="B8" t="str">
            <v>Formación bruta de capital fijo público</v>
          </cell>
        </row>
      </sheetData>
      <sheetData sheetId="66">
        <row r="8">
          <cell r="B8" t="str">
            <v>Producción de las industrias características de la salud</v>
          </cell>
        </row>
      </sheetData>
      <sheetData sheetId="67">
        <row r="8">
          <cell r="B8" t="str">
            <v>Producción sector público</v>
          </cell>
        </row>
      </sheetData>
      <sheetData sheetId="68">
        <row r="8">
          <cell r="B8" t="str">
            <v>Consumo intermedio de las industrias características de la salud</v>
          </cell>
        </row>
      </sheetData>
      <sheetData sheetId="69">
        <row r="8">
          <cell r="B8" t="str">
            <v>Consumo intermedio sector público</v>
          </cell>
        </row>
      </sheetData>
      <sheetData sheetId="70">
        <row r="8">
          <cell r="B8" t="str">
            <v>Servicios con internación en hospitales del Ministerio de Salúd Pública (MSP)</v>
          </cell>
        </row>
      </sheetData>
      <sheetData sheetId="71">
        <row r="8">
          <cell r="B8" t="str">
            <v>Atención ambulatoria en hospitales y centros ambulatorios del Ministerio de Salúd Pública y demás establecimientos del sector público</v>
          </cell>
        </row>
      </sheetData>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11.xml"/></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12.xml"/></Relationships>
</file>

<file path=xl/worksheets/_rels/sheet13.xml.rels><?xml version="1.0" encoding="UTF-8" standalone="yes"?>
<Relationships xmlns="http://schemas.openxmlformats.org/package/2006/relationships"><Relationship Id="rId1" Type="http://schemas.openxmlformats.org/officeDocument/2006/relationships/drawing" Target="../drawings/drawing13.xml"/></Relationships>
</file>

<file path=xl/worksheets/_rels/sheet14.xml.rels><?xml version="1.0" encoding="UTF-8" standalone="yes"?>
<Relationships xmlns="http://schemas.openxmlformats.org/package/2006/relationships"><Relationship Id="rId1" Type="http://schemas.openxmlformats.org/officeDocument/2006/relationships/drawing" Target="../drawings/drawing14.xml"/></Relationships>
</file>

<file path=xl/worksheets/_rels/sheet15.xml.rels><?xml version="1.0" encoding="UTF-8" standalone="yes"?>
<Relationships xmlns="http://schemas.openxmlformats.org/package/2006/relationships"><Relationship Id="rId1" Type="http://schemas.openxmlformats.org/officeDocument/2006/relationships/drawing" Target="../drawings/drawing15.xml"/></Relationships>
</file>

<file path=xl/worksheets/_rels/sheet16.xml.rels><?xml version="1.0" encoding="UTF-8" standalone="yes"?>
<Relationships xmlns="http://schemas.openxmlformats.org/package/2006/relationships"><Relationship Id="rId1" Type="http://schemas.openxmlformats.org/officeDocument/2006/relationships/drawing" Target="../drawings/drawing16.xml"/></Relationships>
</file>

<file path=xl/worksheets/_rels/sheet17.xml.rels><?xml version="1.0" encoding="UTF-8" standalone="yes"?>
<Relationships xmlns="http://schemas.openxmlformats.org/package/2006/relationships"><Relationship Id="rId1" Type="http://schemas.openxmlformats.org/officeDocument/2006/relationships/drawing" Target="../drawings/drawing17.xml"/></Relationships>
</file>

<file path=xl/worksheets/_rels/sheet18.xml.rels><?xml version="1.0" encoding="UTF-8" standalone="yes"?>
<Relationships xmlns="http://schemas.openxmlformats.org/package/2006/relationships"><Relationship Id="rId1" Type="http://schemas.openxmlformats.org/officeDocument/2006/relationships/drawing" Target="../drawings/drawing18.xml"/></Relationships>
</file>

<file path=xl/worksheets/_rels/sheet19.xml.rels><?xml version="1.0" encoding="UTF-8" standalone="yes"?>
<Relationships xmlns="http://schemas.openxmlformats.org/package/2006/relationships"><Relationship Id="rId1" Type="http://schemas.openxmlformats.org/officeDocument/2006/relationships/drawing" Target="../drawings/drawing19.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20.xml.rels><?xml version="1.0" encoding="UTF-8" standalone="yes"?>
<Relationships xmlns="http://schemas.openxmlformats.org/package/2006/relationships"><Relationship Id="rId1" Type="http://schemas.openxmlformats.org/officeDocument/2006/relationships/drawing" Target="../drawings/drawing20.xml"/></Relationships>
</file>

<file path=xl/worksheets/_rels/sheet21.xml.rels><?xml version="1.0" encoding="UTF-8" standalone="yes"?>
<Relationships xmlns="http://schemas.openxmlformats.org/package/2006/relationships"><Relationship Id="rId1" Type="http://schemas.openxmlformats.org/officeDocument/2006/relationships/drawing" Target="../drawings/drawing21.xml"/></Relationships>
</file>

<file path=xl/worksheets/_rels/sheet22.xml.rels><?xml version="1.0" encoding="UTF-8" standalone="yes"?>
<Relationships xmlns="http://schemas.openxmlformats.org/package/2006/relationships"><Relationship Id="rId1" Type="http://schemas.openxmlformats.org/officeDocument/2006/relationships/drawing" Target="../drawings/drawing22.xml"/></Relationships>
</file>

<file path=xl/worksheets/_rels/sheet23.xml.rels><?xml version="1.0" encoding="UTF-8" standalone="yes"?>
<Relationships xmlns="http://schemas.openxmlformats.org/package/2006/relationships"><Relationship Id="rId1" Type="http://schemas.openxmlformats.org/officeDocument/2006/relationships/drawing" Target="../drawings/drawing23.xml"/></Relationships>
</file>

<file path=xl/worksheets/_rels/sheet24.xml.rels><?xml version="1.0" encoding="UTF-8" standalone="yes"?>
<Relationships xmlns="http://schemas.openxmlformats.org/package/2006/relationships"><Relationship Id="rId1" Type="http://schemas.openxmlformats.org/officeDocument/2006/relationships/drawing" Target="../drawings/drawing24.xml"/></Relationships>
</file>

<file path=xl/worksheets/_rels/sheet25.xml.rels><?xml version="1.0" encoding="UTF-8" standalone="yes"?>
<Relationships xmlns="http://schemas.openxmlformats.org/package/2006/relationships"><Relationship Id="rId1" Type="http://schemas.openxmlformats.org/officeDocument/2006/relationships/drawing" Target="../drawings/drawing25.xml"/></Relationships>
</file>

<file path=xl/worksheets/_rels/sheet26.xml.rels><?xml version="1.0" encoding="UTF-8" standalone="yes"?>
<Relationships xmlns="http://schemas.openxmlformats.org/package/2006/relationships"><Relationship Id="rId1" Type="http://schemas.openxmlformats.org/officeDocument/2006/relationships/drawing" Target="../drawings/drawing26.xml"/></Relationships>
</file>

<file path=xl/worksheets/_rels/sheet27.xml.rels><?xml version="1.0" encoding="UTF-8" standalone="yes"?>
<Relationships xmlns="http://schemas.openxmlformats.org/package/2006/relationships"><Relationship Id="rId1" Type="http://schemas.openxmlformats.org/officeDocument/2006/relationships/drawing" Target="../drawings/drawing27.xml"/></Relationships>
</file>

<file path=xl/worksheets/_rels/sheet28.xml.rels><?xml version="1.0" encoding="UTF-8" standalone="yes"?>
<Relationships xmlns="http://schemas.openxmlformats.org/package/2006/relationships"><Relationship Id="rId1" Type="http://schemas.openxmlformats.org/officeDocument/2006/relationships/drawing" Target="../drawings/drawing28.xml"/></Relationships>
</file>

<file path=xl/worksheets/_rels/sheet29.xml.rels><?xml version="1.0" encoding="UTF-8" standalone="yes"?>
<Relationships xmlns="http://schemas.openxmlformats.org/package/2006/relationships"><Relationship Id="rId1" Type="http://schemas.openxmlformats.org/officeDocument/2006/relationships/drawing" Target="../drawings/drawing29.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30.xml.rels><?xml version="1.0" encoding="UTF-8" standalone="yes"?>
<Relationships xmlns="http://schemas.openxmlformats.org/package/2006/relationships"><Relationship Id="rId1" Type="http://schemas.openxmlformats.org/officeDocument/2006/relationships/drawing" Target="../drawings/drawing30.xml"/></Relationships>
</file>

<file path=xl/worksheets/_rels/sheet31.xml.rels><?xml version="1.0" encoding="UTF-8" standalone="yes"?>
<Relationships xmlns="http://schemas.openxmlformats.org/package/2006/relationships"><Relationship Id="rId1" Type="http://schemas.openxmlformats.org/officeDocument/2006/relationships/drawing" Target="../drawings/drawing31.xml"/></Relationships>
</file>

<file path=xl/worksheets/_rels/sheet32.xml.rels><?xml version="1.0" encoding="UTF-8" standalone="yes"?>
<Relationships xmlns="http://schemas.openxmlformats.org/package/2006/relationships"><Relationship Id="rId1" Type="http://schemas.openxmlformats.org/officeDocument/2006/relationships/drawing" Target="../drawings/drawing32.xml"/></Relationships>
</file>

<file path=xl/worksheets/_rels/sheet33.xml.rels><?xml version="1.0" encoding="UTF-8" standalone="yes"?>
<Relationships xmlns="http://schemas.openxmlformats.org/package/2006/relationships"><Relationship Id="rId1" Type="http://schemas.openxmlformats.org/officeDocument/2006/relationships/drawing" Target="../drawings/drawing33.xml"/></Relationships>
</file>

<file path=xl/worksheets/_rels/sheet34.xml.rels><?xml version="1.0" encoding="UTF-8" standalone="yes"?>
<Relationships xmlns="http://schemas.openxmlformats.org/package/2006/relationships"><Relationship Id="rId1" Type="http://schemas.openxmlformats.org/officeDocument/2006/relationships/drawing" Target="../drawings/drawing34.xml"/></Relationships>
</file>

<file path=xl/worksheets/_rels/sheet35.xml.rels><?xml version="1.0" encoding="UTF-8" standalone="yes"?>
<Relationships xmlns="http://schemas.openxmlformats.org/package/2006/relationships"><Relationship Id="rId1" Type="http://schemas.openxmlformats.org/officeDocument/2006/relationships/drawing" Target="../drawings/drawing35.xml"/></Relationships>
</file>

<file path=xl/worksheets/_rels/sheet36.xml.rels><?xml version="1.0" encoding="UTF-8" standalone="yes"?>
<Relationships xmlns="http://schemas.openxmlformats.org/package/2006/relationships"><Relationship Id="rId1" Type="http://schemas.openxmlformats.org/officeDocument/2006/relationships/drawing" Target="../drawings/drawing36.xml"/></Relationships>
</file>

<file path=xl/worksheets/_rels/sheet37.xml.rels><?xml version="1.0" encoding="UTF-8" standalone="yes"?>
<Relationships xmlns="http://schemas.openxmlformats.org/package/2006/relationships"><Relationship Id="rId1" Type="http://schemas.openxmlformats.org/officeDocument/2006/relationships/drawing" Target="../drawings/drawing37.xml"/></Relationships>
</file>

<file path=xl/worksheets/_rels/sheet38.xml.rels><?xml version="1.0" encoding="UTF-8" standalone="yes"?>
<Relationships xmlns="http://schemas.openxmlformats.org/package/2006/relationships"><Relationship Id="rId1" Type="http://schemas.openxmlformats.org/officeDocument/2006/relationships/drawing" Target="../drawings/drawing38.xml"/></Relationships>
</file>

<file path=xl/worksheets/_rels/sheet39.xml.rels><?xml version="1.0" encoding="UTF-8" standalone="yes"?>
<Relationships xmlns="http://schemas.openxmlformats.org/package/2006/relationships"><Relationship Id="rId1" Type="http://schemas.openxmlformats.org/officeDocument/2006/relationships/drawing" Target="../drawings/drawing39.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40.xml.rels><?xml version="1.0" encoding="UTF-8" standalone="yes"?>
<Relationships xmlns="http://schemas.openxmlformats.org/package/2006/relationships"><Relationship Id="rId1" Type="http://schemas.openxmlformats.org/officeDocument/2006/relationships/drawing" Target="../drawings/drawing40.xml"/></Relationships>
</file>

<file path=xl/worksheets/_rels/sheet41.xml.rels><?xml version="1.0" encoding="UTF-8" standalone="yes"?>
<Relationships xmlns="http://schemas.openxmlformats.org/package/2006/relationships"><Relationship Id="rId1" Type="http://schemas.openxmlformats.org/officeDocument/2006/relationships/drawing" Target="../drawings/drawing41.xml"/></Relationships>
</file>

<file path=xl/worksheets/_rels/sheet42.xml.rels><?xml version="1.0" encoding="UTF-8" standalone="yes"?>
<Relationships xmlns="http://schemas.openxmlformats.org/package/2006/relationships"><Relationship Id="rId1" Type="http://schemas.openxmlformats.org/officeDocument/2006/relationships/drawing" Target="../drawings/drawing42.xml"/></Relationships>
</file>

<file path=xl/worksheets/_rels/sheet43.xml.rels><?xml version="1.0" encoding="UTF-8" standalone="yes"?>
<Relationships xmlns="http://schemas.openxmlformats.org/package/2006/relationships"><Relationship Id="rId1" Type="http://schemas.openxmlformats.org/officeDocument/2006/relationships/drawing" Target="../drawings/drawing43.xml"/></Relationships>
</file>

<file path=xl/worksheets/_rels/sheet44.xml.rels><?xml version="1.0" encoding="UTF-8" standalone="yes"?>
<Relationships xmlns="http://schemas.openxmlformats.org/package/2006/relationships"><Relationship Id="rId1" Type="http://schemas.openxmlformats.org/officeDocument/2006/relationships/drawing" Target="../drawings/drawing4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9.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60"/>
  <sheetViews>
    <sheetView showGridLines="0" tabSelected="1" zoomScale="60" zoomScaleNormal="60" workbookViewId="0">
      <pane ySplit="5" topLeftCell="A6" activePane="bottomLeft" state="frozen"/>
      <selection pane="bottomLeft" activeCell="G15" sqref="G15"/>
    </sheetView>
  </sheetViews>
  <sheetFormatPr baseColWidth="10" defaultRowHeight="14.5" x14ac:dyDescent="0.35"/>
  <cols>
    <col min="1" max="1" width="9.453125" customWidth="1"/>
    <col min="2" max="2" width="14.1796875" customWidth="1"/>
    <col min="3" max="3" width="152.26953125" customWidth="1"/>
  </cols>
  <sheetData>
    <row r="1" spans="1:26" ht="93.75" customHeight="1" x14ac:dyDescent="0.35">
      <c r="A1" s="10" t="s">
        <v>181</v>
      </c>
      <c r="B1" s="10"/>
      <c r="C1" s="10"/>
      <c r="D1" s="10"/>
      <c r="E1" s="10"/>
      <c r="F1" s="10"/>
      <c r="G1" s="10"/>
      <c r="H1" s="10"/>
      <c r="I1" s="10"/>
      <c r="J1" s="10"/>
      <c r="K1" s="10"/>
      <c r="L1" s="10"/>
      <c r="M1" s="10"/>
      <c r="N1" s="10"/>
      <c r="O1" s="10"/>
      <c r="P1" s="10"/>
      <c r="Q1" s="10"/>
      <c r="R1" s="10"/>
      <c r="S1" s="10"/>
      <c r="T1" s="10"/>
      <c r="U1" s="10"/>
      <c r="V1" s="10"/>
      <c r="W1" s="10"/>
      <c r="X1" s="10"/>
      <c r="Y1" s="10"/>
      <c r="Z1" s="10"/>
    </row>
    <row r="3" spans="1:26" ht="5.25" customHeight="1" x14ac:dyDescent="0.35">
      <c r="B3" s="393"/>
      <c r="C3" s="393"/>
    </row>
    <row r="5" spans="1:26" ht="27" customHeight="1" x14ac:dyDescent="0.35">
      <c r="B5" s="3" t="s">
        <v>11</v>
      </c>
      <c r="C5" s="3" t="s">
        <v>12</v>
      </c>
    </row>
    <row r="6" spans="1:26" ht="27" customHeight="1" x14ac:dyDescent="0.35">
      <c r="B6" s="12">
        <v>1</v>
      </c>
      <c r="C6" s="13" t="s">
        <v>84</v>
      </c>
    </row>
    <row r="7" spans="1:26" ht="27" customHeight="1" x14ac:dyDescent="0.35">
      <c r="B7" s="12" t="s">
        <v>235</v>
      </c>
      <c r="C7" s="14" t="s">
        <v>85</v>
      </c>
    </row>
    <row r="8" spans="1:26" ht="27" customHeight="1" x14ac:dyDescent="0.35">
      <c r="A8" s="8"/>
      <c r="B8" s="5" t="s">
        <v>86</v>
      </c>
      <c r="C8" s="9" t="s">
        <v>277</v>
      </c>
      <c r="D8" s="11"/>
      <c r="E8" s="11"/>
      <c r="F8" s="11"/>
      <c r="G8" s="11"/>
      <c r="H8" s="11"/>
      <c r="I8" s="11"/>
      <c r="J8" s="11"/>
      <c r="K8" s="11"/>
    </row>
    <row r="9" spans="1:26" ht="27" customHeight="1" x14ac:dyDescent="0.35">
      <c r="A9" s="8"/>
      <c r="B9" s="5" t="s">
        <v>87</v>
      </c>
      <c r="C9" s="9" t="s">
        <v>278</v>
      </c>
      <c r="D9" s="11"/>
      <c r="E9" s="11"/>
      <c r="F9" s="11"/>
      <c r="G9" s="11"/>
      <c r="H9" s="11"/>
      <c r="I9" s="11"/>
      <c r="J9" s="11"/>
      <c r="K9" s="11"/>
    </row>
    <row r="10" spans="1:26" ht="27" customHeight="1" x14ac:dyDescent="0.35">
      <c r="A10" s="8"/>
      <c r="B10" s="5" t="s">
        <v>88</v>
      </c>
      <c r="C10" s="9" t="s">
        <v>279</v>
      </c>
      <c r="D10" s="11"/>
      <c r="E10" s="11"/>
      <c r="F10" s="11"/>
      <c r="G10" s="11"/>
      <c r="H10" s="11"/>
      <c r="I10" s="11"/>
      <c r="K10" s="11"/>
    </row>
    <row r="11" spans="1:26" ht="27" customHeight="1" x14ac:dyDescent="0.35">
      <c r="A11" s="8"/>
      <c r="B11" s="5" t="s">
        <v>89</v>
      </c>
      <c r="C11" s="9" t="s">
        <v>283</v>
      </c>
    </row>
    <row r="12" spans="1:26" ht="27" customHeight="1" x14ac:dyDescent="0.35">
      <c r="A12" s="8"/>
      <c r="B12" s="5" t="s">
        <v>90</v>
      </c>
      <c r="C12" s="9" t="s">
        <v>284</v>
      </c>
    </row>
    <row r="13" spans="1:26" ht="27" customHeight="1" x14ac:dyDescent="0.35">
      <c r="A13" s="8"/>
      <c r="B13" s="12" t="s">
        <v>236</v>
      </c>
      <c r="C13" s="14" t="s">
        <v>96</v>
      </c>
    </row>
    <row r="14" spans="1:26" ht="27" customHeight="1" x14ac:dyDescent="0.35">
      <c r="A14" s="8"/>
      <c r="B14" s="5" t="s">
        <v>97</v>
      </c>
      <c r="C14" s="9" t="s">
        <v>280</v>
      </c>
    </row>
    <row r="15" spans="1:26" ht="27" customHeight="1" x14ac:dyDescent="0.35">
      <c r="A15" s="8"/>
      <c r="B15" s="5" t="s">
        <v>98</v>
      </c>
      <c r="C15" s="9" t="s">
        <v>281</v>
      </c>
    </row>
    <row r="16" spans="1:26" ht="27" customHeight="1" x14ac:dyDescent="0.35">
      <c r="A16" s="8"/>
      <c r="B16" s="5" t="s">
        <v>99</v>
      </c>
      <c r="C16" s="9" t="s">
        <v>282</v>
      </c>
    </row>
    <row r="17" spans="1:3" ht="27" customHeight="1" x14ac:dyDescent="0.35">
      <c r="A17" s="8"/>
      <c r="B17" s="5" t="s">
        <v>100</v>
      </c>
      <c r="C17" s="9" t="s">
        <v>285</v>
      </c>
    </row>
    <row r="18" spans="1:3" ht="27" customHeight="1" x14ac:dyDescent="0.35">
      <c r="A18" s="8"/>
      <c r="B18" s="5" t="s">
        <v>101</v>
      </c>
      <c r="C18" s="9" t="s">
        <v>244</v>
      </c>
    </row>
    <row r="19" spans="1:3" ht="27" customHeight="1" x14ac:dyDescent="0.35">
      <c r="A19" s="8"/>
      <c r="B19" s="12" t="s">
        <v>237</v>
      </c>
      <c r="C19" s="14" t="s">
        <v>107</v>
      </c>
    </row>
    <row r="20" spans="1:3" ht="27" customHeight="1" x14ac:dyDescent="0.35">
      <c r="A20" s="8"/>
      <c r="B20" s="5" t="s">
        <v>108</v>
      </c>
      <c r="C20" s="9" t="s">
        <v>245</v>
      </c>
    </row>
    <row r="21" spans="1:3" ht="27" customHeight="1" x14ac:dyDescent="0.35">
      <c r="A21" s="8"/>
      <c r="B21" s="5" t="s">
        <v>109</v>
      </c>
      <c r="C21" s="9" t="s">
        <v>246</v>
      </c>
    </row>
    <row r="22" spans="1:3" ht="27" customHeight="1" x14ac:dyDescent="0.35">
      <c r="A22" s="8"/>
      <c r="B22" s="5" t="s">
        <v>110</v>
      </c>
      <c r="C22" s="9" t="s">
        <v>247</v>
      </c>
    </row>
    <row r="23" spans="1:3" ht="27" customHeight="1" x14ac:dyDescent="0.35">
      <c r="A23" s="8"/>
      <c r="B23" s="5" t="s">
        <v>111</v>
      </c>
      <c r="C23" s="9" t="s">
        <v>248</v>
      </c>
    </row>
    <row r="24" spans="1:3" ht="27" customHeight="1" x14ac:dyDescent="0.35">
      <c r="A24" s="8"/>
      <c r="B24" s="5" t="s">
        <v>112</v>
      </c>
      <c r="C24" s="9" t="s">
        <v>249</v>
      </c>
    </row>
    <row r="25" spans="1:3" ht="27" customHeight="1" x14ac:dyDescent="0.35">
      <c r="A25" s="8"/>
      <c r="B25" s="15">
        <v>2</v>
      </c>
      <c r="C25" s="13" t="s">
        <v>118</v>
      </c>
    </row>
    <row r="26" spans="1:3" ht="27" customHeight="1" x14ac:dyDescent="0.35">
      <c r="A26" s="8"/>
      <c r="B26" s="12" t="s">
        <v>238</v>
      </c>
      <c r="C26" s="14" t="s">
        <v>119</v>
      </c>
    </row>
    <row r="27" spans="1:3" ht="27" customHeight="1" x14ac:dyDescent="0.35">
      <c r="A27" s="4"/>
      <c r="B27" s="5" t="s">
        <v>120</v>
      </c>
      <c r="C27" s="9" t="s">
        <v>250</v>
      </c>
    </row>
    <row r="28" spans="1:3" ht="27" customHeight="1" x14ac:dyDescent="0.35">
      <c r="A28" s="4"/>
      <c r="B28" s="5" t="s">
        <v>121</v>
      </c>
      <c r="C28" s="9" t="s">
        <v>251</v>
      </c>
    </row>
    <row r="29" spans="1:3" ht="27" customHeight="1" x14ac:dyDescent="0.35">
      <c r="A29" s="4"/>
      <c r="B29" s="5" t="s">
        <v>122</v>
      </c>
      <c r="C29" s="9" t="s">
        <v>252</v>
      </c>
    </row>
    <row r="30" spans="1:3" ht="27" customHeight="1" x14ac:dyDescent="0.35">
      <c r="A30" s="4"/>
      <c r="B30" s="5" t="s">
        <v>123</v>
      </c>
      <c r="C30" s="9" t="s">
        <v>253</v>
      </c>
    </row>
    <row r="31" spans="1:3" ht="27" customHeight="1" x14ac:dyDescent="0.35">
      <c r="A31" s="4"/>
      <c r="B31" s="5" t="s">
        <v>124</v>
      </c>
      <c r="C31" s="9" t="s">
        <v>254</v>
      </c>
    </row>
    <row r="32" spans="1:3" ht="27" customHeight="1" x14ac:dyDescent="0.35">
      <c r="A32" s="4"/>
      <c r="B32" s="5" t="s">
        <v>125</v>
      </c>
      <c r="C32" s="9" t="s">
        <v>255</v>
      </c>
    </row>
    <row r="33" spans="1:3" ht="27" customHeight="1" x14ac:dyDescent="0.35">
      <c r="A33" s="4"/>
      <c r="B33" s="5" t="s">
        <v>126</v>
      </c>
      <c r="C33" s="9" t="s">
        <v>256</v>
      </c>
    </row>
    <row r="34" spans="1:3" ht="27" customHeight="1" x14ac:dyDescent="0.35">
      <c r="A34" s="4"/>
      <c r="B34" s="5" t="s">
        <v>127</v>
      </c>
      <c r="C34" s="9" t="s">
        <v>257</v>
      </c>
    </row>
    <row r="35" spans="1:3" ht="27" customHeight="1" x14ac:dyDescent="0.35">
      <c r="A35" s="4"/>
      <c r="B35" s="5" t="s">
        <v>128</v>
      </c>
      <c r="C35" s="9" t="s">
        <v>258</v>
      </c>
    </row>
    <row r="36" spans="1:3" ht="27" customHeight="1" x14ac:dyDescent="0.35">
      <c r="A36" s="4"/>
      <c r="B36" s="5" t="s">
        <v>129</v>
      </c>
      <c r="C36" s="9" t="s">
        <v>259</v>
      </c>
    </row>
    <row r="37" spans="1:3" ht="27" customHeight="1" x14ac:dyDescent="0.35">
      <c r="A37" s="4"/>
      <c r="B37" s="5" t="s">
        <v>130</v>
      </c>
      <c r="C37" s="9" t="s">
        <v>260</v>
      </c>
    </row>
    <row r="38" spans="1:3" ht="27" customHeight="1" x14ac:dyDescent="0.35">
      <c r="B38" s="5" t="s">
        <v>131</v>
      </c>
      <c r="C38" s="9" t="s">
        <v>261</v>
      </c>
    </row>
    <row r="39" spans="1:3" ht="27" customHeight="1" x14ac:dyDescent="0.35">
      <c r="B39" s="5" t="s">
        <v>132</v>
      </c>
      <c r="C39" s="9" t="s">
        <v>262</v>
      </c>
    </row>
    <row r="40" spans="1:3" ht="27" customHeight="1" x14ac:dyDescent="0.35">
      <c r="B40" s="5" t="s">
        <v>133</v>
      </c>
      <c r="C40" s="9" t="s">
        <v>263</v>
      </c>
    </row>
    <row r="41" spans="1:3" ht="27" customHeight="1" x14ac:dyDescent="0.35">
      <c r="B41" s="5" t="s">
        <v>134</v>
      </c>
      <c r="C41" s="9" t="s">
        <v>264</v>
      </c>
    </row>
    <row r="42" spans="1:3" ht="27" customHeight="1" x14ac:dyDescent="0.35">
      <c r="B42" s="5" t="s">
        <v>135</v>
      </c>
      <c r="C42" s="9" t="s">
        <v>265</v>
      </c>
    </row>
    <row r="43" spans="1:3" ht="27" customHeight="1" x14ac:dyDescent="0.35">
      <c r="B43" s="5" t="s">
        <v>136</v>
      </c>
      <c r="C43" s="9" t="s">
        <v>266</v>
      </c>
    </row>
    <row r="44" spans="1:3" ht="27" customHeight="1" x14ac:dyDescent="0.35">
      <c r="B44" s="5" t="s">
        <v>137</v>
      </c>
      <c r="C44" s="9" t="s">
        <v>267</v>
      </c>
    </row>
    <row r="45" spans="1:3" ht="27" customHeight="1" x14ac:dyDescent="0.35">
      <c r="B45" s="5" t="s">
        <v>138</v>
      </c>
      <c r="C45" s="9" t="s">
        <v>268</v>
      </c>
    </row>
    <row r="46" spans="1:3" ht="27" customHeight="1" x14ac:dyDescent="0.35">
      <c r="B46" s="5" t="s">
        <v>139</v>
      </c>
      <c r="C46" s="9" t="s">
        <v>269</v>
      </c>
    </row>
    <row r="47" spans="1:3" ht="27" customHeight="1" x14ac:dyDescent="0.35">
      <c r="B47" s="5" t="s">
        <v>140</v>
      </c>
      <c r="C47" s="9" t="s">
        <v>270</v>
      </c>
    </row>
    <row r="48" spans="1:3" ht="27" customHeight="1" x14ac:dyDescent="0.35">
      <c r="B48" s="5" t="s">
        <v>141</v>
      </c>
      <c r="C48" s="9" t="s">
        <v>271</v>
      </c>
    </row>
    <row r="49" spans="2:3" ht="27" customHeight="1" x14ac:dyDescent="0.35">
      <c r="B49" s="5" t="s">
        <v>142</v>
      </c>
      <c r="C49" s="9" t="s">
        <v>272</v>
      </c>
    </row>
    <row r="50" spans="2:3" ht="27" customHeight="1" x14ac:dyDescent="0.35">
      <c r="B50" s="2">
        <v>3</v>
      </c>
      <c r="C50" s="13" t="s">
        <v>165</v>
      </c>
    </row>
    <row r="51" spans="2:3" ht="27" customHeight="1" x14ac:dyDescent="0.35">
      <c r="B51" s="5" t="s">
        <v>240</v>
      </c>
      <c r="C51" s="9" t="s">
        <v>273</v>
      </c>
    </row>
    <row r="52" spans="2:3" ht="27" customHeight="1" x14ac:dyDescent="0.35">
      <c r="B52" s="5" t="s">
        <v>239</v>
      </c>
      <c r="C52" s="9" t="s">
        <v>274</v>
      </c>
    </row>
    <row r="53" spans="2:3" ht="27" customHeight="1" x14ac:dyDescent="0.35">
      <c r="B53" s="5" t="s">
        <v>241</v>
      </c>
      <c r="C53" s="9" t="s">
        <v>275</v>
      </c>
    </row>
    <row r="54" spans="2:3" ht="27" customHeight="1" x14ac:dyDescent="0.35">
      <c r="B54" s="2">
        <v>4</v>
      </c>
      <c r="C54" s="13" t="s">
        <v>166</v>
      </c>
    </row>
    <row r="55" spans="2:3" ht="27" customHeight="1" x14ac:dyDescent="0.35">
      <c r="B55" s="5" t="s">
        <v>242</v>
      </c>
      <c r="C55" s="9" t="s">
        <v>78</v>
      </c>
    </row>
    <row r="56" spans="2:3" ht="27" customHeight="1" x14ac:dyDescent="0.35">
      <c r="B56" s="5" t="s">
        <v>243</v>
      </c>
      <c r="C56" s="9" t="s">
        <v>193</v>
      </c>
    </row>
    <row r="58" spans="2:3" x14ac:dyDescent="0.35">
      <c r="B58" s="6" t="s">
        <v>15</v>
      </c>
      <c r="C58" s="7" t="s">
        <v>276</v>
      </c>
    </row>
    <row r="59" spans="2:3" x14ac:dyDescent="0.35">
      <c r="B59" s="1"/>
      <c r="C59" s="7" t="s">
        <v>16</v>
      </c>
    </row>
    <row r="60" spans="2:3" ht="28.5" customHeight="1" x14ac:dyDescent="0.35">
      <c r="C60" s="7" t="s">
        <v>377</v>
      </c>
    </row>
  </sheetData>
  <mergeCells count="1">
    <mergeCell ref="B3:C3"/>
  </mergeCells>
  <conditionalFormatting sqref="B5">
    <cfRule type="containsText" dxfId="20" priority="26" operator="containsText" text="isflsh">
      <formula>NOT(ISERROR(SEARCH("isflsh",B5)))</formula>
    </cfRule>
  </conditionalFormatting>
  <conditionalFormatting sqref="C7">
    <cfRule type="containsText" dxfId="19" priority="16" operator="containsText" text="isflsh">
      <formula>NOT(ISERROR(SEARCH("isflsh",C7)))</formula>
    </cfRule>
  </conditionalFormatting>
  <conditionalFormatting sqref="C8:C12 C14:C18">
    <cfRule type="duplicateValues" dxfId="18" priority="17"/>
  </conditionalFormatting>
  <conditionalFormatting sqref="C13">
    <cfRule type="containsText" dxfId="17" priority="7" operator="containsText" text="isflsh">
      <formula>NOT(ISERROR(SEARCH("isflsh",C13)))</formula>
    </cfRule>
  </conditionalFormatting>
  <conditionalFormatting sqref="C19">
    <cfRule type="containsText" dxfId="16" priority="6" operator="containsText" text="isflsh">
      <formula>NOT(ISERROR(SEARCH("isflsh",C19)))</formula>
    </cfRule>
  </conditionalFormatting>
  <conditionalFormatting sqref="C20:C24">
    <cfRule type="duplicateValues" dxfId="15" priority="12"/>
  </conditionalFormatting>
  <conditionalFormatting sqref="C26">
    <cfRule type="containsText" dxfId="14" priority="5" operator="containsText" text="isflsh">
      <formula>NOT(ISERROR(SEARCH("isflsh",C26)))</formula>
    </cfRule>
  </conditionalFormatting>
  <conditionalFormatting sqref="C27:C49">
    <cfRule type="duplicateValues" dxfId="13" priority="35"/>
  </conditionalFormatting>
  <conditionalFormatting sqref="C51:C53">
    <cfRule type="duplicateValues" dxfId="12" priority="34"/>
  </conditionalFormatting>
  <conditionalFormatting sqref="C55">
    <cfRule type="duplicateValues" dxfId="11" priority="2"/>
  </conditionalFormatting>
  <conditionalFormatting sqref="C56">
    <cfRule type="duplicateValues" dxfId="10" priority="1"/>
  </conditionalFormatting>
  <conditionalFormatting sqref="C62:C1048576 C1:C2 C4 B3">
    <cfRule type="duplicateValues" dxfId="9" priority="30"/>
  </conditionalFormatting>
  <hyperlinks>
    <hyperlink ref="C8" location="'1.1.1'!A1" display="Producción de las industrias características de la salud respecto al Producto Interno Bruto 2007-2019"/>
    <hyperlink ref="C51" location="'3.1'!A1" display="Valor promedio de producción por egreso hospitalario 2007 - 2021"/>
    <hyperlink ref="C52" location="'3.2'!A1" display="Valor promedio de producción por egreso hospitalario sector público y privado 2019 y 2021"/>
    <hyperlink ref="C20" location="'1.3.1'!A1" display="Valor agregado bruto (VAB) de las industrias características de la salud respecto al Producto Interno Bruto 2007-2019"/>
    <hyperlink ref="C21" location="'1.3.2'!A1" display="Valor agregado bruto (VAB) según industrias características y conexas de la salud 2007-2019"/>
    <hyperlink ref="C22" location="'1.3.3'!A1" display="Valor agregado bruto (VAB) de las industrias características de la salud según sector público y privado 2007-2019"/>
    <hyperlink ref="C23" location="'1.3.4'!A1" display="Valor agregado bruto (VAB) según industrias características de la salud 2014 y 2019"/>
    <hyperlink ref="C27" location="'2.1.1'!A1" display="Gasto de consumo final total en salud respecto al Producto Interno Bruto 2007-2019"/>
    <hyperlink ref="C28" location="'2.1.2'!A1" display="Gasto de consumo final total en salud según productos (nivel 1) característicos y conexos 2019"/>
    <hyperlink ref="C29" location="'2.1.3'!A1" display="Gasto de consumo final total en salud según productos (nivel 2) característicos y conexos 2019"/>
    <hyperlink ref="C30" location="'2.1.4'!A1" display="Gasto de consumo final total en salud según sectores institucionales 2019"/>
    <hyperlink ref="C31" location="'2.1.5'!A1" display="Estructura comparativa del gasto de consumo final total en salud según sectores institucionales 2014 y 2019"/>
    <hyperlink ref="C32" location="'2.1.6'!A1" display="Gasto nacional en servicios de salud del gobierno general  respecto al Producto Interno Bruto 2007-2019"/>
    <hyperlink ref="C33" location="'2.1.7'!A1" display="Gasto consumo final de los hogares en salud respecto al Producto Interno Bruto 2007-2019"/>
    <hyperlink ref="C34" location="'2.1.8'!A1" display="Gasto de bolsillo de los hogares respecto al gasto de consumo final total en salud   2007-2019"/>
    <hyperlink ref="C35" location="'2.1.9'!A1" display="Gasto de consumo final de los hogares en salud respecto al gasto de consumo final efectivo de los hogares en salud 2007-2019"/>
    <hyperlink ref="C36" location="'2.1.10'!A1" display="Gasto de consumo final efectivo en salud 2007-2019"/>
    <hyperlink ref="C37" location="'2.1.11'!A1" display="Gasto de consumo final de los hogares en salud respecto al gasto de consumo final total de los hogares 2007-2019"/>
    <hyperlink ref="C38" location="'2.1.12'!A1" display="Gasto de consumo final de los hogares en salud según productos (nivel 1) característicos y conexos 2007-2019"/>
    <hyperlink ref="C39" location="'2.1.13'!A1" display="Distribución del gasto de consumo final de los hogares en salud según productos (nivel 1) característicos y conexos 2007-2019"/>
    <hyperlink ref="C40" location="'2.1.14'!A1" display="Gasto de consumo final de los hogares en salud según productos (nivel 2) característicos y conexos 2007-2019"/>
    <hyperlink ref="C41" location="'2.1.15'!A1" display="Distribución del gasto de consumo final de los hogares en salud según productos (nivel 2)  característicos y conexos 2007-2019"/>
    <hyperlink ref="C42" location="'2.1.16'!A1" display="Gasto consumo final del gobierno general en salud respecto al Producto Interno Bruto 2007-2019"/>
    <hyperlink ref="C43" location="'2.1.17'!A1" display="Gasto de consumo final del gobierno general según productos (nivel 1) de la salud 2007-2019"/>
    <hyperlink ref="C44" location="'2.1.18'!A1" display="Gasto de consumo final del gobierno general según productos (nivel 1) de la salud 2014 y 2019"/>
    <hyperlink ref="C45" location="'2.1.19'!A1" display="Gasto de consumo final del gobierno general según productos (nivel 2) de la salud 2007-2019"/>
    <hyperlink ref="C46" location="'2.1.20'!A1" display="Gasto de consumo final del gobierno general según productos (nivel 2) de la salud 2014 y 2019"/>
    <hyperlink ref="C47" location="'2.1.21'!A1" display="Gasto de consumo final de las ISFLSH en salud 2007-2019"/>
    <hyperlink ref="C48" location="'2.1.22'!A1" display="Gasto de consumo final de las  ISFLSH según productos (nivel 1) de la salud 2014 y 2019"/>
    <hyperlink ref="C49" location="'2.1.23'!A1" display="Gasto de consumo final de las  ISFLSH según productos (nivel 2) de la salud 2014 y 2019"/>
    <hyperlink ref="C56" location="'4.2'!A1" display="Relación de las industrias de CSS con los niveles y subniveles de atención del SNS"/>
    <hyperlink ref="C11" location="'1.1.4'!A1" display="Producción según industrias características de la salud 2014 y 2019"/>
    <hyperlink ref="C12" location="'1.1.5'!A1" display="Producción según industrias conexas de la salud 2014 y 2019"/>
    <hyperlink ref="C14" location="'1.2.1'!A1" display="Consumo intermedio de las industrias características de la salud respecto al Producto Interno Bruto 2007-2019"/>
    <hyperlink ref="C17" location="'1.2.4'!A1" display="Consumo intermedio según industrias características de la salud 2021 y 2022"/>
    <hyperlink ref="C18" location="'1.2.5'!A1" display="Consumo intermedio según industrias conexas de la salud 2014 y 2019"/>
    <hyperlink ref="C24" location="'1.3.5'!A1" display="Valor agregado bruto (VAB) según industrias conexas de la salud 2014 y 2019"/>
    <hyperlink ref="C9" location="'1.1.2'!A1" display="Producción según industrias características y conexas de la salud 2007-2019"/>
    <hyperlink ref="C10" location="'1.1.3'!A1" display="Producción de las industrias características de la salud según sector público y privado 2007-2019"/>
    <hyperlink ref="C15" location="'1.2.2'!A1" display="Consumo intermedio según industrias características y conexas de la salud 2007-2019"/>
    <hyperlink ref="C16" location="'1.2.3'!A1" display="Consumo intermedio de las industrias características de la salud según sector público y privado 2007-2019"/>
    <hyperlink ref="C53" location="'3.3'!A1" display="Valor promedio de producción por egreso hospitalario del sector público 2019 y 2021"/>
    <hyperlink ref="C55" location="'4.1'!A1" display="Correspondencia de industrias y productos de la salud que conforman las Cuentas Satélite de Salud"/>
  </hyperlinks>
  <pageMargins left="0.7" right="0.7" top="0.75" bottom="0.75" header="0.3" footer="0.3"/>
  <pageSetup paperSize="9" orientation="portrait"/>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51"/>
  <sheetViews>
    <sheetView showGridLines="0" zoomScale="60" zoomScaleNormal="60" zoomScaleSheetLayoutView="85" workbookViewId="0">
      <pane ySplit="5" topLeftCell="A41" activePane="bottomLeft" state="frozen"/>
      <selection activeCell="B14" sqref="B14:Q16"/>
      <selection pane="bottomLeft" activeCell="C48" sqref="C48"/>
    </sheetView>
  </sheetViews>
  <sheetFormatPr baseColWidth="10" defaultRowHeight="14.5" x14ac:dyDescent="0.35"/>
  <cols>
    <col min="1" max="1" width="5" customWidth="1"/>
    <col min="2" max="2" width="19.1796875" customWidth="1"/>
    <col min="3" max="3" width="83.7265625" customWidth="1"/>
    <col min="4" max="7" width="15.81640625" customWidth="1"/>
    <col min="8" max="16" width="15.7265625" customWidth="1"/>
  </cols>
  <sheetData>
    <row r="1" spans="2:10" ht="78" customHeight="1" x14ac:dyDescent="0.35"/>
    <row r="2" spans="2:10" ht="33" customHeight="1" x14ac:dyDescent="0.55000000000000004">
      <c r="B2" s="130" t="s">
        <v>2</v>
      </c>
      <c r="F2" s="143" t="s">
        <v>173</v>
      </c>
      <c r="G2" s="143" t="s">
        <v>174</v>
      </c>
    </row>
    <row r="3" spans="2:10" ht="33" customHeight="1" x14ac:dyDescent="0.35">
      <c r="B3" s="395" t="s">
        <v>105</v>
      </c>
      <c r="C3" s="395"/>
      <c r="D3" s="395"/>
      <c r="E3" s="395"/>
      <c r="F3" s="395"/>
      <c r="G3" s="395"/>
    </row>
    <row r="4" spans="2:10" ht="33" customHeight="1" x14ac:dyDescent="0.35">
      <c r="B4" s="396" t="s">
        <v>305</v>
      </c>
      <c r="C4" s="396"/>
      <c r="D4" s="396"/>
      <c r="E4" s="396"/>
      <c r="F4" s="396"/>
      <c r="G4" s="396"/>
      <c r="H4" s="106"/>
      <c r="I4" s="106"/>
      <c r="J4" s="105"/>
    </row>
    <row r="5" spans="2:10" ht="33" customHeight="1" x14ac:dyDescent="0.35"/>
    <row r="6" spans="2:10" ht="33" customHeight="1" x14ac:dyDescent="0.35">
      <c r="B6" s="20" t="s">
        <v>4</v>
      </c>
      <c r="C6" s="21"/>
      <c r="D6" s="21"/>
      <c r="E6" s="21"/>
      <c r="F6" s="21"/>
      <c r="G6" s="21"/>
    </row>
    <row r="7" spans="2:10" ht="33" customHeight="1" x14ac:dyDescent="0.35">
      <c r="B7" s="30" t="s">
        <v>9</v>
      </c>
      <c r="C7" s="30" t="s">
        <v>10</v>
      </c>
      <c r="D7" s="30">
        <v>2022</v>
      </c>
      <c r="E7" s="30">
        <v>2023</v>
      </c>
      <c r="F7" s="30" t="s">
        <v>230</v>
      </c>
      <c r="G7" s="30" t="s">
        <v>294</v>
      </c>
    </row>
    <row r="8" spans="2:10" ht="33" customHeight="1" x14ac:dyDescent="0.35">
      <c r="B8" s="113" t="s">
        <v>387</v>
      </c>
      <c r="C8" s="114" t="s">
        <v>388</v>
      </c>
      <c r="D8" s="116">
        <v>632508</v>
      </c>
      <c r="E8" s="116">
        <v>676959</v>
      </c>
      <c r="F8" s="92">
        <v>0.27189325584294399</v>
      </c>
      <c r="G8" s="92">
        <v>0.26922767939523901</v>
      </c>
    </row>
    <row r="9" spans="2:10" ht="33" customHeight="1" x14ac:dyDescent="0.35">
      <c r="B9" s="113" t="s">
        <v>389</v>
      </c>
      <c r="C9" s="114" t="s">
        <v>390</v>
      </c>
      <c r="D9" s="116">
        <v>477508</v>
      </c>
      <c r="E9" s="116">
        <v>499193</v>
      </c>
      <c r="F9" s="92">
        <v>0.205264130747837</v>
      </c>
      <c r="G9" s="92">
        <v>0.19852985625473299</v>
      </c>
    </row>
    <row r="10" spans="2:10" ht="33" customHeight="1" x14ac:dyDescent="0.35">
      <c r="B10" s="113" t="s">
        <v>385</v>
      </c>
      <c r="C10" s="114" t="s">
        <v>386</v>
      </c>
      <c r="D10" s="116">
        <v>333445</v>
      </c>
      <c r="E10" s="116">
        <v>431296</v>
      </c>
      <c r="F10" s="92">
        <v>0.14333644269250401</v>
      </c>
      <c r="G10" s="92">
        <v>0.17152711052286601</v>
      </c>
    </row>
    <row r="11" spans="2:10" ht="33" customHeight="1" x14ac:dyDescent="0.35">
      <c r="B11" s="113" t="s">
        <v>391</v>
      </c>
      <c r="C11" s="114" t="s">
        <v>392</v>
      </c>
      <c r="D11" s="116">
        <v>329052</v>
      </c>
      <c r="E11" s="116">
        <v>363639</v>
      </c>
      <c r="F11" s="92">
        <v>0.14144804432771199</v>
      </c>
      <c r="G11" s="92">
        <v>0.144619813175695</v>
      </c>
    </row>
    <row r="12" spans="2:10" ht="33" customHeight="1" x14ac:dyDescent="0.35">
      <c r="B12" s="113" t="s">
        <v>395</v>
      </c>
      <c r="C12" s="114" t="s">
        <v>396</v>
      </c>
      <c r="D12" s="116">
        <v>201220</v>
      </c>
      <c r="E12" s="116">
        <v>207450</v>
      </c>
      <c r="F12" s="92">
        <v>8.6497500333145599E-2</v>
      </c>
      <c r="G12" s="92">
        <v>8.2503197520887306E-2</v>
      </c>
    </row>
    <row r="13" spans="2:10" ht="33" customHeight="1" x14ac:dyDescent="0.35">
      <c r="B13" s="113" t="s">
        <v>393</v>
      </c>
      <c r="C13" s="114" t="s">
        <v>394</v>
      </c>
      <c r="D13" s="116">
        <v>110650</v>
      </c>
      <c r="E13" s="116">
        <v>128712</v>
      </c>
      <c r="F13" s="92">
        <v>4.7564598011442999E-2</v>
      </c>
      <c r="G13" s="92">
        <v>5.11889687120195E-2</v>
      </c>
    </row>
    <row r="14" spans="2:10" ht="33" customHeight="1" x14ac:dyDescent="0.35">
      <c r="B14" s="113" t="s">
        <v>397</v>
      </c>
      <c r="C14" s="114" t="s">
        <v>398</v>
      </c>
      <c r="D14" s="116">
        <v>66451</v>
      </c>
      <c r="E14" s="116">
        <v>83836</v>
      </c>
      <c r="F14" s="92">
        <v>2.8564980591580701E-2</v>
      </c>
      <c r="G14" s="92">
        <v>3.3341711580434398E-2</v>
      </c>
    </row>
    <row r="15" spans="2:10" ht="33" customHeight="1" x14ac:dyDescent="0.35">
      <c r="B15" s="113" t="s">
        <v>399</v>
      </c>
      <c r="C15" s="114" t="s">
        <v>432</v>
      </c>
      <c r="D15" s="116">
        <v>46632</v>
      </c>
      <c r="E15" s="116">
        <v>0</v>
      </c>
      <c r="F15" s="92">
        <v>2.0045479751194001E-2</v>
      </c>
      <c r="G15" s="92">
        <v>0</v>
      </c>
    </row>
    <row r="16" spans="2:10" ht="33" customHeight="1" x14ac:dyDescent="0.35">
      <c r="B16" s="113" t="s">
        <v>399</v>
      </c>
      <c r="C16" s="114" t="s">
        <v>400</v>
      </c>
      <c r="D16" s="116">
        <v>41468</v>
      </c>
      <c r="E16" s="116">
        <v>39084</v>
      </c>
      <c r="F16" s="92">
        <v>1.7825655222218899E-2</v>
      </c>
      <c r="G16" s="92">
        <v>1.5543769447608401E-2</v>
      </c>
    </row>
    <row r="17" spans="2:9" ht="33" customHeight="1" x14ac:dyDescent="0.35">
      <c r="B17" s="113" t="s">
        <v>401</v>
      </c>
      <c r="C17" s="114" t="s">
        <v>402</v>
      </c>
      <c r="D17" s="116">
        <v>39090</v>
      </c>
      <c r="E17" s="116">
        <v>38890</v>
      </c>
      <c r="F17" s="92">
        <v>1.6803435483663001E-2</v>
      </c>
      <c r="G17" s="92">
        <v>1.54666153366465E-2</v>
      </c>
    </row>
    <row r="18" spans="2:9" ht="33" customHeight="1" x14ac:dyDescent="0.35">
      <c r="B18" s="113" t="s">
        <v>403</v>
      </c>
      <c r="C18" s="114" t="s">
        <v>404</v>
      </c>
      <c r="D18" s="116">
        <v>33612</v>
      </c>
      <c r="E18" s="116">
        <v>32304</v>
      </c>
      <c r="F18" s="92">
        <v>1.44486332432049E-2</v>
      </c>
      <c r="G18" s="92">
        <v>1.2847352579969801E-2</v>
      </c>
    </row>
    <row r="19" spans="2:9" ht="33" customHeight="1" x14ac:dyDescent="0.35">
      <c r="B19" s="113" t="s">
        <v>406</v>
      </c>
      <c r="C19" s="114" t="s">
        <v>407</v>
      </c>
      <c r="D19" s="116">
        <v>14674</v>
      </c>
      <c r="E19" s="116">
        <v>13085</v>
      </c>
      <c r="F19" s="92">
        <v>6.30784375255233E-3</v>
      </c>
      <c r="G19" s="92">
        <v>5.2039254739012298E-3</v>
      </c>
    </row>
    <row r="20" spans="2:9" ht="33" customHeight="1" x14ac:dyDescent="0.35">
      <c r="B20" s="110" t="s">
        <v>408</v>
      </c>
      <c r="C20" s="111" t="s">
        <v>409</v>
      </c>
      <c r="D20" s="118">
        <v>0</v>
      </c>
      <c r="E20" s="118">
        <v>0</v>
      </c>
      <c r="F20" s="112">
        <v>0</v>
      </c>
      <c r="G20" s="112">
        <v>0</v>
      </c>
    </row>
    <row r="21" spans="2:9" ht="33" customHeight="1" x14ac:dyDescent="0.35">
      <c r="B21" s="406" t="s">
        <v>410</v>
      </c>
      <c r="C21" s="407"/>
      <c r="D21" s="117">
        <v>2326310</v>
      </c>
      <c r="E21" s="117">
        <v>2514448</v>
      </c>
      <c r="F21" s="109">
        <v>1</v>
      </c>
      <c r="G21" s="109">
        <v>1</v>
      </c>
    </row>
    <row r="22" spans="2:9" ht="27.75" customHeight="1" x14ac:dyDescent="0.35">
      <c r="B22" s="107"/>
      <c r="C22" s="107"/>
      <c r="D22" s="107"/>
      <c r="E22" s="107"/>
      <c r="F22" s="108"/>
      <c r="G22" s="108"/>
    </row>
    <row r="23" spans="2:9" ht="33" customHeight="1" x14ac:dyDescent="0.35">
      <c r="B23" s="397" t="s">
        <v>306</v>
      </c>
      <c r="C23" s="397"/>
      <c r="D23" s="397"/>
      <c r="E23" s="397"/>
      <c r="F23" s="397"/>
      <c r="G23" s="397"/>
      <c r="H23" s="397"/>
      <c r="I23" s="397"/>
    </row>
    <row r="24" spans="2:9" ht="33" customHeight="1" x14ac:dyDescent="0.35">
      <c r="B24" s="157"/>
      <c r="C24" s="56"/>
      <c r="D24" s="154" t="e">
        <f>+#REF!</f>
        <v>#REF!</v>
      </c>
      <c r="E24" s="154" t="e">
        <f>+#REF!</f>
        <v>#REF!</v>
      </c>
      <c r="F24" s="154">
        <v>2021</v>
      </c>
      <c r="G24" s="154">
        <v>2022</v>
      </c>
      <c r="H24" s="95"/>
    </row>
    <row r="25" spans="2:9" ht="33" customHeight="1" x14ac:dyDescent="0.35">
      <c r="B25" s="115"/>
      <c r="C25" s="149" t="str">
        <f>+C8</f>
        <v>Actividades de hospitales privados</v>
      </c>
      <c r="D25" s="152">
        <f>D8</f>
        <v>632508</v>
      </c>
      <c r="E25" s="152">
        <f t="shared" ref="E25:G32" si="0">+E8</f>
        <v>676959</v>
      </c>
      <c r="F25" s="153">
        <f t="shared" si="0"/>
        <v>0.27189325584294399</v>
      </c>
      <c r="G25" s="153">
        <f t="shared" si="0"/>
        <v>0.26922767939523901</v>
      </c>
      <c r="H25" s="95"/>
    </row>
    <row r="26" spans="2:9" ht="33" customHeight="1" x14ac:dyDescent="0.35">
      <c r="B26" s="115"/>
      <c r="C26" s="149" t="str">
        <f>+C9</f>
        <v>Actividades de centros ambulatorios del sector privado</v>
      </c>
      <c r="D26" s="152">
        <f>D9</f>
        <v>477508</v>
      </c>
      <c r="E26" s="152">
        <f t="shared" si="0"/>
        <v>499193</v>
      </c>
      <c r="F26" s="153">
        <f t="shared" si="0"/>
        <v>0.205264130747837</v>
      </c>
      <c r="G26" s="153">
        <f t="shared" si="0"/>
        <v>0.19852985625473299</v>
      </c>
      <c r="H26" s="95"/>
    </row>
    <row r="27" spans="2:9" ht="33" customHeight="1" x14ac:dyDescent="0.35">
      <c r="B27" s="115"/>
      <c r="C27" s="149" t="str">
        <f>+C10</f>
        <v>Actividades de hospitales públicos (MSP)</v>
      </c>
      <c r="D27" s="152">
        <f>D10</f>
        <v>333445</v>
      </c>
      <c r="E27" s="152">
        <f t="shared" si="0"/>
        <v>431296</v>
      </c>
      <c r="F27" s="153">
        <f t="shared" si="0"/>
        <v>0.14333644269250401</v>
      </c>
      <c r="G27" s="153">
        <f t="shared" si="0"/>
        <v>0.17152711052286601</v>
      </c>
      <c r="H27" s="95"/>
    </row>
    <row r="28" spans="2:9" ht="33" customHeight="1" x14ac:dyDescent="0.35">
      <c r="B28" s="115"/>
      <c r="C28" s="149" t="str">
        <f>C15</f>
        <v>Actividades de salud Pública, vacunación COVID</v>
      </c>
      <c r="D28" s="152">
        <f>D15</f>
        <v>46632</v>
      </c>
      <c r="E28" s="152">
        <f t="shared" si="0"/>
        <v>363639</v>
      </c>
      <c r="F28" s="153">
        <f t="shared" si="0"/>
        <v>0.14144804432771199</v>
      </c>
      <c r="G28" s="153">
        <f t="shared" si="0"/>
        <v>0.144619813175695</v>
      </c>
      <c r="H28" s="95"/>
    </row>
    <row r="29" spans="2:9" ht="33" customHeight="1" x14ac:dyDescent="0.35">
      <c r="B29" s="115"/>
      <c r="C29" s="149" t="str">
        <f t="shared" ref="C29:D32" si="1">C11</f>
        <v>Actividades de hospitales públicos (IESS)</v>
      </c>
      <c r="D29" s="152">
        <f t="shared" si="1"/>
        <v>329052</v>
      </c>
      <c r="E29" s="152">
        <f t="shared" si="0"/>
        <v>207450</v>
      </c>
      <c r="F29" s="153">
        <f t="shared" si="0"/>
        <v>8.6497500333145599E-2</v>
      </c>
      <c r="G29" s="153">
        <f t="shared" si="0"/>
        <v>8.2503197520887306E-2</v>
      </c>
      <c r="H29" s="95"/>
    </row>
    <row r="30" spans="2:9" ht="33" customHeight="1" x14ac:dyDescent="0.35">
      <c r="B30" s="115"/>
      <c r="C30" s="149" t="str">
        <f t="shared" si="1"/>
        <v>Otras actividades relacionadas con la salud humana privados</v>
      </c>
      <c r="D30" s="152">
        <f t="shared" si="1"/>
        <v>201220</v>
      </c>
      <c r="E30" s="152">
        <f t="shared" si="0"/>
        <v>128712</v>
      </c>
      <c r="F30" s="153">
        <f t="shared" si="0"/>
        <v>4.7564598011442999E-2</v>
      </c>
      <c r="G30" s="153">
        <f t="shared" si="0"/>
        <v>5.11889687120195E-2</v>
      </c>
      <c r="H30" s="95"/>
    </row>
    <row r="31" spans="2:9" ht="33" customHeight="1" x14ac:dyDescent="0.35">
      <c r="B31" s="115"/>
      <c r="C31" s="149" t="str">
        <f t="shared" si="1"/>
        <v>Actividades de centros ambulatorios del sector público (MSP)</v>
      </c>
      <c r="D31" s="152">
        <f t="shared" si="1"/>
        <v>110650</v>
      </c>
      <c r="E31" s="152">
        <f t="shared" si="0"/>
        <v>83836</v>
      </c>
      <c r="F31" s="153">
        <f t="shared" si="0"/>
        <v>2.8564980591580701E-2</v>
      </c>
      <c r="G31" s="153">
        <f t="shared" si="0"/>
        <v>3.3341711580434398E-2</v>
      </c>
      <c r="H31" s="95"/>
    </row>
    <row r="32" spans="2:9" ht="33" customHeight="1" x14ac:dyDescent="0.35">
      <c r="B32" s="115"/>
      <c r="C32" s="149" t="str">
        <f t="shared" si="1"/>
        <v>Actividades de centros ambulatorios del sector público (IESS)</v>
      </c>
      <c r="D32" s="152">
        <f t="shared" si="1"/>
        <v>66451</v>
      </c>
      <c r="E32" s="152">
        <f t="shared" si="0"/>
        <v>0</v>
      </c>
      <c r="F32" s="153">
        <f t="shared" si="0"/>
        <v>2.0045479751194001E-2</v>
      </c>
      <c r="G32" s="153">
        <f t="shared" si="0"/>
        <v>0</v>
      </c>
      <c r="H32" s="95"/>
    </row>
    <row r="33" spans="2:9" ht="33" customHeight="1" x14ac:dyDescent="0.35">
      <c r="B33" s="115"/>
      <c r="C33" s="149" t="str">
        <f>C17</f>
        <v>Actividades de centros ambulatorios del sector público (otros sector público)</v>
      </c>
      <c r="D33" s="152">
        <f>D17</f>
        <v>39090</v>
      </c>
      <c r="E33" s="152">
        <f>+E16</f>
        <v>39084</v>
      </c>
      <c r="F33" s="153"/>
      <c r="G33" s="153"/>
      <c r="H33" s="95"/>
    </row>
    <row r="34" spans="2:9" ht="33" customHeight="1" x14ac:dyDescent="0.35">
      <c r="B34" s="115"/>
      <c r="C34" s="149" t="str">
        <f>C16</f>
        <v>Regulación de las actividades de organismos que prestan servicios de salud</v>
      </c>
      <c r="D34" s="152">
        <f>D16</f>
        <v>41468</v>
      </c>
      <c r="E34" s="152">
        <f>+E17</f>
        <v>38890</v>
      </c>
      <c r="F34" s="153"/>
      <c r="G34" s="153"/>
      <c r="H34" s="95"/>
    </row>
    <row r="35" spans="2:9" ht="33" customHeight="1" x14ac:dyDescent="0.35">
      <c r="B35" s="115"/>
      <c r="C35" s="149" t="s">
        <v>8</v>
      </c>
      <c r="D35" s="152">
        <f>+D18+D19+D20</f>
        <v>48286</v>
      </c>
      <c r="E35" s="152">
        <f>+E18+E19+E20</f>
        <v>45389</v>
      </c>
      <c r="F35" s="153"/>
      <c r="G35" s="153"/>
      <c r="H35" s="95"/>
    </row>
    <row r="36" spans="2:9" ht="33" customHeight="1" x14ac:dyDescent="0.35">
      <c r="B36" s="115"/>
      <c r="C36" s="149"/>
      <c r="D36" s="152">
        <f>SUM(D25:D35)</f>
        <v>2326310</v>
      </c>
      <c r="E36" s="152">
        <f>SUM(E25:E35)</f>
        <v>2514448</v>
      </c>
      <c r="F36" s="153"/>
      <c r="G36" s="153"/>
      <c r="H36" s="95"/>
    </row>
    <row r="37" spans="2:9" ht="33" customHeight="1" x14ac:dyDescent="0.35">
      <c r="B37" s="115"/>
      <c r="C37" s="149"/>
      <c r="D37" s="46"/>
      <c r="E37" s="46"/>
      <c r="F37" s="46"/>
      <c r="G37" s="46"/>
      <c r="H37" s="95"/>
    </row>
    <row r="38" spans="2:9" ht="33" customHeight="1" x14ac:dyDescent="0.35">
      <c r="B38" s="99"/>
      <c r="C38" s="59"/>
      <c r="D38" s="104">
        <f>+D21-D36</f>
        <v>0</v>
      </c>
      <c r="E38" s="104">
        <f>+E21-E36</f>
        <v>0</v>
      </c>
      <c r="F38" s="104"/>
      <c r="G38" s="104"/>
      <c r="H38" s="95"/>
    </row>
    <row r="39" spans="2:9" ht="33" customHeight="1" x14ac:dyDescent="0.35">
      <c r="B39" s="66"/>
      <c r="C39" s="66"/>
      <c r="D39" s="80"/>
      <c r="E39" s="80"/>
      <c r="F39" s="151"/>
      <c r="G39" s="151"/>
      <c r="H39" s="56"/>
    </row>
    <row r="40" spans="2:9" ht="33" customHeight="1" x14ac:dyDescent="0.35">
      <c r="B40" s="107"/>
      <c r="C40" s="155"/>
      <c r="D40" s="155"/>
      <c r="E40" s="155"/>
      <c r="F40" s="156"/>
      <c r="G40" s="156"/>
    </row>
    <row r="41" spans="2:9" ht="33" customHeight="1" x14ac:dyDescent="0.35">
      <c r="B41" s="107"/>
      <c r="C41" s="155"/>
      <c r="D41" s="155"/>
      <c r="E41" s="155"/>
      <c r="F41" s="156"/>
      <c r="G41" s="156"/>
    </row>
    <row r="42" spans="2:9" ht="33" customHeight="1" x14ac:dyDescent="0.35">
      <c r="B42" s="107"/>
      <c r="C42" s="155"/>
      <c r="D42" s="155"/>
      <c r="E42" s="155"/>
      <c r="F42" s="156"/>
      <c r="G42" s="156"/>
    </row>
    <row r="43" spans="2:9" ht="33" customHeight="1" x14ac:dyDescent="0.35">
      <c r="B43" s="107"/>
      <c r="C43" s="155"/>
      <c r="D43" s="155"/>
      <c r="E43" s="155"/>
      <c r="F43" s="156"/>
      <c r="G43" s="156"/>
    </row>
    <row r="44" spans="2:9" ht="15" x14ac:dyDescent="0.35">
      <c r="B44" s="398" t="s">
        <v>83</v>
      </c>
      <c r="C44" s="398"/>
      <c r="D44" s="398"/>
      <c r="E44" s="398"/>
      <c r="F44" s="17"/>
      <c r="G44" s="17"/>
      <c r="H44" s="17"/>
      <c r="I44" s="17"/>
    </row>
    <row r="45" spans="2:9" ht="15" x14ac:dyDescent="0.35">
      <c r="B45" s="398"/>
      <c r="C45" s="398"/>
      <c r="D45" s="398"/>
      <c r="E45" s="398"/>
      <c r="F45" s="17"/>
      <c r="G45" s="17"/>
      <c r="H45" s="17"/>
      <c r="I45" s="17"/>
    </row>
    <row r="46" spans="2:9" ht="20.25" customHeight="1" x14ac:dyDescent="0.35">
      <c r="B46" s="102" t="s">
        <v>293</v>
      </c>
      <c r="C46" s="17"/>
      <c r="D46" s="17"/>
      <c r="E46" s="17"/>
      <c r="F46" s="17"/>
      <c r="G46" s="17"/>
      <c r="H46" s="17"/>
      <c r="I46" s="17"/>
    </row>
    <row r="47" spans="2:9" ht="23.25" customHeight="1" x14ac:dyDescent="0.35">
      <c r="B47" s="18" t="s">
        <v>14</v>
      </c>
      <c r="C47" s="17"/>
      <c r="D47" s="17"/>
      <c r="E47" s="17"/>
      <c r="F47" s="17"/>
      <c r="G47" s="17"/>
      <c r="H47" s="17"/>
      <c r="I47" s="17"/>
    </row>
    <row r="48" spans="2:9" ht="33" customHeight="1" x14ac:dyDescent="0.35">
      <c r="B48" s="16"/>
      <c r="C48" s="17"/>
      <c r="D48" s="17"/>
      <c r="E48" s="17"/>
      <c r="F48" s="17"/>
      <c r="G48" s="17"/>
      <c r="H48" s="17"/>
      <c r="I48" s="17"/>
    </row>
    <row r="49" spans="2:9" ht="26.25" customHeight="1" x14ac:dyDescent="0.35">
      <c r="C49" s="17"/>
      <c r="D49" s="17"/>
      <c r="E49" s="17"/>
      <c r="F49" s="17"/>
      <c r="G49" s="17"/>
      <c r="H49" s="17"/>
      <c r="I49" s="17"/>
    </row>
    <row r="50" spans="2:9" ht="18" customHeight="1" x14ac:dyDescent="0.35">
      <c r="C50" s="17"/>
      <c r="D50" s="17"/>
      <c r="E50" s="17"/>
      <c r="F50" s="17"/>
      <c r="G50" s="17"/>
      <c r="H50" s="17"/>
      <c r="I50" s="17"/>
    </row>
    <row r="51" spans="2:9" ht="15" customHeight="1" x14ac:dyDescent="0.35">
      <c r="B51" s="103"/>
      <c r="C51" s="17"/>
      <c r="D51" s="17"/>
      <c r="E51" s="17"/>
      <c r="F51" s="17"/>
      <c r="G51" s="17"/>
      <c r="H51" s="17"/>
      <c r="I51" s="17"/>
    </row>
  </sheetData>
  <mergeCells count="5">
    <mergeCell ref="B3:G3"/>
    <mergeCell ref="B4:G4"/>
    <mergeCell ref="B44:E45"/>
    <mergeCell ref="B21:C21"/>
    <mergeCell ref="B23:I23"/>
  </mergeCells>
  <conditionalFormatting sqref="D38:G38">
    <cfRule type="cellIs" dxfId="7" priority="1" operator="notEqual">
      <formula>0</formula>
    </cfRule>
  </conditionalFormatting>
  <hyperlinks>
    <hyperlink ref="B2" location="Indice!A1" display="Índice"/>
    <hyperlink ref="G2" location="'1.2.5'!A1" display="Siguiente"/>
    <hyperlink ref="F2" location="'1.2.3'!A1" display="Anterior"/>
  </hyperlinks>
  <pageMargins left="1.0900000000000001" right="0.70866141732283472" top="0.74803149606299213" bottom="0.74803149606299213" header="0.31496062992125984" footer="0.31496062992125984"/>
  <pageSetup paperSize="9" scale="88" orientation="portrait"/>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P35"/>
  <sheetViews>
    <sheetView showGridLines="0" zoomScale="60" zoomScaleNormal="60" zoomScaleSheetLayoutView="85" workbookViewId="0">
      <pane ySplit="5" topLeftCell="A6" activePane="bottomLeft" state="frozen"/>
      <selection activeCell="B14" sqref="B14:Q16"/>
      <selection pane="bottomLeft" activeCell="A6" sqref="A6"/>
    </sheetView>
  </sheetViews>
  <sheetFormatPr baseColWidth="10" defaultRowHeight="14.5" x14ac:dyDescent="0.35"/>
  <cols>
    <col min="1" max="1" width="5" customWidth="1"/>
    <col min="2" max="2" width="15.7265625" customWidth="1"/>
    <col min="3" max="3" width="83.7265625" customWidth="1"/>
    <col min="4" max="7" width="15.81640625" customWidth="1"/>
    <col min="8" max="15" width="15.7265625" customWidth="1"/>
    <col min="16" max="16" width="16" customWidth="1"/>
  </cols>
  <sheetData>
    <row r="1" spans="2:16" ht="78" customHeight="1" x14ac:dyDescent="0.35"/>
    <row r="2" spans="2:16" ht="33" customHeight="1" x14ac:dyDescent="0.55000000000000004">
      <c r="B2" s="168" t="s">
        <v>2</v>
      </c>
      <c r="F2" s="36" t="s">
        <v>173</v>
      </c>
      <c r="G2" s="36" t="s">
        <v>174</v>
      </c>
      <c r="H2" s="35"/>
    </row>
    <row r="3" spans="2:16" ht="33" customHeight="1" x14ac:dyDescent="0.35">
      <c r="B3" s="395" t="s">
        <v>106</v>
      </c>
      <c r="C3" s="395"/>
      <c r="D3" s="395"/>
      <c r="E3" s="395"/>
      <c r="F3" s="395"/>
      <c r="G3" s="395"/>
    </row>
    <row r="4" spans="2:16" ht="33" customHeight="1" x14ac:dyDescent="0.35">
      <c r="B4" s="396" t="s">
        <v>308</v>
      </c>
      <c r="C4" s="396"/>
      <c r="D4" s="396"/>
      <c r="E4" s="396"/>
      <c r="F4" s="396"/>
      <c r="G4" s="396"/>
      <c r="I4" s="106"/>
    </row>
    <row r="5" spans="2:16" ht="33" customHeight="1" x14ac:dyDescent="0.35"/>
    <row r="6" spans="2:16" ht="33" customHeight="1" x14ac:dyDescent="0.35">
      <c r="B6" s="20" t="s">
        <v>4</v>
      </c>
      <c r="C6" s="21"/>
      <c r="D6" s="21"/>
      <c r="E6" s="21"/>
      <c r="F6" s="21"/>
      <c r="G6" s="21"/>
    </row>
    <row r="7" spans="2:16" ht="33" customHeight="1" x14ac:dyDescent="0.35">
      <c r="B7" s="30" t="s">
        <v>9</v>
      </c>
      <c r="C7" s="30" t="s">
        <v>10</v>
      </c>
      <c r="D7" s="30">
        <v>2022</v>
      </c>
      <c r="E7" s="30">
        <v>2023</v>
      </c>
      <c r="F7" s="30" t="s">
        <v>230</v>
      </c>
      <c r="G7" s="30" t="s">
        <v>294</v>
      </c>
    </row>
    <row r="8" spans="2:16" ht="33" customHeight="1" x14ac:dyDescent="0.35">
      <c r="B8" s="167" t="s">
        <v>411</v>
      </c>
      <c r="C8" s="158" t="s">
        <v>412</v>
      </c>
      <c r="D8" s="159">
        <v>418323</v>
      </c>
      <c r="E8" s="159">
        <v>430807</v>
      </c>
      <c r="F8" s="160">
        <v>0.43068761061309102</v>
      </c>
      <c r="G8" s="160">
        <v>0.43209854254366298</v>
      </c>
    </row>
    <row r="9" spans="2:16" ht="33" customHeight="1" x14ac:dyDescent="0.35">
      <c r="B9" s="167" t="s">
        <v>413</v>
      </c>
      <c r="C9" s="158" t="s">
        <v>414</v>
      </c>
      <c r="D9" s="159">
        <v>164894</v>
      </c>
      <c r="E9" s="159">
        <v>174415</v>
      </c>
      <c r="F9" s="160">
        <v>0.169767865655092</v>
      </c>
      <c r="G9" s="160">
        <v>0.174937889351271</v>
      </c>
    </row>
    <row r="10" spans="2:16" ht="33" customHeight="1" x14ac:dyDescent="0.35">
      <c r="B10" s="167" t="s">
        <v>415</v>
      </c>
      <c r="C10" s="158" t="s">
        <v>416</v>
      </c>
      <c r="D10" s="159">
        <v>155778</v>
      </c>
      <c r="E10" s="159">
        <v>165010</v>
      </c>
      <c r="F10" s="160">
        <v>0.160382418863142</v>
      </c>
      <c r="G10" s="160">
        <v>0.165504693528958</v>
      </c>
    </row>
    <row r="11" spans="2:16" ht="33" customHeight="1" x14ac:dyDescent="0.35">
      <c r="B11" s="167" t="s">
        <v>417</v>
      </c>
      <c r="C11" s="158" t="s">
        <v>418</v>
      </c>
      <c r="D11" s="159">
        <v>104634</v>
      </c>
      <c r="E11" s="159">
        <v>83736</v>
      </c>
      <c r="F11" s="160">
        <v>0.10772672659378101</v>
      </c>
      <c r="G11" s="160">
        <v>8.3987037254353303E-2</v>
      </c>
    </row>
    <row r="12" spans="2:16" ht="33" customHeight="1" x14ac:dyDescent="0.35">
      <c r="B12" s="167" t="s">
        <v>419</v>
      </c>
      <c r="C12" s="158" t="s">
        <v>420</v>
      </c>
      <c r="D12" s="159">
        <v>70335</v>
      </c>
      <c r="E12" s="159">
        <v>71967</v>
      </c>
      <c r="F12" s="160">
        <v>7.2413931561190206E-2</v>
      </c>
      <c r="G12" s="160">
        <v>7.2182754252460596E-2</v>
      </c>
    </row>
    <row r="13" spans="2:16" ht="33" customHeight="1" x14ac:dyDescent="0.35">
      <c r="B13" s="167" t="s">
        <v>421</v>
      </c>
      <c r="C13" s="161" t="s">
        <v>422</v>
      </c>
      <c r="D13" s="159">
        <v>46560</v>
      </c>
      <c r="E13" s="159">
        <v>58746</v>
      </c>
      <c r="F13" s="160">
        <v>4.7936200376612198E-2</v>
      </c>
      <c r="G13" s="160">
        <v>5.8922118211333703E-2</v>
      </c>
    </row>
    <row r="14" spans="2:16" ht="33.75" customHeight="1" x14ac:dyDescent="0.35">
      <c r="B14" s="167" t="s">
        <v>423</v>
      </c>
      <c r="C14" s="161" t="s">
        <v>424</v>
      </c>
      <c r="D14" s="159">
        <v>10767</v>
      </c>
      <c r="E14" s="159">
        <v>12330</v>
      </c>
      <c r="F14" s="160">
        <v>1.1085246337091599E-2</v>
      </c>
      <c r="G14" s="160">
        <v>1.23669648579604E-2</v>
      </c>
      <c r="H14" s="31"/>
      <c r="I14" s="31"/>
      <c r="J14" s="31"/>
      <c r="K14" s="31"/>
      <c r="L14" s="31"/>
      <c r="M14" s="31"/>
      <c r="N14" s="31"/>
      <c r="O14" s="31"/>
      <c r="P14" s="31"/>
    </row>
    <row r="15" spans="2:16" ht="33.75" customHeight="1" x14ac:dyDescent="0.35">
      <c r="B15" s="408" t="s">
        <v>410</v>
      </c>
      <c r="C15" s="409"/>
      <c r="D15" s="162">
        <v>971291</v>
      </c>
      <c r="E15" s="162">
        <v>997011</v>
      </c>
      <c r="F15" s="163">
        <v>1</v>
      </c>
      <c r="G15" s="163">
        <v>1</v>
      </c>
    </row>
    <row r="16" spans="2:16" ht="29.25" customHeight="1" x14ac:dyDescent="0.35">
      <c r="B16" s="164"/>
      <c r="C16" s="164"/>
      <c r="D16" s="165"/>
      <c r="E16" s="165"/>
      <c r="F16" s="166"/>
      <c r="G16" s="166"/>
    </row>
    <row r="17" spans="2:9" ht="33" customHeight="1" x14ac:dyDescent="0.35">
      <c r="B17" s="403" t="s">
        <v>307</v>
      </c>
      <c r="C17" s="403"/>
      <c r="D17" s="403"/>
      <c r="E17" s="403"/>
      <c r="F17" s="403"/>
      <c r="G17" s="403"/>
      <c r="H17" s="403"/>
      <c r="I17" s="17"/>
    </row>
    <row r="18" spans="2:9" ht="34.5" customHeight="1" x14ac:dyDescent="0.35">
      <c r="B18" s="126"/>
      <c r="C18" s="126"/>
      <c r="D18" s="97"/>
      <c r="E18" s="97"/>
      <c r="F18" s="98"/>
      <c r="G18" s="98"/>
      <c r="H18" s="17"/>
      <c r="I18" s="17"/>
    </row>
    <row r="19" spans="2:9" ht="34.5" customHeight="1" x14ac:dyDescent="0.35">
      <c r="B19" s="126"/>
      <c r="C19" s="126"/>
      <c r="D19" s="97"/>
      <c r="E19" s="97"/>
      <c r="F19" s="98"/>
      <c r="G19" s="98"/>
      <c r="H19" s="17"/>
      <c r="I19" s="17"/>
    </row>
    <row r="20" spans="2:9" ht="34.5" customHeight="1" x14ac:dyDescent="0.35">
      <c r="B20" s="126"/>
      <c r="C20" s="126"/>
      <c r="D20" s="97"/>
      <c r="E20" s="97"/>
      <c r="F20" s="98"/>
      <c r="G20" s="98"/>
      <c r="H20" s="17"/>
      <c r="I20" s="17"/>
    </row>
    <row r="21" spans="2:9" ht="34.5" customHeight="1" x14ac:dyDescent="0.35">
      <c r="B21" s="126"/>
      <c r="C21" s="126"/>
      <c r="D21" s="97"/>
      <c r="E21" s="97"/>
      <c r="F21" s="98"/>
      <c r="G21" s="98"/>
      <c r="H21" s="17"/>
      <c r="I21" s="17"/>
    </row>
    <row r="22" spans="2:9" ht="34.5" customHeight="1" x14ac:dyDescent="0.35">
      <c r="B22" s="126"/>
      <c r="C22" s="126"/>
      <c r="D22" s="97"/>
      <c r="E22" s="97"/>
      <c r="F22" s="98"/>
      <c r="G22" s="98"/>
      <c r="H22" s="17"/>
      <c r="I22" s="17"/>
    </row>
    <row r="23" spans="2:9" ht="34.5" customHeight="1" x14ac:dyDescent="0.35">
      <c r="B23" s="126"/>
      <c r="C23" s="126"/>
      <c r="D23" s="97"/>
      <c r="E23" s="97"/>
      <c r="F23" s="98"/>
      <c r="G23" s="98"/>
      <c r="H23" s="17"/>
      <c r="I23" s="17"/>
    </row>
    <row r="24" spans="2:9" ht="34.5" customHeight="1" x14ac:dyDescent="0.35">
      <c r="B24" s="126"/>
      <c r="C24" s="126"/>
      <c r="D24" s="97"/>
      <c r="E24" s="97"/>
      <c r="F24" s="98"/>
      <c r="G24" s="98"/>
      <c r="H24" s="17"/>
      <c r="I24" s="17"/>
    </row>
    <row r="25" spans="2:9" ht="34.5" customHeight="1" x14ac:dyDescent="0.35">
      <c r="B25" s="126"/>
      <c r="C25" s="126"/>
      <c r="D25" s="97"/>
      <c r="E25" s="97"/>
      <c r="F25" s="98"/>
      <c r="G25" s="98"/>
      <c r="H25" s="17"/>
      <c r="I25" s="17"/>
    </row>
    <row r="26" spans="2:9" ht="34.5" customHeight="1" x14ac:dyDescent="0.35">
      <c r="B26" s="126"/>
      <c r="C26" s="126"/>
      <c r="D26" s="97"/>
      <c r="E26" s="97"/>
      <c r="F26" s="98"/>
      <c r="G26" s="98"/>
      <c r="H26" s="17"/>
      <c r="I26" s="17"/>
    </row>
    <row r="27" spans="2:9" ht="34.5" customHeight="1" x14ac:dyDescent="0.35">
      <c r="B27" s="126"/>
      <c r="C27" s="126"/>
      <c r="D27" s="97"/>
      <c r="E27" s="97"/>
      <c r="F27" s="98"/>
      <c r="G27" s="98"/>
      <c r="H27" s="17"/>
      <c r="I27" s="17"/>
    </row>
    <row r="28" spans="2:9" ht="34.5" customHeight="1" x14ac:dyDescent="0.35">
      <c r="B28" s="126"/>
      <c r="C28" s="126"/>
      <c r="D28" s="97"/>
      <c r="E28" s="97"/>
      <c r="F28" s="98"/>
      <c r="G28" s="98"/>
      <c r="H28" s="17"/>
      <c r="I28" s="17"/>
    </row>
    <row r="29" spans="2:9" ht="34.5" customHeight="1" x14ac:dyDescent="0.35">
      <c r="B29" s="126"/>
      <c r="C29" s="126"/>
      <c r="D29" s="97"/>
      <c r="E29" s="97"/>
      <c r="F29" s="98"/>
      <c r="G29" s="98"/>
      <c r="H29" s="17"/>
      <c r="I29" s="17"/>
    </row>
    <row r="30" spans="2:9" ht="34.5" customHeight="1" x14ac:dyDescent="0.35">
      <c r="B30" s="126"/>
      <c r="C30" s="126"/>
      <c r="D30" s="97"/>
      <c r="E30" s="97"/>
      <c r="F30" s="98"/>
      <c r="G30" s="98"/>
      <c r="H30" s="17"/>
      <c r="I30" s="17"/>
    </row>
    <row r="31" spans="2:9" ht="34.5" customHeight="1" x14ac:dyDescent="0.35">
      <c r="B31" s="126"/>
      <c r="C31" s="126"/>
      <c r="D31" s="97"/>
      <c r="E31" s="97"/>
      <c r="F31" s="98"/>
      <c r="G31" s="98"/>
      <c r="H31" s="17"/>
      <c r="I31" s="17"/>
    </row>
    <row r="32" spans="2:9" ht="34.5" customHeight="1" x14ac:dyDescent="0.35">
      <c r="B32" s="126"/>
      <c r="C32" s="126"/>
      <c r="D32" s="97"/>
      <c r="E32" s="97"/>
      <c r="F32" s="98"/>
      <c r="G32" s="98"/>
      <c r="H32" s="17"/>
      <c r="I32" s="17"/>
    </row>
    <row r="33" spans="2:9" ht="34.5" customHeight="1" x14ac:dyDescent="0.35">
      <c r="B33" s="126"/>
      <c r="C33" s="126"/>
      <c r="D33" s="97"/>
      <c r="E33" s="97"/>
      <c r="F33" s="98"/>
      <c r="G33" s="98"/>
      <c r="H33" s="17"/>
      <c r="I33" s="17"/>
    </row>
    <row r="34" spans="2:9" ht="15" customHeight="1" x14ac:dyDescent="0.35">
      <c r="B34" s="18" t="s">
        <v>293</v>
      </c>
      <c r="C34" s="17"/>
      <c r="D34" s="17"/>
      <c r="E34" s="17"/>
      <c r="F34" s="17"/>
      <c r="G34" s="17"/>
      <c r="H34" s="17"/>
      <c r="I34" s="17"/>
    </row>
    <row r="35" spans="2:9" ht="15" customHeight="1" x14ac:dyDescent="0.35">
      <c r="B35" s="18" t="s">
        <v>14</v>
      </c>
    </row>
  </sheetData>
  <mergeCells count="4">
    <mergeCell ref="B3:G3"/>
    <mergeCell ref="B4:G4"/>
    <mergeCell ref="B15:C15"/>
    <mergeCell ref="B17:H17"/>
  </mergeCells>
  <hyperlinks>
    <hyperlink ref="B2" location="Indice!A1" display="Índice"/>
    <hyperlink ref="G2" location="'1.3.1'!A1" display="Siguiente"/>
    <hyperlink ref="F2" location="'1.2.4'!A1" display="Anterior"/>
  </hyperlinks>
  <pageMargins left="1.0900000000000001" right="0.70866141732283472" top="0.74803149606299213" bottom="0.74803149606299213" header="0.31496062992125984" footer="0.31496062992125984"/>
  <pageSetup paperSize="9" scale="88" orientation="portrait"/>
  <drawing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T31"/>
  <sheetViews>
    <sheetView showGridLines="0" topLeftCell="B1" zoomScale="60" zoomScaleNormal="60" workbookViewId="0">
      <pane ySplit="5" topLeftCell="A6" activePane="bottomLeft" state="frozen"/>
      <selection activeCell="B14" sqref="B14:Q16"/>
      <selection pane="bottomLeft" activeCell="B1" sqref="B1"/>
    </sheetView>
  </sheetViews>
  <sheetFormatPr baseColWidth="10" defaultRowHeight="14.5" x14ac:dyDescent="0.35"/>
  <cols>
    <col min="1" max="1" width="5" customWidth="1"/>
    <col min="2" max="2" width="52.7265625" customWidth="1"/>
    <col min="3" max="19" width="15.81640625" customWidth="1"/>
  </cols>
  <sheetData>
    <row r="1" spans="2:20" ht="78" customHeight="1" x14ac:dyDescent="0.35"/>
    <row r="2" spans="2:20" ht="33" customHeight="1" x14ac:dyDescent="0.55000000000000004">
      <c r="B2" s="130" t="s">
        <v>2</v>
      </c>
      <c r="R2" s="36" t="s">
        <v>173</v>
      </c>
      <c r="S2" s="36" t="s">
        <v>174</v>
      </c>
      <c r="T2" s="35"/>
    </row>
    <row r="3" spans="2:20" ht="33" customHeight="1" x14ac:dyDescent="0.35">
      <c r="B3" s="395" t="s">
        <v>113</v>
      </c>
      <c r="C3" s="395"/>
      <c r="D3" s="395"/>
      <c r="E3" s="395"/>
      <c r="F3" s="395"/>
      <c r="G3" s="395"/>
      <c r="H3" s="395"/>
      <c r="I3" s="395"/>
      <c r="J3" s="395"/>
      <c r="K3" s="395"/>
      <c r="L3" s="395"/>
      <c r="M3" s="395"/>
      <c r="N3" s="395"/>
      <c r="O3" s="395"/>
      <c r="P3" s="395"/>
      <c r="Q3" s="395"/>
      <c r="R3" s="395"/>
    </row>
    <row r="4" spans="2:20" ht="33" customHeight="1" x14ac:dyDescent="0.35">
      <c r="B4" s="396" t="s">
        <v>309</v>
      </c>
      <c r="C4" s="396"/>
      <c r="D4" s="396"/>
      <c r="E4" s="396"/>
      <c r="F4" s="396"/>
      <c r="G4" s="396"/>
      <c r="H4" s="396"/>
      <c r="I4" s="396"/>
      <c r="J4" s="396"/>
      <c r="K4" s="396"/>
      <c r="L4" s="396"/>
      <c r="M4" s="396"/>
      <c r="N4" s="396"/>
      <c r="O4" s="396"/>
      <c r="P4" s="396"/>
      <c r="Q4" s="396"/>
      <c r="R4" s="396"/>
    </row>
    <row r="5" spans="2:20" ht="33" customHeight="1" x14ac:dyDescent="0.35">
      <c r="B5" s="75"/>
      <c r="C5" s="75"/>
      <c r="D5" s="75"/>
      <c r="E5" s="75"/>
      <c r="F5" s="75"/>
      <c r="G5" s="75"/>
      <c r="H5" s="75"/>
      <c r="I5" s="75"/>
    </row>
    <row r="6" spans="2:20" ht="33" customHeight="1" x14ac:dyDescent="0.35">
      <c r="B6" s="20" t="s">
        <v>0</v>
      </c>
      <c r="C6" s="69"/>
      <c r="D6" s="69"/>
      <c r="E6" s="69"/>
      <c r="F6" s="69"/>
      <c r="G6" s="69"/>
      <c r="H6" s="69"/>
      <c r="I6" s="69"/>
      <c r="J6" s="69"/>
      <c r="K6" s="21"/>
      <c r="L6" s="21"/>
      <c r="M6" s="21"/>
      <c r="N6" s="21"/>
      <c r="O6" s="21"/>
      <c r="P6" s="21"/>
      <c r="Q6" s="21"/>
      <c r="R6" s="21"/>
    </row>
    <row r="7" spans="2:20" ht="33" customHeight="1" x14ac:dyDescent="0.35">
      <c r="B7" s="30" t="s">
        <v>3</v>
      </c>
      <c r="C7" s="30">
        <v>2007</v>
      </c>
      <c r="D7" s="30">
        <v>2008</v>
      </c>
      <c r="E7" s="30">
        <v>2009</v>
      </c>
      <c r="F7" s="30">
        <v>2010</v>
      </c>
      <c r="G7" s="30">
        <v>2011</v>
      </c>
      <c r="H7" s="30">
        <v>2012</v>
      </c>
      <c r="I7" s="30">
        <v>2013</v>
      </c>
      <c r="J7" s="30">
        <v>2014</v>
      </c>
      <c r="K7" s="30">
        <v>2015</v>
      </c>
      <c r="L7" s="30">
        <v>2016</v>
      </c>
      <c r="M7" s="30">
        <v>2017</v>
      </c>
      <c r="N7" s="30">
        <v>2018</v>
      </c>
      <c r="O7" s="30">
        <v>2019</v>
      </c>
      <c r="P7" s="30">
        <v>2020</v>
      </c>
      <c r="Q7" s="30">
        <v>2021</v>
      </c>
      <c r="R7" s="30">
        <v>2022</v>
      </c>
      <c r="S7" s="30">
        <v>2023</v>
      </c>
    </row>
    <row r="8" spans="2:20" ht="33" customHeight="1" x14ac:dyDescent="0.35">
      <c r="B8" s="24" t="s">
        <v>433</v>
      </c>
      <c r="C8" s="25">
        <v>1203591</v>
      </c>
      <c r="D8" s="25">
        <v>1397651</v>
      </c>
      <c r="E8" s="25">
        <v>1542972</v>
      </c>
      <c r="F8" s="25">
        <v>1865190</v>
      </c>
      <c r="G8" s="25">
        <v>2216566</v>
      </c>
      <c r="H8" s="25">
        <v>2727395</v>
      </c>
      <c r="I8" s="25">
        <v>2998776</v>
      </c>
      <c r="J8" s="25">
        <v>3147775</v>
      </c>
      <c r="K8" s="25">
        <v>3658826</v>
      </c>
      <c r="L8" s="25">
        <v>3794952</v>
      </c>
      <c r="M8" s="25">
        <v>4064658</v>
      </c>
      <c r="N8" s="25">
        <v>4408766</v>
      </c>
      <c r="O8" s="25">
        <v>4463861</v>
      </c>
      <c r="P8" s="25">
        <v>4400098</v>
      </c>
      <c r="Q8" s="25">
        <v>4624869</v>
      </c>
      <c r="R8" s="25">
        <v>4725743</v>
      </c>
      <c r="S8" s="25">
        <v>4861630</v>
      </c>
    </row>
    <row r="9" spans="2:20" ht="33" customHeight="1" x14ac:dyDescent="0.35">
      <c r="B9" s="24" t="s">
        <v>379</v>
      </c>
      <c r="C9" s="25">
        <v>49848726.264110103</v>
      </c>
      <c r="D9" s="25">
        <v>61139437.082446702</v>
      </c>
      <c r="E9" s="25">
        <v>60094976.937057696</v>
      </c>
      <c r="F9" s="25">
        <v>68151329.246774003</v>
      </c>
      <c r="G9" s="25">
        <v>78986647.839196697</v>
      </c>
      <c r="H9" s="25">
        <v>87735047.7407123</v>
      </c>
      <c r="I9" s="25">
        <v>96570334.734164804</v>
      </c>
      <c r="J9" s="25">
        <v>102717793.36090501</v>
      </c>
      <c r="K9" s="25">
        <v>97209557.101837903</v>
      </c>
      <c r="L9" s="25">
        <v>97671432.666643396</v>
      </c>
      <c r="M9" s="25">
        <v>104467485.714113</v>
      </c>
      <c r="N9" s="25">
        <v>107478961</v>
      </c>
      <c r="O9" s="25">
        <v>107595830.000003</v>
      </c>
      <c r="P9" s="25">
        <v>95865473.000000298</v>
      </c>
      <c r="Q9" s="25">
        <v>107435099.99999601</v>
      </c>
      <c r="R9" s="25">
        <v>116586078.999998</v>
      </c>
      <c r="S9" s="25">
        <v>118844826.791557</v>
      </c>
    </row>
    <row r="10" spans="2:20" ht="33" customHeight="1" x14ac:dyDescent="0.35">
      <c r="B10" s="26" t="s">
        <v>434</v>
      </c>
      <c r="C10" s="27">
        <v>2.4144869692820099E-2</v>
      </c>
      <c r="D10" s="27">
        <v>2.2860056727628399E-2</v>
      </c>
      <c r="E10" s="27">
        <v>2.5675556904133201E-2</v>
      </c>
      <c r="F10" s="27">
        <v>2.7368358337460999E-2</v>
      </c>
      <c r="G10" s="27">
        <v>2.80625404500334E-2</v>
      </c>
      <c r="H10" s="27">
        <v>3.1086721558075701E-2</v>
      </c>
      <c r="I10" s="27">
        <v>3.1052765927082199E-2</v>
      </c>
      <c r="J10" s="27">
        <v>3.0644885340752201E-2</v>
      </c>
      <c r="K10" s="27">
        <v>3.7638542022848297E-2</v>
      </c>
      <c r="L10" s="27">
        <v>3.8854267787310201E-2</v>
      </c>
      <c r="M10" s="27">
        <v>3.8908354807383597E-2</v>
      </c>
      <c r="N10" s="27">
        <v>4.1019804796959297E-2</v>
      </c>
      <c r="O10" s="27">
        <v>4.1487304851869203E-2</v>
      </c>
      <c r="P10" s="27">
        <v>4.5898673029026699E-2</v>
      </c>
      <c r="Q10" s="27">
        <v>4.3048026203728301E-2</v>
      </c>
      <c r="R10" s="27">
        <v>4.0534367743854501E-2</v>
      </c>
      <c r="S10" s="27">
        <v>4.09073758719583E-2</v>
      </c>
    </row>
    <row r="11" spans="2:20" ht="33" customHeight="1" x14ac:dyDescent="0.35">
      <c r="B11" s="39"/>
      <c r="C11" s="33"/>
      <c r="D11" s="33"/>
      <c r="E11" s="33"/>
      <c r="F11" s="33"/>
      <c r="G11" s="33"/>
      <c r="H11" s="33"/>
      <c r="I11" s="33"/>
      <c r="J11" s="33"/>
      <c r="K11" s="33"/>
      <c r="L11" s="33"/>
      <c r="M11" s="33"/>
      <c r="N11" s="33"/>
      <c r="O11" s="33"/>
      <c r="P11" s="33"/>
      <c r="Q11" s="33"/>
      <c r="R11" s="33"/>
    </row>
    <row r="12" spans="2:20" ht="33" customHeight="1" x14ac:dyDescent="0.35">
      <c r="B12" s="23" t="s">
        <v>310</v>
      </c>
    </row>
    <row r="13" spans="2:20" ht="33" customHeight="1" x14ac:dyDescent="0.35">
      <c r="B13" s="39"/>
      <c r="C13" s="33"/>
      <c r="D13" s="33"/>
      <c r="E13" s="33"/>
      <c r="F13" s="33"/>
      <c r="G13" s="33"/>
      <c r="H13" s="33"/>
      <c r="I13" s="33"/>
      <c r="J13" s="33"/>
      <c r="K13" s="33"/>
      <c r="L13" s="33"/>
      <c r="M13" s="33"/>
      <c r="N13" s="33"/>
      <c r="O13" s="33"/>
      <c r="P13" s="33"/>
      <c r="Q13" s="33"/>
      <c r="R13" s="33"/>
    </row>
    <row r="14" spans="2:20" ht="33" customHeight="1" x14ac:dyDescent="0.35">
      <c r="B14" s="39"/>
      <c r="C14" s="33"/>
      <c r="D14" s="33"/>
      <c r="E14" s="33"/>
      <c r="F14" s="33"/>
      <c r="G14" s="33"/>
      <c r="H14" s="33"/>
      <c r="I14" s="33"/>
      <c r="J14" s="33"/>
      <c r="K14" s="33"/>
      <c r="L14" s="33"/>
      <c r="M14" s="33"/>
      <c r="N14" s="33"/>
      <c r="O14" s="33"/>
      <c r="P14" s="33"/>
      <c r="Q14" s="33"/>
      <c r="R14" s="33"/>
    </row>
    <row r="15" spans="2:20" ht="33" customHeight="1" x14ac:dyDescent="0.35">
      <c r="B15" s="39"/>
      <c r="C15" s="33"/>
      <c r="D15" s="33"/>
      <c r="E15" s="33"/>
      <c r="F15" s="33"/>
      <c r="G15" s="33"/>
      <c r="H15" s="33"/>
      <c r="I15" s="33"/>
      <c r="J15" s="33"/>
      <c r="K15" s="33"/>
      <c r="L15" s="33"/>
      <c r="M15" s="33"/>
      <c r="N15" s="33"/>
      <c r="O15" s="33"/>
      <c r="P15" s="33"/>
      <c r="Q15" s="33"/>
      <c r="R15" s="33"/>
    </row>
    <row r="16" spans="2:20" ht="33" customHeight="1" x14ac:dyDescent="0.35">
      <c r="B16" s="39"/>
      <c r="C16" s="33"/>
      <c r="D16" s="33"/>
      <c r="E16" s="33"/>
      <c r="F16" s="33"/>
      <c r="G16" s="33"/>
      <c r="H16" s="33"/>
      <c r="I16" s="33"/>
      <c r="J16" s="33"/>
      <c r="K16" s="33"/>
      <c r="L16" s="33"/>
      <c r="M16" s="33"/>
      <c r="N16" s="33"/>
      <c r="O16" s="33"/>
      <c r="P16" s="33"/>
      <c r="Q16" s="33"/>
      <c r="R16" s="33"/>
    </row>
    <row r="17" spans="2:18" ht="33" customHeight="1" x14ac:dyDescent="0.35">
      <c r="B17" s="39"/>
      <c r="C17" s="33"/>
      <c r="D17" s="33"/>
      <c r="E17" s="33"/>
      <c r="F17" s="33"/>
      <c r="G17" s="33"/>
      <c r="H17" s="33"/>
      <c r="I17" s="33"/>
      <c r="J17" s="33"/>
      <c r="K17" s="33"/>
      <c r="L17" s="33"/>
      <c r="M17" s="33"/>
      <c r="N17" s="33"/>
      <c r="O17" s="33"/>
      <c r="P17" s="33"/>
      <c r="Q17" s="33"/>
      <c r="R17" s="33"/>
    </row>
    <row r="18" spans="2:18" ht="33" customHeight="1" x14ac:dyDescent="0.35">
      <c r="B18" s="39"/>
      <c r="C18" s="33"/>
      <c r="D18" s="33"/>
      <c r="E18" s="33"/>
      <c r="F18" s="33"/>
      <c r="G18" s="33"/>
      <c r="H18" s="33"/>
      <c r="I18" s="33"/>
      <c r="J18" s="33"/>
      <c r="K18" s="33"/>
      <c r="L18" s="33"/>
      <c r="M18" s="33"/>
      <c r="N18" s="33"/>
      <c r="O18" s="33"/>
      <c r="P18" s="33"/>
      <c r="Q18" s="33"/>
      <c r="R18" s="33"/>
    </row>
    <row r="19" spans="2:18" ht="33" customHeight="1" x14ac:dyDescent="0.35">
      <c r="B19" s="39"/>
      <c r="C19" s="33"/>
      <c r="D19" s="33"/>
      <c r="E19" s="33"/>
      <c r="F19" s="33"/>
      <c r="G19" s="33"/>
      <c r="H19" s="33"/>
      <c r="I19" s="33"/>
      <c r="J19" s="33"/>
      <c r="K19" s="33"/>
      <c r="L19" s="33"/>
      <c r="M19" s="33"/>
      <c r="N19" s="33"/>
      <c r="O19" s="33"/>
      <c r="P19" s="33"/>
      <c r="Q19" s="33"/>
      <c r="R19" s="33"/>
    </row>
    <row r="20" spans="2:18" ht="33" customHeight="1" x14ac:dyDescent="0.35">
      <c r="B20" s="39"/>
      <c r="C20" s="33"/>
      <c r="D20" s="33"/>
      <c r="E20" s="33"/>
      <c r="F20" s="33"/>
      <c r="G20" s="33"/>
      <c r="H20" s="33"/>
      <c r="I20" s="33"/>
      <c r="J20" s="33"/>
      <c r="K20" s="33"/>
      <c r="L20" s="33"/>
      <c r="M20" s="33"/>
      <c r="N20" s="33"/>
      <c r="O20" s="33"/>
      <c r="P20" s="33"/>
      <c r="Q20" s="33"/>
      <c r="R20" s="33"/>
    </row>
    <row r="21" spans="2:18" ht="33" customHeight="1" x14ac:dyDescent="0.35">
      <c r="B21" s="39"/>
      <c r="C21" s="33"/>
      <c r="D21" s="33"/>
      <c r="E21" s="33"/>
      <c r="F21" s="33"/>
      <c r="G21" s="33"/>
      <c r="H21" s="33"/>
      <c r="I21" s="33"/>
      <c r="J21" s="33"/>
      <c r="K21" s="33"/>
      <c r="L21" s="33"/>
      <c r="M21" s="33"/>
      <c r="N21" s="33"/>
      <c r="O21" s="33"/>
      <c r="P21" s="33"/>
      <c r="Q21" s="33"/>
      <c r="R21" s="33"/>
    </row>
    <row r="22" spans="2:18" ht="33" customHeight="1" x14ac:dyDescent="0.35">
      <c r="B22" s="39"/>
      <c r="C22" s="33"/>
      <c r="D22" s="33"/>
      <c r="E22" s="33"/>
      <c r="F22" s="33"/>
      <c r="G22" s="33"/>
      <c r="H22" s="33"/>
      <c r="I22" s="33"/>
      <c r="J22" s="33"/>
      <c r="K22" s="33"/>
      <c r="L22" s="33"/>
      <c r="M22" s="33"/>
      <c r="N22" s="33"/>
      <c r="O22" s="33"/>
      <c r="P22" s="33"/>
      <c r="Q22" s="33"/>
      <c r="R22" s="33"/>
    </row>
    <row r="23" spans="2:18" ht="33" customHeight="1" x14ac:dyDescent="0.35">
      <c r="B23" s="39"/>
      <c r="C23" s="33"/>
      <c r="D23" s="33"/>
      <c r="E23" s="33"/>
      <c r="F23" s="33"/>
      <c r="G23" s="33"/>
      <c r="H23" s="33"/>
      <c r="I23" s="33"/>
      <c r="J23" s="33"/>
      <c r="K23" s="33"/>
      <c r="L23" s="33"/>
      <c r="M23" s="33"/>
      <c r="N23" s="33"/>
      <c r="O23" s="33"/>
      <c r="P23" s="33"/>
      <c r="Q23" s="33"/>
      <c r="R23" s="33"/>
    </row>
    <row r="24" spans="2:18" ht="33" customHeight="1" x14ac:dyDescent="0.35">
      <c r="B24" s="39"/>
      <c r="C24" s="33"/>
      <c r="D24" s="33"/>
      <c r="E24" s="33"/>
      <c r="F24" s="33"/>
      <c r="G24" s="33"/>
      <c r="H24" s="33"/>
      <c r="I24" s="33"/>
      <c r="J24" s="33"/>
      <c r="K24" s="33"/>
      <c r="L24" s="33"/>
      <c r="M24" s="33"/>
      <c r="N24" s="33"/>
      <c r="O24" s="33"/>
      <c r="P24" s="33"/>
      <c r="Q24" s="33"/>
      <c r="R24" s="33"/>
    </row>
    <row r="25" spans="2:18" ht="33" customHeight="1" x14ac:dyDescent="0.35">
      <c r="B25" s="39"/>
      <c r="C25" s="33"/>
      <c r="D25" s="33"/>
      <c r="E25" s="33"/>
      <c r="F25" s="33"/>
      <c r="G25" s="33"/>
      <c r="H25" s="33"/>
      <c r="I25" s="33"/>
      <c r="J25" s="33"/>
      <c r="K25" s="33"/>
      <c r="L25" s="33"/>
      <c r="M25" s="33"/>
      <c r="N25" s="33"/>
      <c r="O25" s="33"/>
      <c r="P25" s="33"/>
      <c r="Q25" s="33"/>
      <c r="R25" s="33"/>
    </row>
    <row r="26" spans="2:18" ht="33" customHeight="1" x14ac:dyDescent="0.35">
      <c r="B26" s="39"/>
      <c r="C26" s="33"/>
      <c r="D26" s="33"/>
      <c r="E26" s="33"/>
      <c r="F26" s="33"/>
      <c r="G26" s="33"/>
      <c r="H26" s="33"/>
      <c r="I26" s="33"/>
      <c r="J26" s="33"/>
      <c r="K26" s="33"/>
      <c r="L26" s="33"/>
      <c r="M26" s="33"/>
      <c r="N26" s="33"/>
      <c r="O26" s="33"/>
      <c r="P26" s="33"/>
      <c r="Q26" s="33"/>
      <c r="R26" s="33"/>
    </row>
    <row r="27" spans="2:18" ht="33" customHeight="1" x14ac:dyDescent="0.35">
      <c r="B27" s="39"/>
      <c r="C27" s="33"/>
      <c r="D27" s="33"/>
      <c r="E27" s="33"/>
      <c r="F27" s="33"/>
      <c r="G27" s="33"/>
      <c r="H27" s="33"/>
      <c r="I27" s="33"/>
      <c r="J27" s="33"/>
      <c r="K27" s="33"/>
      <c r="L27" s="33"/>
      <c r="M27" s="33"/>
      <c r="N27" s="33"/>
      <c r="O27" s="33"/>
      <c r="P27" s="33"/>
      <c r="Q27" s="33"/>
      <c r="R27" s="33"/>
    </row>
    <row r="28" spans="2:18" ht="33" customHeight="1" x14ac:dyDescent="0.35">
      <c r="B28" s="39"/>
      <c r="C28" s="33"/>
      <c r="D28" s="33"/>
      <c r="E28" s="33"/>
      <c r="F28" s="33"/>
      <c r="G28" s="33"/>
      <c r="H28" s="33"/>
      <c r="I28" s="33"/>
      <c r="J28" s="33"/>
      <c r="K28" s="33"/>
      <c r="L28" s="33"/>
      <c r="M28" s="33"/>
      <c r="N28" s="33"/>
      <c r="O28" s="33"/>
      <c r="P28" s="33"/>
      <c r="Q28" s="33"/>
      <c r="R28" s="33"/>
    </row>
    <row r="29" spans="2:18" ht="15.75" customHeight="1" x14ac:dyDescent="0.35">
      <c r="B29" s="38" t="s">
        <v>311</v>
      </c>
    </row>
    <row r="30" spans="2:18" ht="15.75" customHeight="1" x14ac:dyDescent="0.35">
      <c r="B30" s="38" t="s">
        <v>321</v>
      </c>
    </row>
    <row r="31" spans="2:18" x14ac:dyDescent="0.35">
      <c r="B31" s="169" t="s">
        <v>13</v>
      </c>
    </row>
  </sheetData>
  <mergeCells count="2">
    <mergeCell ref="B4:R4"/>
    <mergeCell ref="B3:R3"/>
  </mergeCells>
  <hyperlinks>
    <hyperlink ref="B2" location="Indice!A1" display="Índice"/>
    <hyperlink ref="S2" location="'1.3.2'!A1" display="Siguiente"/>
    <hyperlink ref="R2" location="'1.2.5'!A1" display="Anterior"/>
  </hyperlinks>
  <pageMargins left="0.7" right="0.7" top="0.75" bottom="0.75" header="0.3" footer="0.3"/>
  <pageSetup paperSize="9" orientation="portrait" horizontalDpi="4294967293" verticalDpi="0"/>
  <drawing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U30"/>
  <sheetViews>
    <sheetView showGridLines="0" topLeftCell="B1" zoomScale="60" zoomScaleNormal="60" zoomScaleSheetLayoutView="85" workbookViewId="0">
      <pane ySplit="5" topLeftCell="A23" activePane="bottomLeft" state="frozen"/>
      <selection activeCell="B14" sqref="B14:Q16"/>
      <selection pane="bottomLeft" activeCell="B27" sqref="B27"/>
    </sheetView>
  </sheetViews>
  <sheetFormatPr baseColWidth="10" defaultRowHeight="14.5" x14ac:dyDescent="0.35"/>
  <cols>
    <col min="1" max="1" width="5" customWidth="1"/>
    <col min="2" max="2" width="52.7265625" customWidth="1"/>
    <col min="3" max="19" width="15.81640625" customWidth="1"/>
  </cols>
  <sheetData>
    <row r="1" spans="2:21" ht="78" customHeight="1" x14ac:dyDescent="0.35"/>
    <row r="2" spans="2:21" ht="33" customHeight="1" x14ac:dyDescent="0.55000000000000004">
      <c r="B2" s="130" t="s">
        <v>2</v>
      </c>
      <c r="R2" s="36" t="s">
        <v>173</v>
      </c>
      <c r="S2" s="36" t="s">
        <v>174</v>
      </c>
      <c r="T2" s="35"/>
    </row>
    <row r="3" spans="2:21" ht="33" customHeight="1" x14ac:dyDescent="0.35">
      <c r="B3" s="395" t="s">
        <v>114</v>
      </c>
      <c r="C3" s="395"/>
      <c r="D3" s="395"/>
      <c r="E3" s="395"/>
      <c r="F3" s="395"/>
      <c r="G3" s="395"/>
      <c r="H3" s="395"/>
      <c r="I3" s="395"/>
      <c r="J3" s="395"/>
      <c r="K3" s="395"/>
      <c r="L3" s="395"/>
      <c r="M3" s="395"/>
      <c r="N3" s="395"/>
      <c r="O3" s="395"/>
      <c r="P3" s="395"/>
      <c r="Q3" s="395"/>
      <c r="R3" s="395"/>
    </row>
    <row r="4" spans="2:21" ht="33" customHeight="1" x14ac:dyDescent="0.35">
      <c r="B4" s="396" t="s">
        <v>313</v>
      </c>
      <c r="C4" s="396"/>
      <c r="D4" s="396"/>
      <c r="E4" s="396"/>
      <c r="F4" s="396"/>
      <c r="G4" s="396"/>
      <c r="H4" s="396"/>
      <c r="I4" s="396"/>
      <c r="J4" s="396"/>
      <c r="K4" s="396"/>
      <c r="L4" s="396"/>
      <c r="M4" s="396"/>
      <c r="N4" s="396"/>
      <c r="O4" s="396"/>
      <c r="P4" s="396"/>
      <c r="Q4" s="396"/>
      <c r="R4" s="396"/>
    </row>
    <row r="5" spans="2:21" ht="33" customHeight="1" x14ac:dyDescent="0.35"/>
    <row r="6" spans="2:21" ht="33" customHeight="1" x14ac:dyDescent="0.35">
      <c r="B6" s="20" t="s">
        <v>0</v>
      </c>
      <c r="C6" s="21"/>
      <c r="D6" s="21"/>
      <c r="E6" s="21"/>
      <c r="F6" s="21"/>
      <c r="G6" s="21"/>
      <c r="H6" s="21"/>
      <c r="I6" s="21"/>
      <c r="J6" s="21"/>
      <c r="K6" s="21"/>
      <c r="L6" s="21"/>
      <c r="M6" s="21"/>
      <c r="N6" s="21"/>
      <c r="O6" s="21"/>
      <c r="P6" s="21"/>
      <c r="Q6" s="21"/>
      <c r="R6" s="21"/>
    </row>
    <row r="7" spans="2:21" ht="33" customHeight="1" x14ac:dyDescent="0.35">
      <c r="B7" s="30" t="s">
        <v>3</v>
      </c>
      <c r="C7" s="30">
        <v>2007</v>
      </c>
      <c r="D7" s="30">
        <v>2008</v>
      </c>
      <c r="E7" s="30">
        <v>2009</v>
      </c>
      <c r="F7" s="30">
        <v>2010</v>
      </c>
      <c r="G7" s="30">
        <v>2011</v>
      </c>
      <c r="H7" s="30">
        <v>2012</v>
      </c>
      <c r="I7" s="30">
        <v>2013</v>
      </c>
      <c r="J7" s="30">
        <v>2014</v>
      </c>
      <c r="K7" s="30">
        <v>2015</v>
      </c>
      <c r="L7" s="30">
        <v>2016</v>
      </c>
      <c r="M7" s="30">
        <v>2017</v>
      </c>
      <c r="N7" s="30">
        <v>2018</v>
      </c>
      <c r="O7" s="30">
        <v>2019</v>
      </c>
      <c r="P7" s="30">
        <v>2020</v>
      </c>
      <c r="Q7" s="30">
        <v>2021</v>
      </c>
      <c r="R7" s="30">
        <v>2022</v>
      </c>
      <c r="S7" s="30">
        <v>2023</v>
      </c>
    </row>
    <row r="8" spans="2:21" ht="33" customHeight="1" x14ac:dyDescent="0.35">
      <c r="B8" s="24" t="s">
        <v>433</v>
      </c>
      <c r="C8" s="25">
        <v>1203591</v>
      </c>
      <c r="D8" s="25">
        <v>1397651</v>
      </c>
      <c r="E8" s="25">
        <v>1542972</v>
      </c>
      <c r="F8" s="25">
        <v>1865190</v>
      </c>
      <c r="G8" s="25">
        <v>2216566</v>
      </c>
      <c r="H8" s="25">
        <v>2727395</v>
      </c>
      <c r="I8" s="25">
        <v>2998776</v>
      </c>
      <c r="J8" s="25">
        <v>3147775</v>
      </c>
      <c r="K8" s="25">
        <v>3658826</v>
      </c>
      <c r="L8" s="25">
        <v>3794952</v>
      </c>
      <c r="M8" s="25">
        <v>4064658</v>
      </c>
      <c r="N8" s="25">
        <v>4408766</v>
      </c>
      <c r="O8" s="25">
        <v>4463861</v>
      </c>
      <c r="P8" s="25">
        <v>4400098</v>
      </c>
      <c r="Q8" s="25">
        <v>4624869</v>
      </c>
      <c r="R8" s="25">
        <v>4725743</v>
      </c>
      <c r="S8" s="25">
        <v>4861630</v>
      </c>
    </row>
    <row r="9" spans="2:21" ht="33" customHeight="1" x14ac:dyDescent="0.35">
      <c r="B9" s="24" t="s">
        <v>435</v>
      </c>
      <c r="C9" s="25">
        <v>422435</v>
      </c>
      <c r="D9" s="25">
        <v>497654</v>
      </c>
      <c r="E9" s="25">
        <v>539926</v>
      </c>
      <c r="F9" s="25">
        <v>653475</v>
      </c>
      <c r="G9" s="25">
        <v>734439</v>
      </c>
      <c r="H9" s="25">
        <v>849254</v>
      </c>
      <c r="I9" s="25">
        <v>916898</v>
      </c>
      <c r="J9" s="25">
        <v>1061521</v>
      </c>
      <c r="K9" s="25">
        <v>1112512</v>
      </c>
      <c r="L9" s="25">
        <v>1066062</v>
      </c>
      <c r="M9" s="25">
        <v>1184363</v>
      </c>
      <c r="N9" s="25">
        <v>1132995</v>
      </c>
      <c r="O9" s="25">
        <v>1068434</v>
      </c>
      <c r="P9" s="25">
        <v>979312</v>
      </c>
      <c r="Q9" s="25">
        <v>936451</v>
      </c>
      <c r="R9" s="25">
        <v>831005</v>
      </c>
      <c r="S9" s="25">
        <v>856923</v>
      </c>
    </row>
    <row r="10" spans="2:21" ht="33" customHeight="1" x14ac:dyDescent="0.35">
      <c r="B10" s="26" t="s">
        <v>436</v>
      </c>
      <c r="C10" s="50">
        <v>1626026</v>
      </c>
      <c r="D10" s="50">
        <v>1895305</v>
      </c>
      <c r="E10" s="50">
        <v>2082898</v>
      </c>
      <c r="F10" s="50">
        <v>2518665</v>
      </c>
      <c r="G10" s="50">
        <v>2951005</v>
      </c>
      <c r="H10" s="50">
        <v>3576649</v>
      </c>
      <c r="I10" s="50">
        <v>3915674</v>
      </c>
      <c r="J10" s="50">
        <v>4209296</v>
      </c>
      <c r="K10" s="50">
        <v>4771338</v>
      </c>
      <c r="L10" s="50">
        <v>4861014</v>
      </c>
      <c r="M10" s="50">
        <v>5249021</v>
      </c>
      <c r="N10" s="50">
        <v>5541761</v>
      </c>
      <c r="O10" s="50">
        <v>5532295</v>
      </c>
      <c r="P10" s="50">
        <v>5379410</v>
      </c>
      <c r="Q10" s="50">
        <v>5561320</v>
      </c>
      <c r="R10" s="50">
        <v>5556748</v>
      </c>
      <c r="S10" s="50">
        <v>5718553</v>
      </c>
    </row>
    <row r="11" spans="2:21" ht="33" customHeight="1" x14ac:dyDescent="0.35">
      <c r="B11" s="39"/>
      <c r="C11" s="40"/>
      <c r="D11" s="40"/>
      <c r="E11" s="40"/>
      <c r="F11" s="40"/>
      <c r="G11" s="40"/>
      <c r="H11" s="40"/>
      <c r="I11" s="40"/>
      <c r="J11" s="40"/>
      <c r="K11" s="40"/>
      <c r="L11" s="40"/>
      <c r="M11" s="40"/>
      <c r="N11" s="40"/>
      <c r="O11" s="40"/>
      <c r="P11" s="40"/>
      <c r="Q11" s="40"/>
      <c r="R11" s="40"/>
    </row>
    <row r="12" spans="2:21" ht="39.75" customHeight="1" x14ac:dyDescent="0.35">
      <c r="B12" s="397" t="s">
        <v>312</v>
      </c>
      <c r="C12" s="397"/>
      <c r="D12" s="397"/>
      <c r="E12" s="397"/>
      <c r="F12" s="397"/>
      <c r="G12" s="397"/>
      <c r="H12" s="397"/>
      <c r="I12" s="397"/>
      <c r="J12" s="397"/>
      <c r="K12" s="397"/>
      <c r="L12" s="397"/>
      <c r="M12" s="397"/>
    </row>
    <row r="13" spans="2:21" ht="33" customHeight="1" x14ac:dyDescent="0.35">
      <c r="B13" s="47"/>
      <c r="C13" s="48"/>
      <c r="D13" s="48"/>
      <c r="E13" s="48"/>
      <c r="F13" s="48"/>
      <c r="G13" s="48"/>
      <c r="H13" s="48"/>
      <c r="I13" s="48"/>
      <c r="J13" s="48"/>
      <c r="K13" s="48"/>
      <c r="L13" s="48"/>
      <c r="M13" s="48"/>
      <c r="N13" s="48"/>
      <c r="O13" s="48"/>
      <c r="P13" s="48"/>
      <c r="Q13" s="48"/>
      <c r="R13" s="48"/>
      <c r="S13" s="46"/>
      <c r="T13" s="46"/>
      <c r="U13" s="46"/>
    </row>
    <row r="14" spans="2:21" ht="33" customHeight="1" x14ac:dyDescent="0.35">
      <c r="B14" s="47"/>
      <c r="C14" s="48"/>
      <c r="D14" s="48"/>
      <c r="E14" s="48"/>
      <c r="F14" s="48"/>
      <c r="G14" s="48"/>
      <c r="H14" s="48"/>
      <c r="I14" s="48"/>
      <c r="J14" s="48"/>
      <c r="K14" s="48"/>
      <c r="L14" s="48"/>
      <c r="M14" s="48"/>
      <c r="N14" s="48"/>
      <c r="O14" s="48"/>
      <c r="P14" s="48"/>
      <c r="Q14" s="48"/>
      <c r="R14" s="48"/>
      <c r="S14" s="46"/>
      <c r="T14" s="46"/>
      <c r="U14" s="46"/>
    </row>
    <row r="15" spans="2:21" ht="33" customHeight="1" x14ac:dyDescent="0.35">
      <c r="B15" s="52"/>
      <c r="C15" s="52">
        <v>2007</v>
      </c>
      <c r="D15" s="52">
        <v>2008</v>
      </c>
      <c r="E15" s="52">
        <v>2009</v>
      </c>
      <c r="F15" s="52">
        <v>2010</v>
      </c>
      <c r="G15" s="52">
        <v>2011</v>
      </c>
      <c r="H15" s="52">
        <v>2012</v>
      </c>
      <c r="I15" s="52">
        <v>2013</v>
      </c>
      <c r="J15" s="52">
        <v>2014</v>
      </c>
      <c r="K15" s="52">
        <v>2015</v>
      </c>
      <c r="L15" s="52">
        <v>2016</v>
      </c>
      <c r="M15" s="52">
        <v>2017</v>
      </c>
      <c r="N15" s="52">
        <v>2018</v>
      </c>
      <c r="O15" s="52">
        <v>2019</v>
      </c>
      <c r="P15" s="52">
        <v>2020</v>
      </c>
      <c r="Q15" s="52">
        <v>2021</v>
      </c>
      <c r="R15" s="52">
        <v>2022</v>
      </c>
      <c r="S15" s="52">
        <v>2023</v>
      </c>
      <c r="T15" s="46"/>
      <c r="U15" s="46"/>
    </row>
    <row r="16" spans="2:21" ht="33" customHeight="1" x14ac:dyDescent="0.35">
      <c r="B16" s="54" t="str">
        <f>+B8</f>
        <v>VAB de las industrias características de la salud</v>
      </c>
      <c r="C16" s="55">
        <f t="shared" ref="C16:S16" si="0">+C8/C10</f>
        <v>0.74020403117785327</v>
      </c>
      <c r="D16" s="55">
        <f t="shared" si="0"/>
        <v>0.73742801290557458</v>
      </c>
      <c r="E16" s="55">
        <f t="shared" si="0"/>
        <v>0.7407813536716632</v>
      </c>
      <c r="F16" s="55">
        <f t="shared" si="0"/>
        <v>0.74054707553406274</v>
      </c>
      <c r="G16" s="55">
        <f t="shared" si="0"/>
        <v>0.751122414228373</v>
      </c>
      <c r="H16" s="55">
        <f t="shared" si="0"/>
        <v>0.7625559567069623</v>
      </c>
      <c r="I16" s="55">
        <f t="shared" si="0"/>
        <v>0.76583903562962596</v>
      </c>
      <c r="J16" s="55">
        <f t="shared" si="0"/>
        <v>0.74781507406464165</v>
      </c>
      <c r="K16" s="55">
        <f t="shared" si="0"/>
        <v>0.76683437643696595</v>
      </c>
      <c r="L16" s="55">
        <f t="shared" si="0"/>
        <v>0.78069143598434398</v>
      </c>
      <c r="M16" s="55">
        <f t="shared" si="0"/>
        <v>0.77436497205859911</v>
      </c>
      <c r="N16" s="55">
        <f t="shared" si="0"/>
        <v>0.79555325464234206</v>
      </c>
      <c r="O16" s="55">
        <f t="shared" si="0"/>
        <v>0.80687327772651318</v>
      </c>
      <c r="P16" s="55">
        <f t="shared" si="0"/>
        <v>0.81795178281633119</v>
      </c>
      <c r="Q16" s="55">
        <f t="shared" si="0"/>
        <v>0.83161353779318581</v>
      </c>
      <c r="R16" s="55">
        <f t="shared" si="0"/>
        <v>0.85045119915461342</v>
      </c>
      <c r="S16" s="55">
        <f t="shared" si="0"/>
        <v>0.85015037895075907</v>
      </c>
      <c r="T16" s="46"/>
      <c r="U16" s="46"/>
    </row>
    <row r="17" spans="2:21" ht="33" customHeight="1" x14ac:dyDescent="0.35">
      <c r="B17" s="54" t="str">
        <f>+B9</f>
        <v>VAB de las industrias conexas de la salud</v>
      </c>
      <c r="C17" s="55">
        <f t="shared" ref="C17:S17" si="1">+C9/C10</f>
        <v>0.25979596882214673</v>
      </c>
      <c r="D17" s="55">
        <f t="shared" si="1"/>
        <v>0.26257198709442542</v>
      </c>
      <c r="E17" s="55">
        <f t="shared" si="1"/>
        <v>0.25921864632833674</v>
      </c>
      <c r="F17" s="55">
        <f t="shared" si="1"/>
        <v>0.25945292446593732</v>
      </c>
      <c r="G17" s="55">
        <f t="shared" si="1"/>
        <v>0.24887758577162694</v>
      </c>
      <c r="H17" s="55">
        <f t="shared" si="1"/>
        <v>0.2374440432930377</v>
      </c>
      <c r="I17" s="55">
        <f t="shared" si="1"/>
        <v>0.23416096437037404</v>
      </c>
      <c r="J17" s="55">
        <f t="shared" si="1"/>
        <v>0.2521849259353583</v>
      </c>
      <c r="K17" s="55">
        <f t="shared" si="1"/>
        <v>0.23316562356303411</v>
      </c>
      <c r="L17" s="55">
        <f t="shared" si="1"/>
        <v>0.21930856401565599</v>
      </c>
      <c r="M17" s="55">
        <f t="shared" si="1"/>
        <v>0.22563502794140089</v>
      </c>
      <c r="N17" s="55">
        <f t="shared" si="1"/>
        <v>0.20444674535765797</v>
      </c>
      <c r="O17" s="55">
        <f t="shared" si="1"/>
        <v>0.19312672227348687</v>
      </c>
      <c r="P17" s="55">
        <f t="shared" si="1"/>
        <v>0.18204821718366884</v>
      </c>
      <c r="Q17" s="55">
        <f t="shared" si="1"/>
        <v>0.16838646220681422</v>
      </c>
      <c r="R17" s="55">
        <f t="shared" si="1"/>
        <v>0.14954880084538655</v>
      </c>
      <c r="S17" s="55">
        <f t="shared" si="1"/>
        <v>0.14984962104924096</v>
      </c>
      <c r="T17" s="46"/>
      <c r="U17" s="46"/>
    </row>
    <row r="18" spans="2:21" ht="33" customHeight="1" x14ac:dyDescent="0.35">
      <c r="B18" s="54" t="str">
        <f>+B10</f>
        <v>VAB de las industrias características  y conexas de la salud</v>
      </c>
      <c r="C18" s="55">
        <f>SUM(C16:C17)</f>
        <v>1</v>
      </c>
      <c r="D18" s="55">
        <f t="shared" ref="D18:O18" si="2">SUM(D16:D17)</f>
        <v>1</v>
      </c>
      <c r="E18" s="55">
        <f t="shared" si="2"/>
        <v>1</v>
      </c>
      <c r="F18" s="55">
        <f t="shared" si="2"/>
        <v>1</v>
      </c>
      <c r="G18" s="55">
        <f t="shared" si="2"/>
        <v>1</v>
      </c>
      <c r="H18" s="55">
        <f t="shared" si="2"/>
        <v>1</v>
      </c>
      <c r="I18" s="55">
        <f t="shared" si="2"/>
        <v>1</v>
      </c>
      <c r="J18" s="55">
        <f t="shared" si="2"/>
        <v>1</v>
      </c>
      <c r="K18" s="55">
        <f t="shared" si="2"/>
        <v>1</v>
      </c>
      <c r="L18" s="55">
        <f t="shared" si="2"/>
        <v>1</v>
      </c>
      <c r="M18" s="55">
        <f t="shared" si="2"/>
        <v>1</v>
      </c>
      <c r="N18" s="55">
        <f t="shared" si="2"/>
        <v>1</v>
      </c>
      <c r="O18" s="55">
        <f t="shared" si="2"/>
        <v>1</v>
      </c>
      <c r="P18" s="55">
        <f t="shared" ref="P18:S18" si="3">SUM(P16:P17)</f>
        <v>1</v>
      </c>
      <c r="Q18" s="55">
        <f t="shared" si="3"/>
        <v>1</v>
      </c>
      <c r="R18" s="55">
        <f t="shared" si="3"/>
        <v>1</v>
      </c>
      <c r="S18" s="55">
        <f t="shared" si="3"/>
        <v>1</v>
      </c>
      <c r="T18" s="46"/>
      <c r="U18" s="46"/>
    </row>
    <row r="19" spans="2:21" ht="33" customHeight="1" x14ac:dyDescent="0.35">
      <c r="B19" s="47"/>
      <c r="C19" s="48"/>
      <c r="D19" s="48"/>
      <c r="E19" s="48"/>
      <c r="F19" s="48"/>
      <c r="G19" s="48"/>
      <c r="H19" s="48"/>
      <c r="I19" s="48"/>
      <c r="J19" s="48"/>
      <c r="K19" s="48"/>
      <c r="L19" s="48"/>
      <c r="M19" s="48"/>
      <c r="N19" s="48"/>
      <c r="O19" s="48"/>
      <c r="P19" s="48"/>
      <c r="Q19" s="48"/>
      <c r="R19" s="48"/>
      <c r="S19" s="46"/>
      <c r="T19" s="46"/>
      <c r="U19" s="46"/>
    </row>
    <row r="20" spans="2:21" ht="33" customHeight="1" x14ac:dyDescent="0.35">
      <c r="B20" s="41"/>
      <c r="C20" s="42"/>
      <c r="D20" s="42"/>
      <c r="E20" s="42"/>
      <c r="F20" s="42"/>
      <c r="G20" s="42"/>
      <c r="H20" s="42"/>
      <c r="I20" s="42"/>
      <c r="J20" s="42"/>
      <c r="K20" s="42"/>
      <c r="L20" s="42"/>
      <c r="M20" s="42"/>
      <c r="N20" s="42"/>
      <c r="O20" s="42"/>
      <c r="P20" s="42"/>
      <c r="Q20" s="42"/>
      <c r="R20" s="42"/>
      <c r="S20" s="10"/>
      <c r="T20" s="10"/>
    </row>
    <row r="21" spans="2:21" ht="33" customHeight="1" x14ac:dyDescent="0.35">
      <c r="B21" s="41"/>
      <c r="C21" s="42"/>
      <c r="D21" s="42"/>
      <c r="E21" s="42"/>
      <c r="F21" s="42"/>
      <c r="G21" s="42"/>
      <c r="H21" s="42"/>
      <c r="I21" s="42"/>
      <c r="J21" s="42"/>
      <c r="K21" s="42"/>
      <c r="L21" s="42"/>
      <c r="M21" s="42"/>
      <c r="N21" s="42"/>
      <c r="O21" s="42"/>
      <c r="P21" s="42"/>
      <c r="Q21" s="42"/>
      <c r="R21" s="42"/>
      <c r="S21" s="10"/>
      <c r="T21" s="10"/>
    </row>
    <row r="22" spans="2:21" ht="33" customHeight="1" x14ac:dyDescent="0.35">
      <c r="B22" s="39"/>
      <c r="C22" s="40"/>
      <c r="D22" s="40"/>
      <c r="E22" s="40"/>
      <c r="F22" s="40"/>
      <c r="G22" s="40"/>
      <c r="H22" s="40"/>
      <c r="I22" s="40"/>
      <c r="J22" s="40"/>
      <c r="K22" s="40"/>
      <c r="L22" s="40"/>
      <c r="M22" s="40"/>
      <c r="N22" s="40"/>
      <c r="O22" s="40"/>
      <c r="P22" s="40"/>
      <c r="Q22" s="40"/>
      <c r="R22" s="40"/>
    </row>
    <row r="23" spans="2:21" ht="33" customHeight="1" x14ac:dyDescent="0.35">
      <c r="B23" s="39"/>
      <c r="C23" s="40"/>
      <c r="D23" s="40"/>
      <c r="E23" s="40"/>
      <c r="F23" s="40"/>
      <c r="G23" s="40"/>
      <c r="H23" s="40"/>
      <c r="I23" s="40"/>
      <c r="J23" s="40"/>
      <c r="K23" s="40"/>
      <c r="L23" s="40"/>
      <c r="M23" s="40"/>
      <c r="N23" s="40"/>
      <c r="O23" s="40"/>
      <c r="P23" s="40"/>
      <c r="Q23" s="40"/>
      <c r="R23" s="40"/>
    </row>
    <row r="24" spans="2:21" ht="33" customHeight="1" x14ac:dyDescent="0.35">
      <c r="B24" s="39"/>
      <c r="C24" s="40"/>
      <c r="D24" s="40"/>
      <c r="E24" s="40"/>
      <c r="F24" s="40"/>
      <c r="G24" s="40"/>
      <c r="H24" s="40"/>
      <c r="I24" s="40"/>
      <c r="J24" s="40"/>
      <c r="K24" s="40"/>
      <c r="L24" s="40"/>
      <c r="M24" s="40"/>
      <c r="N24" s="40"/>
      <c r="O24" s="40"/>
      <c r="P24" s="40"/>
      <c r="Q24" s="40"/>
      <c r="R24" s="40"/>
    </row>
    <row r="25" spans="2:21" ht="33" customHeight="1" x14ac:dyDescent="0.35">
      <c r="B25" s="39"/>
      <c r="C25" s="40"/>
      <c r="D25" s="40"/>
      <c r="E25" s="40"/>
      <c r="F25" s="40"/>
      <c r="G25" s="40"/>
      <c r="H25" s="40"/>
      <c r="I25" s="40"/>
      <c r="J25" s="40"/>
      <c r="K25" s="40"/>
      <c r="L25" s="40"/>
      <c r="M25" s="40"/>
      <c r="N25" s="40"/>
      <c r="O25" s="40"/>
      <c r="P25" s="40"/>
      <c r="Q25" s="40"/>
      <c r="R25" s="40"/>
    </row>
    <row r="26" spans="2:21" ht="33" customHeight="1" x14ac:dyDescent="0.35">
      <c r="B26" s="39"/>
      <c r="C26" s="40"/>
      <c r="D26" s="40"/>
      <c r="E26" s="40"/>
      <c r="F26" s="40"/>
      <c r="G26" s="40"/>
      <c r="H26" s="40"/>
      <c r="I26" s="40"/>
      <c r="J26" s="40"/>
      <c r="K26" s="40"/>
      <c r="L26" s="40"/>
      <c r="M26" s="40"/>
      <c r="N26" s="40"/>
      <c r="O26" s="40"/>
      <c r="P26" s="40"/>
      <c r="Q26" s="40"/>
      <c r="R26" s="40"/>
    </row>
    <row r="27" spans="2:21" ht="33" customHeight="1" x14ac:dyDescent="0.35">
      <c r="B27" s="170"/>
      <c r="C27" s="171"/>
      <c r="D27" s="71"/>
      <c r="E27" s="71"/>
      <c r="F27" s="71"/>
      <c r="G27" s="71"/>
      <c r="H27" s="71"/>
      <c r="I27" s="71"/>
      <c r="J27" s="71"/>
      <c r="K27" s="21"/>
      <c r="L27" s="21"/>
      <c r="M27" s="21"/>
      <c r="N27" s="21"/>
      <c r="O27" s="21"/>
      <c r="P27" s="21"/>
      <c r="Q27" s="21"/>
      <c r="R27" s="21"/>
    </row>
    <row r="28" spans="2:21" ht="15" customHeight="1" x14ac:dyDescent="0.35">
      <c r="B28" s="18" t="s">
        <v>293</v>
      </c>
      <c r="C28" s="31"/>
    </row>
    <row r="29" spans="2:21" ht="15" customHeight="1" x14ac:dyDescent="0.35">
      <c r="B29" s="18" t="s">
        <v>14</v>
      </c>
      <c r="C29" s="31"/>
    </row>
    <row r="30" spans="2:21" ht="15" customHeight="1" x14ac:dyDescent="0.35">
      <c r="C30" s="31"/>
    </row>
  </sheetData>
  <mergeCells count="3">
    <mergeCell ref="B4:R4"/>
    <mergeCell ref="B3:R3"/>
    <mergeCell ref="B12:M12"/>
  </mergeCells>
  <hyperlinks>
    <hyperlink ref="B2" location="Indice!A1" display="Índice"/>
    <hyperlink ref="S2" location="'1.3.3'!A1" display="Siguiente"/>
    <hyperlink ref="R2" location="'1.3.1'!A1" display="Anterior"/>
  </hyperlinks>
  <pageMargins left="1.0900000000000001" right="0.70866141732283472" top="0.74803149606299213" bottom="0.74803149606299213" header="0.31496062992125984" footer="0.31496062992125984"/>
  <pageSetup paperSize="9" scale="88" orientation="portrait"/>
  <drawing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V29"/>
  <sheetViews>
    <sheetView showGridLines="0" topLeftCell="B1" zoomScale="60" zoomScaleNormal="60" workbookViewId="0">
      <pane ySplit="5" topLeftCell="A6" activePane="bottomLeft" state="frozen"/>
      <selection activeCell="B14" sqref="B14:Q16"/>
      <selection pane="bottomLeft" activeCell="B1" sqref="B1"/>
    </sheetView>
  </sheetViews>
  <sheetFormatPr baseColWidth="10" defaultRowHeight="14.5" x14ac:dyDescent="0.35"/>
  <cols>
    <col min="1" max="1" width="5" customWidth="1"/>
    <col min="2" max="2" width="52.7265625" customWidth="1"/>
    <col min="3" max="19" width="15.81640625" customWidth="1"/>
  </cols>
  <sheetData>
    <row r="1" spans="2:22" ht="78" customHeight="1" x14ac:dyDescent="0.35">
      <c r="B1" s="75"/>
      <c r="C1" s="75"/>
      <c r="D1" s="75"/>
      <c r="E1" s="75"/>
      <c r="F1" s="75"/>
      <c r="G1" s="75"/>
      <c r="H1" s="75"/>
      <c r="I1" s="75"/>
      <c r="J1" s="75"/>
      <c r="K1" s="75"/>
      <c r="L1" s="75"/>
      <c r="M1" s="75"/>
      <c r="N1" s="75"/>
      <c r="O1" s="75"/>
    </row>
    <row r="2" spans="2:22" ht="33" customHeight="1" x14ac:dyDescent="0.55000000000000004">
      <c r="B2" s="130" t="s">
        <v>2</v>
      </c>
      <c r="C2" s="172"/>
      <c r="D2" s="172"/>
      <c r="E2" s="172"/>
      <c r="F2" s="172"/>
      <c r="G2" s="172"/>
      <c r="H2" s="172"/>
      <c r="I2" s="172"/>
      <c r="J2" s="172"/>
      <c r="L2" s="172"/>
      <c r="M2" s="172"/>
      <c r="N2" s="172"/>
      <c r="O2" s="172"/>
      <c r="R2" s="36" t="s">
        <v>173</v>
      </c>
      <c r="S2" s="36" t="s">
        <v>174</v>
      </c>
      <c r="T2" s="35"/>
    </row>
    <row r="3" spans="2:22" ht="33" customHeight="1" x14ac:dyDescent="0.35">
      <c r="B3" s="395" t="s">
        <v>115</v>
      </c>
      <c r="C3" s="395"/>
      <c r="D3" s="395"/>
      <c r="E3" s="395"/>
      <c r="F3" s="395"/>
      <c r="G3" s="395"/>
      <c r="H3" s="395"/>
      <c r="I3" s="395"/>
      <c r="J3" s="395"/>
      <c r="K3" s="395"/>
      <c r="L3" s="395"/>
      <c r="M3" s="395"/>
      <c r="N3" s="395"/>
      <c r="O3" s="395"/>
      <c r="P3" s="395"/>
      <c r="Q3" s="395"/>
      <c r="R3" s="395"/>
    </row>
    <row r="4" spans="2:22" ht="33" customHeight="1" x14ac:dyDescent="0.35">
      <c r="B4" s="396" t="s">
        <v>314</v>
      </c>
      <c r="C4" s="396"/>
      <c r="D4" s="396"/>
      <c r="E4" s="396"/>
      <c r="F4" s="396"/>
      <c r="G4" s="396"/>
      <c r="H4" s="396"/>
      <c r="I4" s="396"/>
      <c r="J4" s="396"/>
      <c r="K4" s="396"/>
      <c r="L4" s="396"/>
      <c r="M4" s="396"/>
      <c r="N4" s="396"/>
      <c r="O4" s="396"/>
      <c r="P4" s="396"/>
      <c r="Q4" s="396"/>
      <c r="R4" s="396"/>
    </row>
    <row r="5" spans="2:22" ht="33" customHeight="1" x14ac:dyDescent="0.35">
      <c r="B5" s="76"/>
      <c r="C5" s="76"/>
      <c r="D5" s="76"/>
      <c r="E5" s="76"/>
      <c r="F5" s="76"/>
      <c r="G5" s="76"/>
      <c r="H5" s="76"/>
      <c r="I5" s="76"/>
      <c r="J5" s="76"/>
      <c r="K5" s="75"/>
      <c r="L5" s="75"/>
      <c r="M5" s="75"/>
      <c r="N5" s="75"/>
      <c r="O5" s="75"/>
    </row>
    <row r="6" spans="2:22" ht="33" customHeight="1" x14ac:dyDescent="0.35">
      <c r="B6" s="20" t="s">
        <v>0</v>
      </c>
      <c r="C6" s="69"/>
      <c r="D6" s="69"/>
      <c r="E6" s="69"/>
      <c r="F6" s="69"/>
      <c r="G6" s="69"/>
      <c r="H6" s="69"/>
      <c r="I6" s="69"/>
      <c r="J6" s="69"/>
      <c r="K6" s="69"/>
      <c r="L6" s="69"/>
      <c r="M6" s="69"/>
      <c r="N6" s="69"/>
      <c r="O6" s="69"/>
      <c r="P6" s="21"/>
      <c r="Q6" s="21"/>
      <c r="R6" s="21"/>
    </row>
    <row r="7" spans="2:22" ht="33" customHeight="1" x14ac:dyDescent="0.35">
      <c r="B7" s="30" t="s">
        <v>3</v>
      </c>
      <c r="C7" s="30">
        <v>2007</v>
      </c>
      <c r="D7" s="30">
        <v>2008</v>
      </c>
      <c r="E7" s="30">
        <v>2009</v>
      </c>
      <c r="F7" s="30">
        <v>2010</v>
      </c>
      <c r="G7" s="30">
        <v>2011</v>
      </c>
      <c r="H7" s="30">
        <v>2012</v>
      </c>
      <c r="I7" s="30">
        <v>2013</v>
      </c>
      <c r="J7" s="30">
        <v>2014</v>
      </c>
      <c r="K7" s="30">
        <v>2015</v>
      </c>
      <c r="L7" s="30">
        <v>2016</v>
      </c>
      <c r="M7" s="30">
        <v>2017</v>
      </c>
      <c r="N7" s="30">
        <v>2018</v>
      </c>
      <c r="O7" s="30">
        <v>2019</v>
      </c>
      <c r="P7" s="30">
        <v>2020</v>
      </c>
      <c r="Q7" s="30">
        <v>2021</v>
      </c>
      <c r="R7" s="30">
        <v>2022</v>
      </c>
      <c r="S7" s="30">
        <v>2023</v>
      </c>
    </row>
    <row r="8" spans="2:22" ht="33" customHeight="1" x14ac:dyDescent="0.35">
      <c r="B8" s="24" t="s">
        <v>437</v>
      </c>
      <c r="C8" s="25">
        <v>780847</v>
      </c>
      <c r="D8" s="25">
        <v>921227</v>
      </c>
      <c r="E8" s="25">
        <v>1059026</v>
      </c>
      <c r="F8" s="25">
        <v>1331525</v>
      </c>
      <c r="G8" s="25">
        <v>1492348</v>
      </c>
      <c r="H8" s="25">
        <v>1816967</v>
      </c>
      <c r="I8" s="25">
        <v>2063767</v>
      </c>
      <c r="J8" s="25">
        <v>2140310</v>
      </c>
      <c r="K8" s="25">
        <v>2402254</v>
      </c>
      <c r="L8" s="25">
        <v>2541377</v>
      </c>
      <c r="M8" s="25">
        <v>2884951</v>
      </c>
      <c r="N8" s="25">
        <v>3150768</v>
      </c>
      <c r="O8" s="25">
        <v>3107941</v>
      </c>
      <c r="P8" s="25">
        <v>3091913</v>
      </c>
      <c r="Q8" s="25">
        <v>3146779</v>
      </c>
      <c r="R8" s="25">
        <v>3185784</v>
      </c>
      <c r="S8" s="25">
        <v>3287564</v>
      </c>
    </row>
    <row r="9" spans="2:22" ht="33" customHeight="1" x14ac:dyDescent="0.35">
      <c r="B9" s="24" t="s">
        <v>438</v>
      </c>
      <c r="C9" s="25">
        <v>422744</v>
      </c>
      <c r="D9" s="25">
        <v>476424</v>
      </c>
      <c r="E9" s="25">
        <v>483946</v>
      </c>
      <c r="F9" s="25">
        <v>533665</v>
      </c>
      <c r="G9" s="25">
        <v>724218</v>
      </c>
      <c r="H9" s="25">
        <v>910428</v>
      </c>
      <c r="I9" s="25">
        <v>935009</v>
      </c>
      <c r="J9" s="25">
        <v>1007465</v>
      </c>
      <c r="K9" s="25">
        <v>1256572</v>
      </c>
      <c r="L9" s="25">
        <v>1253575</v>
      </c>
      <c r="M9" s="25">
        <v>1179707</v>
      </c>
      <c r="N9" s="25">
        <v>1257998</v>
      </c>
      <c r="O9" s="25">
        <v>1355920</v>
      </c>
      <c r="P9" s="25">
        <v>1308185</v>
      </c>
      <c r="Q9" s="25">
        <v>1478090</v>
      </c>
      <c r="R9" s="25">
        <v>1539959</v>
      </c>
      <c r="S9" s="25">
        <v>1574066</v>
      </c>
    </row>
    <row r="10" spans="2:22" ht="33" customHeight="1" x14ac:dyDescent="0.35">
      <c r="B10" s="26" t="s">
        <v>433</v>
      </c>
      <c r="C10" s="50">
        <v>1203591</v>
      </c>
      <c r="D10" s="50">
        <v>1397651</v>
      </c>
      <c r="E10" s="50">
        <v>1542972</v>
      </c>
      <c r="F10" s="50">
        <v>1865190</v>
      </c>
      <c r="G10" s="50">
        <v>2216566</v>
      </c>
      <c r="H10" s="50">
        <v>2727395</v>
      </c>
      <c r="I10" s="50">
        <v>2998776</v>
      </c>
      <c r="J10" s="50">
        <v>3147775</v>
      </c>
      <c r="K10" s="50">
        <v>3658826</v>
      </c>
      <c r="L10" s="50">
        <v>3794952</v>
      </c>
      <c r="M10" s="50">
        <v>4064658</v>
      </c>
      <c r="N10" s="50">
        <v>4408766</v>
      </c>
      <c r="O10" s="50">
        <v>4463861</v>
      </c>
      <c r="P10" s="50">
        <v>4400098</v>
      </c>
      <c r="Q10" s="50">
        <v>4624869</v>
      </c>
      <c r="R10" s="50">
        <v>4725743</v>
      </c>
      <c r="S10" s="50">
        <v>4861630</v>
      </c>
    </row>
    <row r="11" spans="2:22" ht="33" customHeight="1" x14ac:dyDescent="0.35">
      <c r="B11" s="39"/>
      <c r="C11" s="40"/>
      <c r="D11" s="40"/>
      <c r="E11" s="40"/>
      <c r="F11" s="40"/>
      <c r="G11" s="40"/>
      <c r="H11" s="40"/>
      <c r="I11" s="40"/>
      <c r="J11" s="40"/>
      <c r="K11" s="40"/>
      <c r="L11" s="40"/>
      <c r="M11" s="40"/>
      <c r="N11" s="40"/>
      <c r="O11" s="40"/>
      <c r="P11" s="40"/>
      <c r="Q11" s="40"/>
      <c r="R11" s="40"/>
    </row>
    <row r="12" spans="2:22" ht="33" customHeight="1" x14ac:dyDescent="0.35">
      <c r="B12" s="397" t="s">
        <v>315</v>
      </c>
      <c r="C12" s="397"/>
      <c r="D12" s="397"/>
      <c r="E12" s="397"/>
      <c r="F12" s="397"/>
      <c r="G12" s="397"/>
      <c r="H12" s="397"/>
      <c r="I12" s="397"/>
      <c r="J12" s="397"/>
      <c r="K12" s="397"/>
      <c r="L12" s="397"/>
      <c r="M12" s="397"/>
      <c r="N12" s="397"/>
      <c r="O12" s="75"/>
    </row>
    <row r="13" spans="2:22" ht="33" customHeight="1" x14ac:dyDescent="0.35">
      <c r="B13" s="47"/>
      <c r="C13" s="48"/>
      <c r="D13" s="48"/>
      <c r="E13" s="48"/>
      <c r="F13" s="48"/>
      <c r="G13" s="48"/>
      <c r="H13" s="48"/>
      <c r="I13" s="48"/>
      <c r="J13" s="48"/>
      <c r="K13" s="48"/>
      <c r="L13" s="48"/>
      <c r="M13" s="48"/>
      <c r="N13" s="48"/>
      <c r="O13" s="48"/>
      <c r="P13" s="48"/>
      <c r="Q13" s="48"/>
      <c r="R13" s="48"/>
      <c r="S13" s="46"/>
    </row>
    <row r="14" spans="2:22" ht="33" customHeight="1" x14ac:dyDescent="0.35">
      <c r="B14" s="148"/>
      <c r="C14" s="148"/>
      <c r="D14" s="148"/>
      <c r="E14" s="148"/>
      <c r="F14" s="148"/>
      <c r="G14" s="148"/>
      <c r="H14" s="148"/>
      <c r="I14" s="148"/>
      <c r="J14" s="148"/>
      <c r="K14" s="53"/>
      <c r="L14" s="53"/>
      <c r="M14" s="53"/>
      <c r="N14" s="53"/>
      <c r="O14" s="53"/>
      <c r="P14" s="46"/>
      <c r="Q14" s="46"/>
      <c r="R14" s="46"/>
      <c r="S14" s="46"/>
      <c r="T14" s="46"/>
      <c r="U14" s="46"/>
      <c r="V14" s="10"/>
    </row>
    <row r="15" spans="2:22" ht="33" customHeight="1" x14ac:dyDescent="0.35">
      <c r="B15" s="72"/>
      <c r="C15" s="72">
        <v>2007</v>
      </c>
      <c r="D15" s="72">
        <v>2008</v>
      </c>
      <c r="E15" s="72">
        <v>2009</v>
      </c>
      <c r="F15" s="72">
        <v>2010</v>
      </c>
      <c r="G15" s="72">
        <v>2011</v>
      </c>
      <c r="H15" s="72">
        <v>2012</v>
      </c>
      <c r="I15" s="72">
        <v>2013</v>
      </c>
      <c r="J15" s="72">
        <v>2014</v>
      </c>
      <c r="K15" s="72">
        <v>2015</v>
      </c>
      <c r="L15" s="72">
        <v>2016</v>
      </c>
      <c r="M15" s="72">
        <v>2017</v>
      </c>
      <c r="N15" s="72">
        <v>2018</v>
      </c>
      <c r="O15" s="72">
        <v>2019</v>
      </c>
      <c r="P15" s="72">
        <v>2020</v>
      </c>
      <c r="Q15" s="72">
        <v>2021</v>
      </c>
      <c r="R15" s="72">
        <v>2022</v>
      </c>
      <c r="S15" s="72">
        <v>2023</v>
      </c>
      <c r="T15" s="72"/>
      <c r="U15" s="46"/>
      <c r="V15" s="10"/>
    </row>
    <row r="16" spans="2:22" ht="33" customHeight="1" x14ac:dyDescent="0.35">
      <c r="B16" s="73" t="str">
        <f>+B8</f>
        <v>VAB sector público</v>
      </c>
      <c r="C16" s="74">
        <f t="shared" ref="C16:S16" si="0">+C8/C10</f>
        <v>0.64876440584883066</v>
      </c>
      <c r="D16" s="74">
        <f t="shared" si="0"/>
        <v>0.65912520364525906</v>
      </c>
      <c r="E16" s="74">
        <f t="shared" si="0"/>
        <v>0.68635464545046831</v>
      </c>
      <c r="F16" s="74">
        <f t="shared" si="0"/>
        <v>0.71388169569856152</v>
      </c>
      <c r="G16" s="74">
        <f t="shared" si="0"/>
        <v>0.67327027483052615</v>
      </c>
      <c r="H16" s="74">
        <f t="shared" si="0"/>
        <v>0.66619136575376869</v>
      </c>
      <c r="I16" s="74">
        <f t="shared" si="0"/>
        <v>0.68820312020637753</v>
      </c>
      <c r="J16" s="74">
        <f t="shared" si="0"/>
        <v>0.67994376980565641</v>
      </c>
      <c r="K16" s="74">
        <f t="shared" si="0"/>
        <v>0.65656415473159968</v>
      </c>
      <c r="L16" s="74">
        <f t="shared" si="0"/>
        <v>0.66967302880247237</v>
      </c>
      <c r="M16" s="74">
        <f t="shared" si="0"/>
        <v>0.7097647575761602</v>
      </c>
      <c r="N16" s="74">
        <f t="shared" si="0"/>
        <v>0.71465983905700592</v>
      </c>
      <c r="O16" s="74">
        <f t="shared" si="0"/>
        <v>0.69624502196640981</v>
      </c>
      <c r="P16" s="74">
        <f t="shared" si="0"/>
        <v>0.7026918491360874</v>
      </c>
      <c r="Q16" s="74">
        <f t="shared" si="0"/>
        <v>0.68040392062996813</v>
      </c>
      <c r="R16" s="74">
        <f t="shared" si="0"/>
        <v>0.67413399332126189</v>
      </c>
      <c r="S16" s="74">
        <f t="shared" si="0"/>
        <v>0.6762266976302187</v>
      </c>
      <c r="T16" s="46"/>
      <c r="U16" s="46"/>
      <c r="V16" s="10"/>
    </row>
    <row r="17" spans="2:22" ht="33" customHeight="1" x14ac:dyDescent="0.35">
      <c r="B17" s="73" t="str">
        <f>+B9</f>
        <v>VAB sector privado</v>
      </c>
      <c r="C17" s="74">
        <f t="shared" ref="C17:S17" si="1">+C9/C10</f>
        <v>0.35123559415116928</v>
      </c>
      <c r="D17" s="74">
        <f t="shared" si="1"/>
        <v>0.34087479635474094</v>
      </c>
      <c r="E17" s="74">
        <f t="shared" si="1"/>
        <v>0.31364535454953169</v>
      </c>
      <c r="F17" s="74">
        <f t="shared" si="1"/>
        <v>0.28611830430143848</v>
      </c>
      <c r="G17" s="74">
        <f t="shared" si="1"/>
        <v>0.32672972516947385</v>
      </c>
      <c r="H17" s="74">
        <f t="shared" si="1"/>
        <v>0.33380863424623131</v>
      </c>
      <c r="I17" s="74">
        <f t="shared" si="1"/>
        <v>0.31179687979362247</v>
      </c>
      <c r="J17" s="74">
        <f t="shared" si="1"/>
        <v>0.32005623019434365</v>
      </c>
      <c r="K17" s="74">
        <f t="shared" si="1"/>
        <v>0.34343584526840032</v>
      </c>
      <c r="L17" s="74">
        <f t="shared" si="1"/>
        <v>0.33032697119752769</v>
      </c>
      <c r="M17" s="74">
        <f t="shared" si="1"/>
        <v>0.29023524242383986</v>
      </c>
      <c r="N17" s="74">
        <f t="shared" si="1"/>
        <v>0.28534016094299403</v>
      </c>
      <c r="O17" s="74">
        <f t="shared" si="1"/>
        <v>0.30375497803359019</v>
      </c>
      <c r="P17" s="74">
        <f t="shared" si="1"/>
        <v>0.2973081508639126</v>
      </c>
      <c r="Q17" s="74">
        <f t="shared" si="1"/>
        <v>0.31959607937003187</v>
      </c>
      <c r="R17" s="74">
        <f t="shared" si="1"/>
        <v>0.32586600667873816</v>
      </c>
      <c r="S17" s="74">
        <f t="shared" si="1"/>
        <v>0.3237733023697813</v>
      </c>
      <c r="T17" s="46"/>
      <c r="U17" s="46"/>
      <c r="V17" s="10"/>
    </row>
    <row r="18" spans="2:22" ht="33" customHeight="1" x14ac:dyDescent="0.35">
      <c r="B18" s="73" t="s">
        <v>76</v>
      </c>
      <c r="C18" s="74">
        <f>SUM(C16:C17)</f>
        <v>1</v>
      </c>
      <c r="D18" s="74">
        <f t="shared" ref="D18:S18" si="2">SUM(D16:D17)</f>
        <v>1</v>
      </c>
      <c r="E18" s="74">
        <f t="shared" si="2"/>
        <v>1</v>
      </c>
      <c r="F18" s="74">
        <f t="shared" si="2"/>
        <v>1</v>
      </c>
      <c r="G18" s="74">
        <f t="shared" si="2"/>
        <v>1</v>
      </c>
      <c r="H18" s="74">
        <f t="shared" si="2"/>
        <v>1</v>
      </c>
      <c r="I18" s="74">
        <f t="shared" si="2"/>
        <v>1</v>
      </c>
      <c r="J18" s="74">
        <f t="shared" si="2"/>
        <v>1</v>
      </c>
      <c r="K18" s="74">
        <f t="shared" si="2"/>
        <v>1</v>
      </c>
      <c r="L18" s="74">
        <f t="shared" si="2"/>
        <v>1</v>
      </c>
      <c r="M18" s="74">
        <f t="shared" si="2"/>
        <v>1</v>
      </c>
      <c r="N18" s="74">
        <f t="shared" si="2"/>
        <v>1</v>
      </c>
      <c r="O18" s="74">
        <f t="shared" si="2"/>
        <v>1</v>
      </c>
      <c r="P18" s="74">
        <f t="shared" si="2"/>
        <v>1</v>
      </c>
      <c r="Q18" s="74"/>
      <c r="R18" s="74">
        <f t="shared" si="2"/>
        <v>1</v>
      </c>
      <c r="S18" s="74">
        <f t="shared" si="2"/>
        <v>1</v>
      </c>
      <c r="T18" s="46"/>
      <c r="U18" s="46"/>
      <c r="V18" s="10"/>
    </row>
    <row r="19" spans="2:22" ht="33" customHeight="1" x14ac:dyDescent="0.35">
      <c r="B19" s="78"/>
      <c r="C19" s="79"/>
      <c r="D19" s="79"/>
      <c r="E19" s="79"/>
      <c r="F19" s="79"/>
      <c r="G19" s="79"/>
      <c r="H19" s="79"/>
      <c r="I19" s="79"/>
      <c r="J19" s="79"/>
      <c r="K19" s="79"/>
      <c r="L19" s="79"/>
      <c r="M19" s="79"/>
      <c r="N19" s="79"/>
      <c r="O19" s="53"/>
      <c r="P19" s="46"/>
      <c r="Q19" s="46"/>
      <c r="R19" s="46"/>
      <c r="S19" s="46"/>
      <c r="T19" s="46"/>
      <c r="U19" s="46"/>
      <c r="V19" s="10"/>
    </row>
    <row r="20" spans="2:22" ht="33" customHeight="1" x14ac:dyDescent="0.35">
      <c r="B20" s="67"/>
      <c r="C20" s="68"/>
      <c r="D20" s="68"/>
      <c r="E20" s="68"/>
      <c r="F20" s="68"/>
      <c r="G20" s="68"/>
      <c r="H20" s="68"/>
      <c r="I20" s="68"/>
      <c r="J20" s="68"/>
      <c r="K20" s="68"/>
      <c r="L20" s="68"/>
      <c r="M20" s="68"/>
      <c r="N20" s="68"/>
      <c r="O20" s="66"/>
      <c r="P20" s="10"/>
      <c r="Q20" s="10"/>
      <c r="R20" s="10"/>
      <c r="S20" s="10"/>
      <c r="T20" s="10"/>
      <c r="U20" s="10"/>
      <c r="V20" s="10"/>
    </row>
    <row r="21" spans="2:22" ht="33" customHeight="1" x14ac:dyDescent="0.35">
      <c r="B21" s="39"/>
      <c r="C21" s="40"/>
      <c r="D21" s="40"/>
      <c r="E21" s="40"/>
      <c r="F21" s="40"/>
      <c r="G21" s="40"/>
      <c r="H21" s="40"/>
      <c r="I21" s="40"/>
      <c r="J21" s="40"/>
      <c r="K21" s="40"/>
      <c r="L21" s="40"/>
      <c r="M21" s="40"/>
      <c r="N21" s="40"/>
      <c r="O21" s="40"/>
      <c r="P21" s="40"/>
      <c r="Q21" s="40"/>
      <c r="R21" s="40"/>
    </row>
    <row r="22" spans="2:22" ht="33" customHeight="1" x14ac:dyDescent="0.35">
      <c r="B22" s="39"/>
      <c r="C22" s="40"/>
      <c r="D22" s="40"/>
      <c r="E22" s="40"/>
      <c r="F22" s="40"/>
      <c r="G22" s="40"/>
      <c r="H22" s="40"/>
      <c r="I22" s="40"/>
      <c r="J22" s="40"/>
      <c r="K22" s="40"/>
      <c r="L22" s="40"/>
      <c r="M22" s="40"/>
      <c r="N22" s="40"/>
      <c r="O22" s="40"/>
      <c r="P22" s="40"/>
      <c r="Q22" s="40"/>
      <c r="R22" s="40"/>
    </row>
    <row r="23" spans="2:22" ht="33" customHeight="1" x14ac:dyDescent="0.35">
      <c r="B23" s="39"/>
      <c r="C23" s="40"/>
      <c r="D23" s="40"/>
      <c r="E23" s="40"/>
      <c r="F23" s="40"/>
      <c r="G23" s="40"/>
      <c r="H23" s="40"/>
      <c r="I23" s="40"/>
      <c r="J23" s="40"/>
      <c r="K23" s="40"/>
      <c r="L23" s="40"/>
      <c r="M23" s="40"/>
      <c r="N23" s="40"/>
      <c r="O23" s="40"/>
      <c r="P23" s="40"/>
      <c r="Q23" s="40"/>
      <c r="R23" s="40"/>
    </row>
    <row r="24" spans="2:22" ht="33" customHeight="1" x14ac:dyDescent="0.35">
      <c r="B24" s="39"/>
      <c r="C24" s="40"/>
      <c r="D24" s="40"/>
      <c r="E24" s="40"/>
      <c r="F24" s="40"/>
      <c r="G24" s="40"/>
      <c r="H24" s="40"/>
      <c r="I24" s="40"/>
      <c r="J24" s="40"/>
      <c r="K24" s="40"/>
      <c r="L24" s="40"/>
      <c r="M24" s="40"/>
      <c r="N24" s="40"/>
      <c r="O24" s="40"/>
      <c r="P24" s="40"/>
      <c r="Q24" s="40"/>
      <c r="R24" s="40"/>
    </row>
    <row r="25" spans="2:22" ht="33" customHeight="1" x14ac:dyDescent="0.35">
      <c r="B25" s="39"/>
      <c r="C25" s="40"/>
      <c r="D25" s="40"/>
      <c r="E25" s="40"/>
      <c r="F25" s="40"/>
      <c r="G25" s="40"/>
      <c r="H25" s="40"/>
      <c r="I25" s="40"/>
      <c r="J25" s="40"/>
      <c r="K25" s="40"/>
      <c r="L25" s="40"/>
      <c r="M25" s="40"/>
      <c r="N25" s="40"/>
      <c r="O25" s="40"/>
      <c r="P25" s="40"/>
      <c r="Q25" s="40"/>
      <c r="R25" s="40"/>
    </row>
    <row r="26" spans="2:22" ht="15.75" customHeight="1" x14ac:dyDescent="0.35">
      <c r="B26" s="18" t="s">
        <v>293</v>
      </c>
      <c r="C26" s="17"/>
      <c r="D26" s="17"/>
      <c r="E26" s="17"/>
      <c r="F26" s="17"/>
      <c r="G26" s="17"/>
      <c r="H26" s="17"/>
      <c r="I26" s="17"/>
      <c r="J26" s="17"/>
      <c r="K26" s="17"/>
      <c r="L26" s="17"/>
      <c r="M26" s="17"/>
      <c r="N26" s="17"/>
      <c r="O26" s="75"/>
    </row>
    <row r="27" spans="2:22" ht="17.25" customHeight="1" x14ac:dyDescent="0.35">
      <c r="B27" s="18" t="s">
        <v>14</v>
      </c>
      <c r="C27" s="17"/>
      <c r="D27" s="17"/>
      <c r="E27" s="17"/>
      <c r="F27" s="17"/>
      <c r="G27" s="17"/>
      <c r="H27" s="17"/>
      <c r="I27" s="17"/>
      <c r="J27" s="17"/>
      <c r="K27" s="17"/>
      <c r="L27" s="17"/>
      <c r="M27" s="17"/>
      <c r="N27" s="17"/>
      <c r="O27" s="75"/>
    </row>
    <row r="28" spans="2:22" ht="17.25" customHeight="1" x14ac:dyDescent="0.35">
      <c r="D28" s="77"/>
      <c r="E28" s="31"/>
      <c r="F28" s="75"/>
      <c r="G28" s="31"/>
      <c r="H28" s="75"/>
      <c r="I28" s="75"/>
      <c r="J28" s="75"/>
      <c r="K28" s="75"/>
      <c r="L28" s="75"/>
      <c r="M28" s="75"/>
      <c r="N28" s="75"/>
      <c r="O28" s="75"/>
    </row>
    <row r="29" spans="2:22" ht="17.25" customHeight="1" x14ac:dyDescent="0.35">
      <c r="D29" s="77"/>
      <c r="E29" s="31"/>
      <c r="F29" s="75"/>
      <c r="G29" s="31"/>
      <c r="H29" s="75"/>
      <c r="I29" s="75"/>
      <c r="J29" s="75"/>
      <c r="K29" s="75"/>
      <c r="L29" s="75"/>
      <c r="M29" s="75"/>
      <c r="N29" s="75"/>
      <c r="O29" s="75"/>
    </row>
  </sheetData>
  <mergeCells count="3">
    <mergeCell ref="B4:R4"/>
    <mergeCell ref="B3:R3"/>
    <mergeCell ref="B12:N12"/>
  </mergeCells>
  <hyperlinks>
    <hyperlink ref="B2" location="Indice!A1" display="Índice"/>
    <hyperlink ref="S2" location="'1.3.4'!A1" display="Siguiente"/>
    <hyperlink ref="R2" location="'1.3.2'!A1" display="Anterior"/>
  </hyperlinks>
  <pageMargins left="0.7" right="0.7" top="0.75" bottom="0.75" header="0.3" footer="0.3"/>
  <pageSetup paperSize="9" orientation="portrait"/>
  <drawing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P52"/>
  <sheetViews>
    <sheetView showGridLines="0" zoomScale="60" zoomScaleNormal="60" zoomScaleSheetLayoutView="85" workbookViewId="0">
      <pane ySplit="5" topLeftCell="A6" activePane="bottomLeft" state="frozen"/>
      <selection activeCell="B14" sqref="B14:Q16"/>
      <selection pane="bottomLeft"/>
    </sheetView>
  </sheetViews>
  <sheetFormatPr baseColWidth="10" defaultRowHeight="14.5" x14ac:dyDescent="0.35"/>
  <cols>
    <col min="1" max="1" width="5" customWidth="1"/>
    <col min="2" max="2" width="19.1796875" customWidth="1"/>
    <col min="3" max="3" width="83.7265625" customWidth="1"/>
    <col min="4" max="7" width="15.81640625" customWidth="1"/>
    <col min="8" max="16" width="15.7265625" customWidth="1"/>
  </cols>
  <sheetData>
    <row r="1" spans="2:10" ht="78" customHeight="1" x14ac:dyDescent="0.35"/>
    <row r="2" spans="2:10" ht="33" customHeight="1" x14ac:dyDescent="0.55000000000000004">
      <c r="B2" s="130" t="s">
        <v>2</v>
      </c>
      <c r="F2" s="36" t="s">
        <v>173</v>
      </c>
      <c r="G2" s="36" t="s">
        <v>174</v>
      </c>
      <c r="H2" s="35"/>
    </row>
    <row r="3" spans="2:10" ht="33" customHeight="1" x14ac:dyDescent="0.35">
      <c r="B3" s="395" t="s">
        <v>116</v>
      </c>
      <c r="C3" s="395"/>
      <c r="D3" s="395"/>
      <c r="E3" s="395"/>
      <c r="F3" s="395"/>
      <c r="G3" s="395"/>
    </row>
    <row r="4" spans="2:10" ht="33" customHeight="1" x14ac:dyDescent="0.35">
      <c r="B4" s="396" t="s">
        <v>316</v>
      </c>
      <c r="C4" s="396"/>
      <c r="D4" s="396"/>
      <c r="E4" s="396"/>
      <c r="F4" s="396"/>
      <c r="G4" s="396"/>
      <c r="H4" s="106"/>
      <c r="I4" s="106"/>
      <c r="J4" s="105"/>
    </row>
    <row r="5" spans="2:10" ht="33" customHeight="1" x14ac:dyDescent="0.35"/>
    <row r="6" spans="2:10" ht="33" customHeight="1" x14ac:dyDescent="0.35">
      <c r="B6" s="20" t="s">
        <v>4</v>
      </c>
      <c r="C6" s="21"/>
      <c r="D6" s="21"/>
      <c r="E6" s="21"/>
      <c r="F6" s="21"/>
      <c r="G6" s="21"/>
    </row>
    <row r="7" spans="2:10" ht="33" customHeight="1" x14ac:dyDescent="0.35">
      <c r="B7" s="30" t="s">
        <v>9</v>
      </c>
      <c r="C7" s="30" t="s">
        <v>10</v>
      </c>
      <c r="D7" s="30">
        <v>2022</v>
      </c>
      <c r="E7" s="30">
        <v>2023</v>
      </c>
      <c r="F7" s="30" t="s">
        <v>230</v>
      </c>
      <c r="G7" s="30" t="s">
        <v>294</v>
      </c>
    </row>
    <row r="8" spans="2:10" ht="33" customHeight="1" x14ac:dyDescent="0.35">
      <c r="B8" s="113" t="s">
        <v>385</v>
      </c>
      <c r="C8" s="114" t="s">
        <v>386</v>
      </c>
      <c r="D8" s="116">
        <v>1070460</v>
      </c>
      <c r="E8" s="116">
        <v>1150072</v>
      </c>
      <c r="F8" s="92">
        <v>0.22651676149126199</v>
      </c>
      <c r="G8" s="92">
        <v>0.23656098880416701</v>
      </c>
    </row>
    <row r="9" spans="2:10" ht="33" customHeight="1" x14ac:dyDescent="0.35">
      <c r="B9" s="113" t="s">
        <v>393</v>
      </c>
      <c r="C9" s="114" t="s">
        <v>394</v>
      </c>
      <c r="D9" s="116">
        <v>769444</v>
      </c>
      <c r="E9" s="116">
        <v>784634</v>
      </c>
      <c r="F9" s="92">
        <v>0.16281968782475101</v>
      </c>
      <c r="G9" s="92">
        <v>0.16139319528635501</v>
      </c>
    </row>
    <row r="10" spans="2:10" ht="33" customHeight="1" x14ac:dyDescent="0.35">
      <c r="B10" s="113" t="s">
        <v>391</v>
      </c>
      <c r="C10" s="114" t="s">
        <v>392</v>
      </c>
      <c r="D10" s="116">
        <v>684100</v>
      </c>
      <c r="E10" s="116">
        <v>686132</v>
      </c>
      <c r="F10" s="92">
        <v>0.14476030541652399</v>
      </c>
      <c r="G10" s="92">
        <v>0.14113208944325301</v>
      </c>
    </row>
    <row r="11" spans="2:10" ht="33" customHeight="1" x14ac:dyDescent="0.35">
      <c r="B11" s="113" t="s">
        <v>389</v>
      </c>
      <c r="C11" s="114" t="s">
        <v>390</v>
      </c>
      <c r="D11" s="116">
        <v>666114</v>
      </c>
      <c r="E11" s="116">
        <v>689745</v>
      </c>
      <c r="F11" s="92">
        <v>0.14095434305251001</v>
      </c>
      <c r="G11" s="92">
        <v>0.14187525582983501</v>
      </c>
    </row>
    <row r="12" spans="2:10" ht="33" customHeight="1" x14ac:dyDescent="0.35">
      <c r="B12" s="113" t="s">
        <v>387</v>
      </c>
      <c r="C12" s="114" t="s">
        <v>388</v>
      </c>
      <c r="D12" s="116">
        <v>644336</v>
      </c>
      <c r="E12" s="116">
        <v>669461</v>
      </c>
      <c r="F12" s="92">
        <v>0.13634596718441899</v>
      </c>
      <c r="G12" s="92">
        <v>0.137702992617702</v>
      </c>
    </row>
    <row r="13" spans="2:10" ht="33" customHeight="1" x14ac:dyDescent="0.35">
      <c r="B13" s="113" t="s">
        <v>397</v>
      </c>
      <c r="C13" s="114" t="s">
        <v>398</v>
      </c>
      <c r="D13" s="116">
        <v>267752</v>
      </c>
      <c r="E13" s="116">
        <v>278442</v>
      </c>
      <c r="F13" s="92">
        <v>5.6658180523147403E-2</v>
      </c>
      <c r="G13" s="92">
        <v>5.7273383618251503E-2</v>
      </c>
    </row>
    <row r="14" spans="2:10" ht="33" customHeight="1" x14ac:dyDescent="0.35">
      <c r="B14" s="113" t="s">
        <v>395</v>
      </c>
      <c r="C14" s="114" t="s">
        <v>396</v>
      </c>
      <c r="D14" s="116">
        <v>229509</v>
      </c>
      <c r="E14" s="116">
        <v>214860</v>
      </c>
      <c r="F14" s="92">
        <v>4.85656964418082E-2</v>
      </c>
      <c r="G14" s="92">
        <v>4.4195053922244203E-2</v>
      </c>
    </row>
    <row r="15" spans="2:10" ht="33" customHeight="1" x14ac:dyDescent="0.35">
      <c r="B15" s="113" t="s">
        <v>399</v>
      </c>
      <c r="C15" s="114" t="s">
        <v>400</v>
      </c>
      <c r="D15" s="116">
        <v>216647</v>
      </c>
      <c r="E15" s="116">
        <v>216201</v>
      </c>
      <c r="F15" s="92">
        <v>4.58440080215958E-2</v>
      </c>
      <c r="G15" s="92">
        <v>4.4470887336140297E-2</v>
      </c>
    </row>
    <row r="16" spans="2:10" ht="33" customHeight="1" x14ac:dyDescent="0.35">
      <c r="B16" s="113" t="s">
        <v>401</v>
      </c>
      <c r="C16" s="114" t="s">
        <v>402</v>
      </c>
      <c r="D16" s="116">
        <v>87697</v>
      </c>
      <c r="E16" s="116">
        <v>89751</v>
      </c>
      <c r="F16" s="92">
        <v>1.85572935303507E-2</v>
      </c>
      <c r="G16" s="92">
        <v>1.8461092267408299E-2</v>
      </c>
    </row>
    <row r="17" spans="2:16" ht="33" customHeight="1" x14ac:dyDescent="0.35">
      <c r="B17" s="113" t="s">
        <v>403</v>
      </c>
      <c r="C17" s="114" t="s">
        <v>404</v>
      </c>
      <c r="D17" s="116">
        <v>59367</v>
      </c>
      <c r="E17" s="116">
        <v>59389</v>
      </c>
      <c r="F17" s="92">
        <v>1.25624690128092E-2</v>
      </c>
      <c r="G17" s="92">
        <v>1.2215861758299199E-2</v>
      </c>
    </row>
    <row r="18" spans="2:16" ht="33" customHeight="1" x14ac:dyDescent="0.35">
      <c r="B18" s="113" t="s">
        <v>406</v>
      </c>
      <c r="C18" s="114" t="s">
        <v>407</v>
      </c>
      <c r="D18" s="116">
        <v>23061</v>
      </c>
      <c r="E18" s="116">
        <v>22943</v>
      </c>
      <c r="F18" s="92">
        <v>4.87986756791472E-3</v>
      </c>
      <c r="G18" s="92">
        <v>4.7191991163457502E-3</v>
      </c>
    </row>
    <row r="19" spans="2:16" ht="33" customHeight="1" x14ac:dyDescent="0.35">
      <c r="B19" s="113" t="s">
        <v>399</v>
      </c>
      <c r="C19" s="114" t="s">
        <v>405</v>
      </c>
      <c r="D19" s="116">
        <v>7256</v>
      </c>
      <c r="E19" s="116">
        <v>0</v>
      </c>
      <c r="F19" s="92">
        <v>1.5354199329078999E-3</v>
      </c>
      <c r="G19" s="92">
        <v>0</v>
      </c>
    </row>
    <row r="20" spans="2:16" ht="33" customHeight="1" x14ac:dyDescent="0.35">
      <c r="B20" s="113" t="s">
        <v>408</v>
      </c>
      <c r="C20" s="114" t="s">
        <v>409</v>
      </c>
      <c r="D20" s="116">
        <v>0</v>
      </c>
      <c r="E20" s="116">
        <v>0</v>
      </c>
      <c r="F20" s="92">
        <v>0</v>
      </c>
      <c r="G20" s="92">
        <v>0</v>
      </c>
    </row>
    <row r="21" spans="2:16" ht="33" customHeight="1" x14ac:dyDescent="0.35">
      <c r="B21" s="410" t="s">
        <v>410</v>
      </c>
      <c r="C21" s="411"/>
      <c r="D21" s="117">
        <v>4725743</v>
      </c>
      <c r="E21" s="117">
        <v>4861630</v>
      </c>
      <c r="F21" s="109">
        <v>1</v>
      </c>
      <c r="G21" s="109">
        <v>1</v>
      </c>
    </row>
    <row r="22" spans="2:16" ht="23.25" customHeight="1" x14ac:dyDescent="0.35">
      <c r="B22" s="93"/>
      <c r="C22" s="22"/>
      <c r="D22" s="22"/>
      <c r="E22" s="22"/>
      <c r="F22" s="22"/>
      <c r="G22" s="22"/>
      <c r="H22" s="31"/>
      <c r="I22" s="31"/>
      <c r="J22" s="31"/>
      <c r="K22" s="31"/>
      <c r="L22" s="31"/>
      <c r="M22" s="31"/>
      <c r="N22" s="31"/>
      <c r="O22" s="31"/>
      <c r="P22" s="31"/>
    </row>
    <row r="23" spans="2:16" ht="33" customHeight="1" x14ac:dyDescent="0.35">
      <c r="B23" s="397" t="s">
        <v>375</v>
      </c>
      <c r="C23" s="397"/>
      <c r="D23" s="397"/>
      <c r="E23" s="397"/>
      <c r="F23" s="397"/>
      <c r="G23" s="397"/>
      <c r="H23" s="397"/>
      <c r="I23" s="397"/>
    </row>
    <row r="24" spans="2:16" ht="33" customHeight="1" x14ac:dyDescent="0.35">
      <c r="B24" s="115"/>
      <c r="C24" s="178"/>
      <c r="D24" s="53">
        <f t="shared" ref="D24:E33" si="0">+D7</f>
        <v>2022</v>
      </c>
      <c r="E24" s="53">
        <f t="shared" si="0"/>
        <v>2023</v>
      </c>
      <c r="F24" s="173">
        <f>+D7</f>
        <v>2022</v>
      </c>
      <c r="G24" s="173">
        <f>+E7</f>
        <v>2023</v>
      </c>
      <c r="H24" s="45"/>
    </row>
    <row r="25" spans="2:16" ht="33" customHeight="1" x14ac:dyDescent="0.35">
      <c r="B25" s="115"/>
      <c r="C25" s="175" t="str">
        <f t="shared" ref="C25:C33" si="1">+C8</f>
        <v>Actividades de hospitales públicos (MSP)</v>
      </c>
      <c r="D25" s="175">
        <f t="shared" si="0"/>
        <v>1070460</v>
      </c>
      <c r="E25" s="175">
        <f t="shared" si="0"/>
        <v>1150072</v>
      </c>
      <c r="F25" s="174">
        <f t="shared" ref="F25:G33" si="2">+F8</f>
        <v>0.22651676149126199</v>
      </c>
      <c r="G25" s="174">
        <f t="shared" si="2"/>
        <v>0.23656098880416701</v>
      </c>
      <c r="H25" s="45"/>
    </row>
    <row r="26" spans="2:16" ht="33" customHeight="1" x14ac:dyDescent="0.35">
      <c r="B26" s="115"/>
      <c r="C26" s="175" t="str">
        <f t="shared" si="1"/>
        <v>Actividades de centros ambulatorios del sector público (MSP)</v>
      </c>
      <c r="D26" s="175">
        <f t="shared" si="0"/>
        <v>769444</v>
      </c>
      <c r="E26" s="175">
        <f t="shared" si="0"/>
        <v>784634</v>
      </c>
      <c r="F26" s="174">
        <f t="shared" si="2"/>
        <v>0.16281968782475101</v>
      </c>
      <c r="G26" s="174">
        <f t="shared" si="2"/>
        <v>0.16139319528635501</v>
      </c>
      <c r="H26" s="45"/>
    </row>
    <row r="27" spans="2:16" ht="33" customHeight="1" x14ac:dyDescent="0.35">
      <c r="B27" s="115"/>
      <c r="C27" s="175" t="str">
        <f t="shared" si="1"/>
        <v>Actividades de hospitales públicos (IESS)</v>
      </c>
      <c r="D27" s="175">
        <f t="shared" si="0"/>
        <v>684100</v>
      </c>
      <c r="E27" s="175">
        <f t="shared" si="0"/>
        <v>686132</v>
      </c>
      <c r="F27" s="174">
        <f t="shared" si="2"/>
        <v>0.14476030541652399</v>
      </c>
      <c r="G27" s="174">
        <f t="shared" si="2"/>
        <v>0.14113208944325301</v>
      </c>
      <c r="H27" s="45"/>
    </row>
    <row r="28" spans="2:16" ht="33" customHeight="1" x14ac:dyDescent="0.35">
      <c r="B28" s="115"/>
      <c r="C28" s="175" t="str">
        <f t="shared" si="1"/>
        <v>Actividades de centros ambulatorios del sector privado</v>
      </c>
      <c r="D28" s="175">
        <f t="shared" si="0"/>
        <v>666114</v>
      </c>
      <c r="E28" s="175">
        <f t="shared" si="0"/>
        <v>689745</v>
      </c>
      <c r="F28" s="174">
        <f t="shared" si="2"/>
        <v>0.14095434305251001</v>
      </c>
      <c r="G28" s="174">
        <f t="shared" si="2"/>
        <v>0.14187525582983501</v>
      </c>
      <c r="H28" s="45"/>
    </row>
    <row r="29" spans="2:16" ht="33" customHeight="1" x14ac:dyDescent="0.35">
      <c r="B29" s="115"/>
      <c r="C29" s="175" t="str">
        <f t="shared" si="1"/>
        <v>Actividades de hospitales privados</v>
      </c>
      <c r="D29" s="175">
        <f t="shared" si="0"/>
        <v>644336</v>
      </c>
      <c r="E29" s="175">
        <f t="shared" si="0"/>
        <v>669461</v>
      </c>
      <c r="F29" s="174">
        <f t="shared" si="2"/>
        <v>0.13634596718441899</v>
      </c>
      <c r="G29" s="174">
        <f t="shared" si="2"/>
        <v>0.137702992617702</v>
      </c>
      <c r="H29" s="45"/>
    </row>
    <row r="30" spans="2:16" ht="33" customHeight="1" x14ac:dyDescent="0.35">
      <c r="B30" s="115"/>
      <c r="C30" s="175" t="str">
        <f t="shared" si="1"/>
        <v>Actividades de centros ambulatorios del sector público (IESS)</v>
      </c>
      <c r="D30" s="175">
        <f t="shared" si="0"/>
        <v>267752</v>
      </c>
      <c r="E30" s="175">
        <f t="shared" si="0"/>
        <v>278442</v>
      </c>
      <c r="F30" s="174">
        <f t="shared" si="2"/>
        <v>5.6658180523147403E-2</v>
      </c>
      <c r="G30" s="174">
        <f t="shared" si="2"/>
        <v>5.7273383618251503E-2</v>
      </c>
      <c r="H30" s="45"/>
    </row>
    <row r="31" spans="2:16" ht="33" customHeight="1" x14ac:dyDescent="0.35">
      <c r="B31" s="115"/>
      <c r="C31" s="175" t="str">
        <f t="shared" si="1"/>
        <v>Otras actividades relacionadas con la salud humana privados</v>
      </c>
      <c r="D31" s="175">
        <f t="shared" si="0"/>
        <v>229509</v>
      </c>
      <c r="E31" s="175">
        <f t="shared" si="0"/>
        <v>214860</v>
      </c>
      <c r="F31" s="174">
        <f t="shared" si="2"/>
        <v>4.85656964418082E-2</v>
      </c>
      <c r="G31" s="174">
        <f t="shared" si="2"/>
        <v>4.4195053922244203E-2</v>
      </c>
      <c r="H31" s="45"/>
    </row>
    <row r="32" spans="2:16" ht="33" customHeight="1" x14ac:dyDescent="0.35">
      <c r="B32" s="115"/>
      <c r="C32" s="175" t="str">
        <f t="shared" si="1"/>
        <v>Regulación de las actividades de organismos que prestan servicios de salud</v>
      </c>
      <c r="D32" s="175">
        <f t="shared" si="0"/>
        <v>216647</v>
      </c>
      <c r="E32" s="175">
        <f t="shared" si="0"/>
        <v>216201</v>
      </c>
      <c r="F32" s="174">
        <f t="shared" si="2"/>
        <v>4.58440080215958E-2</v>
      </c>
      <c r="G32" s="174">
        <f t="shared" si="2"/>
        <v>4.4470887336140297E-2</v>
      </c>
      <c r="H32" s="45"/>
    </row>
    <row r="33" spans="2:9" ht="33" customHeight="1" x14ac:dyDescent="0.35">
      <c r="B33" s="115"/>
      <c r="C33" s="175" t="str">
        <f t="shared" si="1"/>
        <v>Actividades de centros ambulatorios del sector público (otros sector público)</v>
      </c>
      <c r="D33" s="175">
        <f t="shared" si="0"/>
        <v>87697</v>
      </c>
      <c r="E33" s="175">
        <f t="shared" si="0"/>
        <v>89751</v>
      </c>
      <c r="F33" s="174">
        <f t="shared" si="2"/>
        <v>1.85572935303507E-2</v>
      </c>
      <c r="G33" s="174">
        <f t="shared" si="2"/>
        <v>1.8461092267408299E-2</v>
      </c>
      <c r="H33" s="45"/>
    </row>
    <row r="34" spans="2:9" ht="33" customHeight="1" x14ac:dyDescent="0.35">
      <c r="B34" s="115"/>
      <c r="C34" s="175" t="str">
        <f>+C18</f>
        <v>Actividades de planes de seguridad social de afiliación obligatoria</v>
      </c>
      <c r="D34" s="175">
        <f>+D18</f>
        <v>23061</v>
      </c>
      <c r="E34" s="175">
        <f>+E18</f>
        <v>22943</v>
      </c>
      <c r="F34" s="179">
        <f>+F18</f>
        <v>4.87986756791472E-3</v>
      </c>
      <c r="G34" s="179">
        <f>+G18</f>
        <v>4.7191991163457502E-3</v>
      </c>
      <c r="H34" s="45"/>
    </row>
    <row r="35" spans="2:9" ht="33" customHeight="1" x14ac:dyDescent="0.35">
      <c r="B35" s="115"/>
      <c r="C35" s="78" t="s">
        <v>8</v>
      </c>
      <c r="D35" s="100">
        <f>+D17+D19+D20</f>
        <v>66623</v>
      </c>
      <c r="E35" s="100">
        <f>+E17+E19+E20</f>
        <v>59389</v>
      </c>
      <c r="F35" s="100">
        <f>+F17+F19+F20</f>
        <v>1.40978889457171E-2</v>
      </c>
      <c r="G35" s="100">
        <f>+G17+G19+G20</f>
        <v>1.2215861758299199E-2</v>
      </c>
      <c r="H35" s="45"/>
    </row>
    <row r="36" spans="2:9" ht="33" customHeight="1" x14ac:dyDescent="0.35">
      <c r="B36" s="115"/>
      <c r="C36" s="53"/>
      <c r="D36" s="100">
        <f>+D25+D27+D28+D29+D30+D31+D32+D33+D35+D34+D26</f>
        <v>4725743</v>
      </c>
      <c r="E36" s="100">
        <f>+E25+E27+E28+E29+E30+E31+E32+E33+E35+E34+E26</f>
        <v>4861630</v>
      </c>
      <c r="F36" s="181">
        <f>+F25+F27+F28+F29+F30+F31+F32+F33+F35+F34+F26</f>
        <v>0.99999999999999989</v>
      </c>
      <c r="G36" s="181">
        <f>+G25+G27+G28+G29+G30+G31+G32+G33+G35+G34+G26</f>
        <v>1.0000000000000016</v>
      </c>
      <c r="H36" s="45"/>
    </row>
    <row r="37" spans="2:9" ht="33" customHeight="1" x14ac:dyDescent="0.35">
      <c r="B37" s="115"/>
      <c r="C37" s="178"/>
      <c r="D37" s="100">
        <f>+SUM(D8:D20)</f>
        <v>4725743</v>
      </c>
      <c r="E37" s="100">
        <f>+SUM(E8:E20)</f>
        <v>4861630</v>
      </c>
      <c r="F37" s="181">
        <f>+SUM(F8:F20)</f>
        <v>1</v>
      </c>
      <c r="G37" s="181">
        <f>+SUM(G8:G20)</f>
        <v>1.0000000000000013</v>
      </c>
      <c r="H37" s="45"/>
    </row>
    <row r="38" spans="2:9" ht="33" customHeight="1" x14ac:dyDescent="0.35">
      <c r="B38" s="99"/>
      <c r="C38" s="61"/>
      <c r="D38" s="104">
        <f>+D36-D37</f>
        <v>0</v>
      </c>
      <c r="E38" s="104">
        <f>+E36-E37</f>
        <v>0</v>
      </c>
      <c r="F38" s="104">
        <f>+F36-F37</f>
        <v>0</v>
      </c>
      <c r="G38" s="104">
        <f t="shared" ref="G38" si="3">+G36-G37</f>
        <v>0</v>
      </c>
    </row>
    <row r="39" spans="2:9" ht="33" customHeight="1" x14ac:dyDescent="0.35">
      <c r="B39" s="101"/>
      <c r="C39" s="180"/>
      <c r="D39" s="176"/>
      <c r="E39" s="176"/>
      <c r="F39" s="177"/>
      <c r="G39" s="98"/>
    </row>
    <row r="40" spans="2:9" ht="33" customHeight="1" x14ac:dyDescent="0.35">
      <c r="B40" s="96"/>
      <c r="C40" s="96"/>
      <c r="D40" s="97"/>
      <c r="E40" s="97"/>
      <c r="F40" s="98"/>
      <c r="G40" s="98"/>
    </row>
    <row r="41" spans="2:9" ht="33" customHeight="1" x14ac:dyDescent="0.35">
      <c r="B41" s="96"/>
      <c r="C41" s="96"/>
      <c r="D41" s="97"/>
      <c r="E41" s="97"/>
      <c r="F41" s="98"/>
      <c r="G41" s="98"/>
    </row>
    <row r="42" spans="2:9" ht="33" customHeight="1" x14ac:dyDescent="0.35">
      <c r="B42" s="96"/>
      <c r="C42" s="96"/>
      <c r="D42" s="97"/>
      <c r="E42" s="97"/>
      <c r="F42" s="98"/>
      <c r="G42" s="98"/>
    </row>
    <row r="43" spans="2:9" ht="33" customHeight="1" x14ac:dyDescent="0.35">
      <c r="B43" s="96"/>
      <c r="C43" s="96"/>
      <c r="D43" s="97"/>
      <c r="E43" s="97"/>
      <c r="F43" s="98"/>
      <c r="G43" s="98"/>
    </row>
    <row r="44" spans="2:9" ht="33" customHeight="1" x14ac:dyDescent="0.35">
      <c r="B44" s="96"/>
      <c r="C44" s="96"/>
      <c r="D44" s="97"/>
      <c r="E44" s="97"/>
      <c r="F44" s="98"/>
      <c r="G44" s="98"/>
    </row>
    <row r="45" spans="2:9" ht="23.25" customHeight="1" x14ac:dyDescent="0.35">
      <c r="B45" s="398" t="s">
        <v>83</v>
      </c>
      <c r="C45" s="398"/>
      <c r="D45" s="398"/>
      <c r="E45" s="398"/>
      <c r="F45" s="17"/>
      <c r="G45" s="17"/>
      <c r="H45" s="17"/>
      <c r="I45" s="17"/>
    </row>
    <row r="46" spans="2:9" ht="24.75" customHeight="1" x14ac:dyDescent="0.35">
      <c r="B46" s="398"/>
      <c r="C46" s="398"/>
      <c r="D46" s="398"/>
      <c r="E46" s="398"/>
      <c r="F46" s="17"/>
      <c r="G46" s="17"/>
      <c r="H46" s="17"/>
      <c r="I46" s="17"/>
    </row>
    <row r="47" spans="2:9" ht="15.75" customHeight="1" x14ac:dyDescent="0.35">
      <c r="B47" s="102" t="s">
        <v>293</v>
      </c>
      <c r="C47" s="17"/>
      <c r="D47" s="17"/>
      <c r="E47" s="17"/>
      <c r="F47" s="17"/>
      <c r="G47" s="17"/>
      <c r="H47" s="17"/>
      <c r="I47" s="17"/>
    </row>
    <row r="48" spans="2:9" ht="15" x14ac:dyDescent="0.35">
      <c r="B48" s="18" t="s">
        <v>14</v>
      </c>
      <c r="C48" s="17"/>
      <c r="D48" s="17"/>
      <c r="E48" s="17"/>
      <c r="F48" s="17"/>
      <c r="G48" s="17"/>
      <c r="H48" s="17"/>
      <c r="I48" s="17"/>
    </row>
    <row r="49" spans="2:9" ht="15" x14ac:dyDescent="0.35">
      <c r="B49" s="16"/>
      <c r="C49" s="17"/>
      <c r="D49" s="17"/>
      <c r="E49" s="17"/>
      <c r="F49" s="17"/>
      <c r="G49" s="17"/>
      <c r="H49" s="17"/>
      <c r="I49" s="17"/>
    </row>
    <row r="50" spans="2:9" ht="15" x14ac:dyDescent="0.35">
      <c r="C50" s="17"/>
      <c r="D50" s="17"/>
      <c r="E50" s="17"/>
      <c r="F50" s="17"/>
      <c r="G50" s="17"/>
      <c r="H50" s="17"/>
      <c r="I50" s="17"/>
    </row>
    <row r="51" spans="2:9" ht="18" customHeight="1" x14ac:dyDescent="0.35">
      <c r="C51" s="17"/>
      <c r="D51" s="17"/>
      <c r="E51" s="17"/>
      <c r="F51" s="17"/>
      <c r="G51" s="17"/>
      <c r="H51" s="17"/>
      <c r="I51" s="17"/>
    </row>
    <row r="52" spans="2:9" ht="15" customHeight="1" x14ac:dyDescent="0.35">
      <c r="B52" s="103"/>
      <c r="C52" s="17"/>
      <c r="D52" s="17"/>
      <c r="E52" s="17"/>
      <c r="F52" s="17"/>
      <c r="G52" s="17"/>
      <c r="H52" s="17"/>
      <c r="I52" s="17"/>
    </row>
  </sheetData>
  <mergeCells count="5">
    <mergeCell ref="B4:G4"/>
    <mergeCell ref="B3:G3"/>
    <mergeCell ref="B45:E46"/>
    <mergeCell ref="B21:C21"/>
    <mergeCell ref="B23:I23"/>
  </mergeCells>
  <conditionalFormatting sqref="D38:G38">
    <cfRule type="cellIs" dxfId="6" priority="1" operator="notEqual">
      <formula>0</formula>
    </cfRule>
  </conditionalFormatting>
  <hyperlinks>
    <hyperlink ref="B2" location="Indice!A1" display="Índice"/>
    <hyperlink ref="G2" location="'1.3.5'!A1" display="Siguiente"/>
    <hyperlink ref="F2" location="'1.3.3'!A1" display="Anterior"/>
  </hyperlinks>
  <pageMargins left="1.0900000000000001" right="0.70866141732283472" top="0.74803149606299213" bottom="0.74803149606299213" header="0.31496062992125984" footer="0.31496062992125984"/>
  <pageSetup paperSize="9" scale="88" orientation="portrait"/>
  <drawing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P36"/>
  <sheetViews>
    <sheetView showGridLines="0" zoomScale="60" zoomScaleNormal="60" zoomScaleSheetLayoutView="85" workbookViewId="0">
      <pane ySplit="5" topLeftCell="A6" activePane="bottomLeft" state="frozen"/>
      <selection activeCell="B14" sqref="B14:Q16"/>
      <selection pane="bottomLeft"/>
    </sheetView>
  </sheetViews>
  <sheetFormatPr baseColWidth="10" defaultRowHeight="14.5" x14ac:dyDescent="0.35"/>
  <cols>
    <col min="1" max="1" width="5" customWidth="1"/>
    <col min="2" max="2" width="15.7265625" customWidth="1"/>
    <col min="3" max="3" width="83.7265625" customWidth="1"/>
    <col min="4" max="7" width="15.81640625" customWidth="1"/>
    <col min="8" max="15" width="15.7265625" customWidth="1"/>
    <col min="16" max="16" width="16" customWidth="1"/>
  </cols>
  <sheetData>
    <row r="1" spans="2:16" ht="78" customHeight="1" x14ac:dyDescent="0.35"/>
    <row r="2" spans="2:16" ht="33" customHeight="1" x14ac:dyDescent="0.55000000000000004">
      <c r="B2" s="130" t="s">
        <v>2</v>
      </c>
      <c r="F2" s="36" t="s">
        <v>173</v>
      </c>
      <c r="G2" s="36" t="s">
        <v>174</v>
      </c>
      <c r="H2" s="35"/>
    </row>
    <row r="3" spans="2:16" ht="33" customHeight="1" x14ac:dyDescent="0.35">
      <c r="B3" s="395" t="s">
        <v>117</v>
      </c>
      <c r="C3" s="395"/>
      <c r="D3" s="395"/>
      <c r="E3" s="395"/>
      <c r="F3" s="395"/>
      <c r="G3" s="395"/>
    </row>
    <row r="4" spans="2:16" ht="33" customHeight="1" x14ac:dyDescent="0.35">
      <c r="B4" s="396" t="s">
        <v>317</v>
      </c>
      <c r="C4" s="396"/>
      <c r="D4" s="396"/>
      <c r="E4" s="396"/>
      <c r="F4" s="396"/>
      <c r="G4" s="396"/>
      <c r="I4" s="106"/>
    </row>
    <row r="5" spans="2:16" ht="33" customHeight="1" x14ac:dyDescent="0.35"/>
    <row r="6" spans="2:16" ht="33" customHeight="1" x14ac:dyDescent="0.35">
      <c r="B6" s="20" t="s">
        <v>4</v>
      </c>
      <c r="C6" s="21"/>
      <c r="D6" s="21"/>
      <c r="E6" s="21"/>
      <c r="F6" s="21"/>
      <c r="G6" s="21"/>
    </row>
    <row r="7" spans="2:16" ht="33" customHeight="1" x14ac:dyDescent="0.35">
      <c r="B7" s="30" t="s">
        <v>9</v>
      </c>
      <c r="C7" s="30" t="s">
        <v>10</v>
      </c>
      <c r="D7" s="30">
        <v>2022</v>
      </c>
      <c r="E7" s="30">
        <v>2023</v>
      </c>
      <c r="F7" s="30" t="s">
        <v>230</v>
      </c>
      <c r="G7" s="30" t="s">
        <v>294</v>
      </c>
    </row>
    <row r="8" spans="2:16" ht="33" customHeight="1" x14ac:dyDescent="0.35">
      <c r="B8" s="113" t="s">
        <v>413</v>
      </c>
      <c r="C8" s="114" t="s">
        <v>414</v>
      </c>
      <c r="D8" s="121">
        <v>293435</v>
      </c>
      <c r="E8" s="121">
        <v>315863</v>
      </c>
      <c r="F8" s="92">
        <v>0.353108585387573</v>
      </c>
      <c r="G8" s="92">
        <v>0.36860137958719702</v>
      </c>
    </row>
    <row r="9" spans="2:16" ht="33" customHeight="1" x14ac:dyDescent="0.35">
      <c r="B9" s="113" t="s">
        <v>411</v>
      </c>
      <c r="C9" s="114" t="s">
        <v>412</v>
      </c>
      <c r="D9" s="121">
        <v>250755</v>
      </c>
      <c r="E9" s="121">
        <v>258425</v>
      </c>
      <c r="F9" s="92">
        <v>0.30174908694893499</v>
      </c>
      <c r="G9" s="92">
        <v>0.30157318685576201</v>
      </c>
    </row>
    <row r="10" spans="2:16" ht="33" customHeight="1" x14ac:dyDescent="0.35">
      <c r="B10" s="113" t="s">
        <v>415</v>
      </c>
      <c r="C10" s="114" t="s">
        <v>416</v>
      </c>
      <c r="D10" s="121">
        <v>97340</v>
      </c>
      <c r="E10" s="121">
        <v>109319</v>
      </c>
      <c r="F10" s="92">
        <v>0.117135275961035</v>
      </c>
      <c r="G10" s="92">
        <v>0.127571555437303</v>
      </c>
    </row>
    <row r="11" spans="2:16" ht="33" customHeight="1" x14ac:dyDescent="0.35">
      <c r="B11" s="113" t="s">
        <v>417</v>
      </c>
      <c r="C11" s="114" t="s">
        <v>418</v>
      </c>
      <c r="D11" s="121">
        <v>77803</v>
      </c>
      <c r="E11" s="121">
        <v>62265</v>
      </c>
      <c r="F11" s="92">
        <v>9.3625188777444204E-2</v>
      </c>
      <c r="G11" s="92">
        <v>7.26611375817897E-2</v>
      </c>
    </row>
    <row r="12" spans="2:16" ht="33" customHeight="1" x14ac:dyDescent="0.35">
      <c r="B12" s="113" t="s">
        <v>419</v>
      </c>
      <c r="C12" s="114" t="s">
        <v>420</v>
      </c>
      <c r="D12" s="121">
        <v>57547</v>
      </c>
      <c r="E12" s="121">
        <v>44109</v>
      </c>
      <c r="F12" s="92">
        <v>6.9249884176388804E-2</v>
      </c>
      <c r="G12" s="92">
        <v>5.1473703004820702E-2</v>
      </c>
    </row>
    <row r="13" spans="2:16" ht="33" customHeight="1" x14ac:dyDescent="0.35">
      <c r="B13" s="113" t="s">
        <v>421</v>
      </c>
      <c r="C13" s="123" t="s">
        <v>422</v>
      </c>
      <c r="D13" s="121">
        <v>42560</v>
      </c>
      <c r="E13" s="121">
        <v>53698</v>
      </c>
      <c r="F13" s="92">
        <v>5.1215094975361197E-2</v>
      </c>
      <c r="G13" s="92">
        <v>6.26637399159551E-2</v>
      </c>
    </row>
    <row r="14" spans="2:16" ht="33.75" customHeight="1" x14ac:dyDescent="0.35">
      <c r="B14" s="113" t="s">
        <v>423</v>
      </c>
      <c r="C14" s="123" t="s">
        <v>424</v>
      </c>
      <c r="D14" s="121">
        <v>11565</v>
      </c>
      <c r="E14" s="121">
        <v>13244</v>
      </c>
      <c r="F14" s="92">
        <v>1.3916883773262501E-2</v>
      </c>
      <c r="G14" s="92">
        <v>1.54552976171721E-2</v>
      </c>
      <c r="H14" s="31"/>
      <c r="I14" s="31"/>
      <c r="J14" s="31"/>
      <c r="K14" s="31"/>
      <c r="L14" s="31"/>
      <c r="M14" s="31"/>
      <c r="N14" s="31"/>
      <c r="O14" s="31"/>
      <c r="P14" s="31"/>
    </row>
    <row r="15" spans="2:16" ht="33.75" customHeight="1" x14ac:dyDescent="0.35">
      <c r="B15" s="410" t="s">
        <v>410</v>
      </c>
      <c r="C15" s="411"/>
      <c r="D15" s="120">
        <v>831005</v>
      </c>
      <c r="E15" s="120">
        <v>856923</v>
      </c>
      <c r="F15" s="109">
        <v>1</v>
      </c>
      <c r="G15" s="109">
        <v>1</v>
      </c>
    </row>
    <row r="16" spans="2:16" ht="29.25" customHeight="1" x14ac:dyDescent="0.35">
      <c r="B16" s="126"/>
      <c r="C16" s="126"/>
      <c r="D16" s="97"/>
      <c r="E16" s="97"/>
      <c r="F16" s="98"/>
      <c r="G16" s="98"/>
    </row>
    <row r="17" spans="2:9" ht="33" customHeight="1" x14ac:dyDescent="0.35">
      <c r="B17" s="403" t="s">
        <v>318</v>
      </c>
      <c r="C17" s="403"/>
      <c r="D17" s="403"/>
      <c r="E17" s="403"/>
      <c r="F17" s="403"/>
      <c r="G17" s="403"/>
      <c r="H17" s="23"/>
      <c r="I17" s="17"/>
    </row>
    <row r="18" spans="2:9" ht="33.75" customHeight="1" x14ac:dyDescent="0.35">
      <c r="B18" s="126"/>
      <c r="C18" s="126"/>
      <c r="D18" s="97"/>
      <c r="E18" s="97"/>
      <c r="F18" s="98"/>
      <c r="G18" s="98"/>
      <c r="H18" s="17"/>
      <c r="I18" s="17"/>
    </row>
    <row r="19" spans="2:9" ht="33.75" customHeight="1" x14ac:dyDescent="0.35">
      <c r="B19" s="126"/>
      <c r="C19" s="126"/>
      <c r="D19" s="97"/>
      <c r="E19" s="97"/>
      <c r="F19" s="98"/>
      <c r="G19" s="98"/>
      <c r="H19" s="17"/>
      <c r="I19" s="17"/>
    </row>
    <row r="20" spans="2:9" ht="33.75" customHeight="1" x14ac:dyDescent="0.35">
      <c r="B20" s="126"/>
      <c r="C20" s="126"/>
      <c r="D20" s="97"/>
      <c r="E20" s="97"/>
      <c r="F20" s="98"/>
      <c r="G20" s="98"/>
      <c r="H20" s="17"/>
      <c r="I20" s="17"/>
    </row>
    <row r="21" spans="2:9" ht="33.75" customHeight="1" x14ac:dyDescent="0.35">
      <c r="B21" s="126"/>
      <c r="C21" s="126"/>
      <c r="D21" s="97"/>
      <c r="E21" s="97"/>
      <c r="F21" s="98"/>
      <c r="G21" s="98"/>
      <c r="H21" s="17"/>
      <c r="I21" s="17"/>
    </row>
    <row r="22" spans="2:9" ht="33.75" customHeight="1" x14ac:dyDescent="0.35">
      <c r="B22" s="126"/>
      <c r="C22" s="126"/>
      <c r="D22" s="97"/>
      <c r="E22" s="97"/>
      <c r="F22" s="98"/>
      <c r="G22" s="98"/>
      <c r="H22" s="17"/>
      <c r="I22" s="17"/>
    </row>
    <row r="23" spans="2:9" ht="33.75" customHeight="1" x14ac:dyDescent="0.35">
      <c r="B23" s="126"/>
      <c r="C23" s="126"/>
      <c r="D23" s="97"/>
      <c r="E23" s="97"/>
      <c r="F23" s="98"/>
      <c r="G23" s="98"/>
      <c r="H23" s="17"/>
      <c r="I23" s="17"/>
    </row>
    <row r="24" spans="2:9" ht="33.75" customHeight="1" x14ac:dyDescent="0.35">
      <c r="B24" s="126"/>
      <c r="C24" s="126"/>
      <c r="D24" s="97"/>
      <c r="E24" s="97"/>
      <c r="F24" s="98"/>
      <c r="G24" s="98"/>
      <c r="H24" s="17"/>
      <c r="I24" s="17"/>
    </row>
    <row r="25" spans="2:9" ht="33.75" customHeight="1" x14ac:dyDescent="0.35">
      <c r="B25" s="126"/>
      <c r="C25" s="126"/>
      <c r="D25" s="97"/>
      <c r="E25" s="97"/>
      <c r="F25" s="98"/>
      <c r="G25" s="98"/>
      <c r="H25" s="17"/>
      <c r="I25" s="17"/>
    </row>
    <row r="26" spans="2:9" ht="33.75" customHeight="1" x14ac:dyDescent="0.35">
      <c r="B26" s="126"/>
      <c r="C26" s="126"/>
      <c r="D26" s="97"/>
      <c r="E26" s="97"/>
      <c r="F26" s="98"/>
      <c r="G26" s="98"/>
      <c r="H26" s="17"/>
      <c r="I26" s="17"/>
    </row>
    <row r="27" spans="2:9" ht="33.75" customHeight="1" x14ac:dyDescent="0.35">
      <c r="B27" s="126"/>
      <c r="C27" s="126"/>
      <c r="D27" s="97"/>
      <c r="E27" s="97"/>
      <c r="F27" s="98"/>
      <c r="G27" s="98"/>
      <c r="H27" s="17"/>
      <c r="I27" s="17"/>
    </row>
    <row r="28" spans="2:9" ht="33.75" customHeight="1" x14ac:dyDescent="0.35">
      <c r="B28" s="126"/>
      <c r="C28" s="126"/>
      <c r="D28" s="97"/>
      <c r="E28" s="97"/>
      <c r="F28" s="98"/>
      <c r="G28" s="98"/>
      <c r="H28" s="17"/>
      <c r="I28" s="17"/>
    </row>
    <row r="29" spans="2:9" ht="33.75" customHeight="1" x14ac:dyDescent="0.35">
      <c r="B29" s="126"/>
      <c r="C29" s="126"/>
      <c r="D29" s="97"/>
      <c r="E29" s="97"/>
      <c r="F29" s="98"/>
      <c r="G29" s="98"/>
      <c r="H29" s="17"/>
      <c r="I29" s="17"/>
    </row>
    <row r="30" spans="2:9" ht="33.75" customHeight="1" x14ac:dyDescent="0.35">
      <c r="B30" s="126"/>
      <c r="C30" s="126"/>
      <c r="D30" s="97"/>
      <c r="E30" s="97"/>
      <c r="F30" s="98"/>
      <c r="G30" s="98"/>
      <c r="H30" s="17"/>
      <c r="I30" s="17"/>
    </row>
    <row r="31" spans="2:9" ht="33.75" customHeight="1" x14ac:dyDescent="0.35">
      <c r="B31" s="126"/>
      <c r="C31" s="126"/>
      <c r="D31" s="97"/>
      <c r="E31" s="97"/>
      <c r="F31" s="98"/>
      <c r="G31" s="98"/>
      <c r="H31" s="17"/>
      <c r="I31" s="17"/>
    </row>
    <row r="32" spans="2:9" ht="33.75" customHeight="1" x14ac:dyDescent="0.35">
      <c r="B32" s="126"/>
      <c r="C32" s="126"/>
      <c r="D32" s="97"/>
      <c r="E32" s="97"/>
      <c r="F32" s="98"/>
      <c r="G32" s="98"/>
      <c r="H32" s="17"/>
      <c r="I32" s="17"/>
    </row>
    <row r="33" spans="2:9" ht="33.75" customHeight="1" x14ac:dyDescent="0.35">
      <c r="B33" s="126"/>
      <c r="C33" s="126"/>
      <c r="D33" s="97"/>
      <c r="E33" s="97"/>
      <c r="F33" s="98"/>
      <c r="G33" s="98"/>
      <c r="H33" s="17"/>
      <c r="I33" s="17"/>
    </row>
    <row r="34" spans="2:9" ht="33.75" customHeight="1" x14ac:dyDescent="0.35">
      <c r="B34" s="126"/>
      <c r="C34" s="126"/>
      <c r="D34" s="97"/>
      <c r="E34" s="97"/>
      <c r="F34" s="98"/>
      <c r="G34" s="98"/>
      <c r="H34" s="17"/>
      <c r="I34" s="17"/>
    </row>
    <row r="35" spans="2:9" ht="15" customHeight="1" x14ac:dyDescent="0.35">
      <c r="B35" s="18" t="s">
        <v>293</v>
      </c>
      <c r="C35" s="17"/>
      <c r="D35" s="17"/>
      <c r="E35" s="17"/>
      <c r="F35" s="17"/>
      <c r="G35" s="17"/>
      <c r="H35" s="17"/>
      <c r="I35" s="17"/>
    </row>
    <row r="36" spans="2:9" ht="15" customHeight="1" x14ac:dyDescent="0.35">
      <c r="B36" s="18" t="s">
        <v>14</v>
      </c>
    </row>
  </sheetData>
  <mergeCells count="4">
    <mergeCell ref="B4:G4"/>
    <mergeCell ref="B3:G3"/>
    <mergeCell ref="B15:C15"/>
    <mergeCell ref="B17:G17"/>
  </mergeCells>
  <hyperlinks>
    <hyperlink ref="B2" location="Indice!A1" display="Índice"/>
    <hyperlink ref="G2" location="'2.1.1'!A1" display="Siguiente"/>
    <hyperlink ref="F2" location="'1.3.4'!A1" display="Anterior"/>
  </hyperlinks>
  <pageMargins left="1.0900000000000001" right="0.70866141732283472" top="0.74803149606299213" bottom="0.74803149606299213" header="0.31496062992125984" footer="0.31496062992125984"/>
  <pageSetup paperSize="9" scale="88" orientation="portrait"/>
  <drawing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T37"/>
  <sheetViews>
    <sheetView showGridLines="0" zoomScale="60" zoomScaleNormal="60" zoomScaleSheetLayoutView="85" workbookViewId="0">
      <pane ySplit="5" topLeftCell="A6" activePane="bottomLeft" state="frozen"/>
      <selection activeCell="B14" sqref="B14:Q16"/>
      <selection pane="bottomLeft"/>
    </sheetView>
  </sheetViews>
  <sheetFormatPr baseColWidth="10" defaultRowHeight="14.5" x14ac:dyDescent="0.35"/>
  <cols>
    <col min="1" max="1" width="5" customWidth="1"/>
    <col min="2" max="2" width="52.7265625" customWidth="1"/>
    <col min="3" max="19" width="15.81640625" customWidth="1"/>
  </cols>
  <sheetData>
    <row r="1" spans="2:20" ht="78" customHeight="1" x14ac:dyDescent="0.35"/>
    <row r="2" spans="2:20" ht="33" customHeight="1" x14ac:dyDescent="0.55000000000000004">
      <c r="B2" s="130" t="s">
        <v>2</v>
      </c>
      <c r="R2" s="36" t="s">
        <v>173</v>
      </c>
      <c r="S2" s="36" t="s">
        <v>174</v>
      </c>
      <c r="T2" s="35"/>
    </row>
    <row r="3" spans="2:20" ht="33" customHeight="1" x14ac:dyDescent="0.35">
      <c r="B3" s="395" t="s">
        <v>143</v>
      </c>
      <c r="C3" s="395"/>
      <c r="D3" s="395"/>
      <c r="E3" s="395"/>
      <c r="F3" s="395"/>
      <c r="G3" s="395"/>
      <c r="H3" s="395"/>
      <c r="I3" s="395"/>
      <c r="J3" s="395"/>
      <c r="K3" s="395"/>
      <c r="L3" s="395"/>
      <c r="M3" s="395"/>
      <c r="N3" s="395"/>
      <c r="O3" s="395"/>
      <c r="P3" s="395"/>
      <c r="Q3" s="395"/>
      <c r="R3" s="395"/>
    </row>
    <row r="4" spans="2:20" ht="33" customHeight="1" x14ac:dyDescent="0.35">
      <c r="B4" s="396" t="s">
        <v>319</v>
      </c>
      <c r="C4" s="396"/>
      <c r="D4" s="396"/>
      <c r="E4" s="396"/>
      <c r="F4" s="396"/>
      <c r="G4" s="396"/>
      <c r="H4" s="396"/>
      <c r="I4" s="396"/>
      <c r="J4" s="396"/>
      <c r="K4" s="396"/>
      <c r="L4" s="396"/>
      <c r="M4" s="396"/>
      <c r="N4" s="396"/>
      <c r="O4" s="396"/>
      <c r="P4" s="396"/>
      <c r="Q4" s="396"/>
      <c r="R4" s="396"/>
    </row>
    <row r="5" spans="2:20" ht="33" customHeight="1" x14ac:dyDescent="0.35"/>
    <row r="6" spans="2:20" ht="33" customHeight="1" x14ac:dyDescent="0.35">
      <c r="B6" s="20" t="s">
        <v>0</v>
      </c>
      <c r="C6" s="21"/>
      <c r="D6" s="21"/>
      <c r="E6" s="21"/>
      <c r="F6" s="21"/>
      <c r="G6" s="21"/>
      <c r="H6" s="21"/>
      <c r="I6" s="21"/>
      <c r="J6" s="21"/>
      <c r="K6" s="21"/>
      <c r="L6" s="21"/>
      <c r="M6" s="21"/>
      <c r="N6" s="21"/>
      <c r="O6" s="21"/>
      <c r="P6" s="21"/>
      <c r="Q6" s="21"/>
      <c r="R6" s="21"/>
    </row>
    <row r="7" spans="2:20" ht="33" customHeight="1" x14ac:dyDescent="0.35">
      <c r="B7" s="30" t="s">
        <v>3</v>
      </c>
      <c r="C7" s="30">
        <v>2007</v>
      </c>
      <c r="D7" s="30">
        <v>2008</v>
      </c>
      <c r="E7" s="30">
        <v>2009</v>
      </c>
      <c r="F7" s="30">
        <v>2010</v>
      </c>
      <c r="G7" s="30">
        <v>2011</v>
      </c>
      <c r="H7" s="30">
        <v>2012</v>
      </c>
      <c r="I7" s="30">
        <v>2013</v>
      </c>
      <c r="J7" s="30">
        <v>2014</v>
      </c>
      <c r="K7" s="30">
        <v>2015</v>
      </c>
      <c r="L7" s="30">
        <v>2016</v>
      </c>
      <c r="M7" s="30">
        <v>2017</v>
      </c>
      <c r="N7" s="30">
        <v>2018</v>
      </c>
      <c r="O7" s="30">
        <v>2019</v>
      </c>
      <c r="P7" s="30">
        <v>2020</v>
      </c>
      <c r="Q7" s="30">
        <v>2021</v>
      </c>
      <c r="R7" s="30">
        <v>2022</v>
      </c>
      <c r="S7" s="30">
        <v>2023</v>
      </c>
    </row>
    <row r="8" spans="2:20" ht="33" customHeight="1" x14ac:dyDescent="0.35">
      <c r="B8" s="182" t="s">
        <v>439</v>
      </c>
      <c r="C8" s="25">
        <v>1662585</v>
      </c>
      <c r="D8" s="25">
        <v>1992454</v>
      </c>
      <c r="E8" s="25">
        <v>2038905</v>
      </c>
      <c r="F8" s="25">
        <v>2238171</v>
      </c>
      <c r="G8" s="25">
        <v>2666853</v>
      </c>
      <c r="H8" s="25">
        <v>2877790</v>
      </c>
      <c r="I8" s="25">
        <v>2736788</v>
      </c>
      <c r="J8" s="25">
        <v>2569353</v>
      </c>
      <c r="K8" s="25">
        <v>3061249</v>
      </c>
      <c r="L8" s="25">
        <v>2761646</v>
      </c>
      <c r="M8" s="25">
        <v>2889939</v>
      </c>
      <c r="N8" s="25">
        <v>2913077</v>
      </c>
      <c r="O8" s="25">
        <v>2976883</v>
      </c>
      <c r="P8" s="25">
        <v>3053287</v>
      </c>
      <c r="Q8" s="25">
        <v>3174760</v>
      </c>
      <c r="R8" s="25">
        <v>3307287</v>
      </c>
      <c r="S8" s="25">
        <v>3430573</v>
      </c>
    </row>
    <row r="9" spans="2:20" ht="33" customHeight="1" x14ac:dyDescent="0.35">
      <c r="B9" s="182" t="s">
        <v>440</v>
      </c>
      <c r="C9" s="25">
        <v>873214</v>
      </c>
      <c r="D9" s="25">
        <v>1094876</v>
      </c>
      <c r="E9" s="25">
        <v>1292518</v>
      </c>
      <c r="F9" s="25">
        <v>1752274</v>
      </c>
      <c r="G9" s="25">
        <v>2142935</v>
      </c>
      <c r="H9" s="25">
        <v>2726965</v>
      </c>
      <c r="I9" s="25">
        <v>3307905</v>
      </c>
      <c r="J9" s="25">
        <v>3920420</v>
      </c>
      <c r="K9" s="25">
        <v>4044815</v>
      </c>
      <c r="L9" s="25">
        <v>4221859</v>
      </c>
      <c r="M9" s="25">
        <v>4511504</v>
      </c>
      <c r="N9" s="25">
        <v>5056283</v>
      </c>
      <c r="O9" s="25">
        <v>5018621</v>
      </c>
      <c r="P9" s="25">
        <v>4780335</v>
      </c>
      <c r="Q9" s="25">
        <v>5067178</v>
      </c>
      <c r="R9" s="25">
        <v>5177841</v>
      </c>
      <c r="S9" s="25">
        <v>5425027</v>
      </c>
    </row>
    <row r="10" spans="2:20" ht="33" customHeight="1" x14ac:dyDescent="0.35">
      <c r="B10" s="182" t="s">
        <v>441</v>
      </c>
      <c r="C10" s="25">
        <v>215944</v>
      </c>
      <c r="D10" s="25">
        <v>250258</v>
      </c>
      <c r="E10" s="25">
        <v>247460</v>
      </c>
      <c r="F10" s="25">
        <v>285291</v>
      </c>
      <c r="G10" s="25">
        <v>354142</v>
      </c>
      <c r="H10" s="25">
        <v>370053</v>
      </c>
      <c r="I10" s="25">
        <v>423750</v>
      </c>
      <c r="J10" s="25">
        <v>360926</v>
      </c>
      <c r="K10" s="25">
        <v>335341</v>
      </c>
      <c r="L10" s="25">
        <v>312860</v>
      </c>
      <c r="M10" s="25">
        <v>344769</v>
      </c>
      <c r="N10" s="25">
        <v>324270</v>
      </c>
      <c r="O10" s="25">
        <v>276961</v>
      </c>
      <c r="P10" s="25">
        <v>291129</v>
      </c>
      <c r="Q10" s="25">
        <v>646846</v>
      </c>
      <c r="R10" s="25">
        <v>324664</v>
      </c>
      <c r="S10" s="25">
        <v>264096</v>
      </c>
    </row>
    <row r="11" spans="2:20" ht="33" customHeight="1" x14ac:dyDescent="0.35">
      <c r="B11" s="182" t="s">
        <v>442</v>
      </c>
      <c r="C11" s="25">
        <v>37734</v>
      </c>
      <c r="D11" s="25">
        <v>51754</v>
      </c>
      <c r="E11" s="25">
        <v>61892</v>
      </c>
      <c r="F11" s="25">
        <v>66451</v>
      </c>
      <c r="G11" s="25">
        <v>70246</v>
      </c>
      <c r="H11" s="25">
        <v>77848</v>
      </c>
      <c r="I11" s="25">
        <v>93498</v>
      </c>
      <c r="J11" s="25">
        <v>108195</v>
      </c>
      <c r="K11" s="25">
        <v>126748</v>
      </c>
      <c r="L11" s="25">
        <v>129674</v>
      </c>
      <c r="M11" s="25">
        <v>131202</v>
      </c>
      <c r="N11" s="25">
        <v>145117</v>
      </c>
      <c r="O11" s="25">
        <v>151357</v>
      </c>
      <c r="P11" s="25">
        <v>147939</v>
      </c>
      <c r="Q11" s="25">
        <v>112864</v>
      </c>
      <c r="R11" s="25">
        <v>43526</v>
      </c>
      <c r="S11" s="25">
        <v>68268</v>
      </c>
    </row>
    <row r="12" spans="2:20" ht="33" customHeight="1" x14ac:dyDescent="0.35">
      <c r="B12" s="183" t="s">
        <v>443</v>
      </c>
      <c r="C12" s="50">
        <v>2789477</v>
      </c>
      <c r="D12" s="50">
        <v>3389342</v>
      </c>
      <c r="E12" s="50">
        <v>3640775</v>
      </c>
      <c r="F12" s="50">
        <v>4342187</v>
      </c>
      <c r="G12" s="50">
        <v>5234176</v>
      </c>
      <c r="H12" s="50">
        <v>6052656</v>
      </c>
      <c r="I12" s="50">
        <v>6561941</v>
      </c>
      <c r="J12" s="50">
        <v>6958894</v>
      </c>
      <c r="K12" s="50">
        <v>7568153</v>
      </c>
      <c r="L12" s="50">
        <v>7426039</v>
      </c>
      <c r="M12" s="50">
        <v>7877414</v>
      </c>
      <c r="N12" s="50">
        <v>8438747</v>
      </c>
      <c r="O12" s="50">
        <v>8423822</v>
      </c>
      <c r="P12" s="50">
        <v>8272690</v>
      </c>
      <c r="Q12" s="50">
        <v>9001648</v>
      </c>
      <c r="R12" s="50">
        <v>8853318</v>
      </c>
      <c r="S12" s="50">
        <v>9187964</v>
      </c>
    </row>
    <row r="13" spans="2:20" ht="33" customHeight="1" x14ac:dyDescent="0.35">
      <c r="B13" s="182" t="s">
        <v>379</v>
      </c>
      <c r="C13" s="25">
        <v>49848726.264110103</v>
      </c>
      <c r="D13" s="25">
        <v>61139437.082446702</v>
      </c>
      <c r="E13" s="25">
        <v>60094976.937057696</v>
      </c>
      <c r="F13" s="25">
        <v>68151329.246774003</v>
      </c>
      <c r="G13" s="25">
        <v>78986647.839196697</v>
      </c>
      <c r="H13" s="25">
        <v>87735047.7407123</v>
      </c>
      <c r="I13" s="25">
        <v>96570334.734164804</v>
      </c>
      <c r="J13" s="25">
        <v>102717793.36090501</v>
      </c>
      <c r="K13" s="25">
        <v>97209557.101837903</v>
      </c>
      <c r="L13" s="25">
        <v>97671432.666643396</v>
      </c>
      <c r="M13" s="25">
        <v>104467485.714113</v>
      </c>
      <c r="N13" s="25">
        <v>107478961</v>
      </c>
      <c r="O13" s="25">
        <v>107595830.000003</v>
      </c>
      <c r="P13" s="25">
        <v>95865473.000000298</v>
      </c>
      <c r="Q13" s="25">
        <v>107435099.99999601</v>
      </c>
      <c r="R13" s="25">
        <v>116586078.999998</v>
      </c>
      <c r="S13" s="25">
        <v>118844826.791557</v>
      </c>
    </row>
    <row r="14" spans="2:20" ht="33" customHeight="1" x14ac:dyDescent="0.35">
      <c r="B14" s="183" t="s">
        <v>444</v>
      </c>
      <c r="C14" s="27">
        <v>5.5958842061895497E-2</v>
      </c>
      <c r="D14" s="27">
        <v>5.5436264410309598E-2</v>
      </c>
      <c r="E14" s="27">
        <v>6.0583682456742997E-2</v>
      </c>
      <c r="F14" s="27">
        <v>6.3713900344879004E-2</v>
      </c>
      <c r="G14" s="27">
        <v>6.6266592432886698E-2</v>
      </c>
      <c r="H14" s="27">
        <v>6.8987892021073596E-2</v>
      </c>
      <c r="I14" s="27">
        <v>6.7949862844148404E-2</v>
      </c>
      <c r="J14" s="27">
        <v>6.7747697573190102E-2</v>
      </c>
      <c r="K14" s="27">
        <v>7.7854001454522703E-2</v>
      </c>
      <c r="L14" s="27">
        <v>7.6030818810095505E-2</v>
      </c>
      <c r="M14" s="27">
        <v>7.5405413906077898E-2</v>
      </c>
      <c r="N14" s="27">
        <v>7.8515338457728498E-2</v>
      </c>
      <c r="O14" s="27">
        <v>7.8291342703521102E-2</v>
      </c>
      <c r="P14" s="27">
        <v>8.62947810208997E-2</v>
      </c>
      <c r="Q14" s="27">
        <v>8.3786844336723704E-2</v>
      </c>
      <c r="R14" s="27">
        <v>7.5938037164798494E-2</v>
      </c>
      <c r="S14" s="27">
        <v>7.7310592711913803E-2</v>
      </c>
    </row>
    <row r="15" spans="2:20" ht="33" customHeight="1" x14ac:dyDescent="0.35">
      <c r="B15" s="184"/>
      <c r="C15" s="33"/>
      <c r="D15" s="33"/>
      <c r="E15" s="33"/>
      <c r="F15" s="33"/>
      <c r="G15" s="33"/>
      <c r="H15" s="33"/>
      <c r="I15" s="33"/>
      <c r="J15" s="33"/>
      <c r="K15" s="33"/>
      <c r="L15" s="33"/>
      <c r="M15" s="33"/>
      <c r="N15" s="33"/>
      <c r="O15" s="33"/>
      <c r="P15" s="33"/>
      <c r="Q15" s="33"/>
      <c r="R15" s="33"/>
    </row>
    <row r="16" spans="2:20" ht="33" customHeight="1" x14ac:dyDescent="0.35">
      <c r="B16" s="23" t="s">
        <v>320</v>
      </c>
      <c r="C16" s="17"/>
      <c r="D16" s="17"/>
      <c r="E16" s="17"/>
      <c r="F16" s="17"/>
      <c r="G16" s="17"/>
      <c r="H16" s="17"/>
      <c r="I16" s="17"/>
      <c r="J16" s="17"/>
    </row>
    <row r="17" spans="2:18" ht="33" customHeight="1" x14ac:dyDescent="0.35">
      <c r="B17" s="184"/>
      <c r="C17" s="33"/>
      <c r="D17" s="33"/>
      <c r="E17" s="33"/>
      <c r="F17" s="33"/>
      <c r="G17" s="33"/>
      <c r="H17" s="33"/>
      <c r="I17" s="33"/>
      <c r="J17" s="33"/>
      <c r="K17" s="33"/>
      <c r="L17" s="33"/>
      <c r="M17" s="33"/>
      <c r="N17" s="33"/>
      <c r="O17" s="33"/>
      <c r="P17" s="33"/>
      <c r="Q17" s="33"/>
      <c r="R17" s="33"/>
    </row>
    <row r="18" spans="2:18" ht="33" customHeight="1" x14ac:dyDescent="0.35">
      <c r="B18" s="184"/>
      <c r="C18" s="33"/>
      <c r="D18" s="33"/>
      <c r="E18" s="33"/>
      <c r="F18" s="33"/>
      <c r="G18" s="33"/>
      <c r="H18" s="33"/>
      <c r="I18" s="33"/>
      <c r="J18" s="33"/>
      <c r="K18" s="33"/>
      <c r="L18" s="33"/>
      <c r="M18" s="33"/>
      <c r="N18" s="33"/>
      <c r="O18" s="33"/>
      <c r="P18" s="33"/>
      <c r="Q18" s="33"/>
      <c r="R18" s="33"/>
    </row>
    <row r="19" spans="2:18" ht="33" customHeight="1" x14ac:dyDescent="0.35">
      <c r="B19" s="184"/>
      <c r="C19" s="33"/>
      <c r="D19" s="33"/>
      <c r="E19" s="33"/>
      <c r="F19" s="33"/>
      <c r="G19" s="33"/>
      <c r="H19" s="33"/>
      <c r="I19" s="33"/>
      <c r="J19" s="33"/>
      <c r="K19" s="33"/>
      <c r="L19" s="33"/>
      <c r="M19" s="33"/>
      <c r="N19" s="33"/>
      <c r="O19" s="33"/>
      <c r="P19" s="33"/>
      <c r="Q19" s="33"/>
      <c r="R19" s="33"/>
    </row>
    <row r="20" spans="2:18" ht="33" customHeight="1" x14ac:dyDescent="0.35">
      <c r="B20" s="184"/>
      <c r="C20" s="33"/>
      <c r="D20" s="33"/>
      <c r="E20" s="33"/>
      <c r="F20" s="33"/>
      <c r="G20" s="33"/>
      <c r="H20" s="33"/>
      <c r="I20" s="33"/>
      <c r="J20" s="33"/>
      <c r="K20" s="33"/>
      <c r="L20" s="33"/>
      <c r="M20" s="33"/>
      <c r="N20" s="33"/>
      <c r="O20" s="33"/>
      <c r="P20" s="33"/>
      <c r="Q20" s="33"/>
      <c r="R20" s="33"/>
    </row>
    <row r="21" spans="2:18" ht="33" customHeight="1" x14ac:dyDescent="0.35">
      <c r="B21" s="184"/>
      <c r="C21" s="33"/>
      <c r="D21" s="33"/>
      <c r="E21" s="33"/>
      <c r="F21" s="33"/>
      <c r="G21" s="33"/>
      <c r="H21" s="33"/>
      <c r="I21" s="33"/>
      <c r="J21" s="33"/>
      <c r="K21" s="33"/>
      <c r="L21" s="33"/>
      <c r="M21" s="33"/>
      <c r="N21" s="33"/>
      <c r="O21" s="33"/>
      <c r="P21" s="33"/>
      <c r="Q21" s="33"/>
      <c r="R21" s="33"/>
    </row>
    <row r="22" spans="2:18" ht="33" customHeight="1" x14ac:dyDescent="0.35">
      <c r="B22" s="184"/>
      <c r="C22" s="33"/>
      <c r="D22" s="33"/>
      <c r="E22" s="33"/>
      <c r="F22" s="33"/>
      <c r="G22" s="33"/>
      <c r="H22" s="33"/>
      <c r="I22" s="33"/>
      <c r="J22" s="33"/>
      <c r="K22" s="33"/>
      <c r="L22" s="33"/>
      <c r="M22" s="33"/>
      <c r="N22" s="33"/>
      <c r="O22" s="33"/>
      <c r="P22" s="33"/>
      <c r="Q22" s="33"/>
      <c r="R22" s="33"/>
    </row>
    <row r="23" spans="2:18" ht="33" customHeight="1" x14ac:dyDescent="0.35">
      <c r="B23" s="184"/>
      <c r="C23" s="33"/>
      <c r="D23" s="33"/>
      <c r="E23" s="33"/>
      <c r="F23" s="33"/>
      <c r="G23" s="33"/>
      <c r="H23" s="33"/>
      <c r="I23" s="33"/>
      <c r="J23" s="33"/>
      <c r="K23" s="33"/>
      <c r="L23" s="33"/>
      <c r="M23" s="33"/>
      <c r="N23" s="33"/>
      <c r="O23" s="33"/>
      <c r="P23" s="33"/>
      <c r="Q23" s="33"/>
      <c r="R23" s="33"/>
    </row>
    <row r="24" spans="2:18" ht="33" customHeight="1" x14ac:dyDescent="0.35">
      <c r="B24" s="184"/>
      <c r="C24" s="33"/>
      <c r="D24" s="33"/>
      <c r="E24" s="33"/>
      <c r="F24" s="33"/>
      <c r="G24" s="33"/>
      <c r="H24" s="33"/>
      <c r="I24" s="33"/>
      <c r="J24" s="33"/>
      <c r="K24" s="33"/>
      <c r="L24" s="33"/>
      <c r="M24" s="33"/>
      <c r="N24" s="33"/>
      <c r="O24" s="33"/>
      <c r="P24" s="33"/>
      <c r="Q24" s="33"/>
      <c r="R24" s="33"/>
    </row>
    <row r="25" spans="2:18" ht="33" customHeight="1" x14ac:dyDescent="0.35">
      <c r="B25" s="184"/>
      <c r="C25" s="33"/>
      <c r="D25" s="33"/>
      <c r="E25" s="33"/>
      <c r="F25" s="33"/>
      <c r="G25" s="33"/>
      <c r="H25" s="33"/>
      <c r="I25" s="33"/>
      <c r="J25" s="33"/>
      <c r="K25" s="33"/>
      <c r="L25" s="33"/>
      <c r="M25" s="33"/>
      <c r="N25" s="33"/>
      <c r="O25" s="33"/>
      <c r="P25" s="33"/>
      <c r="Q25" s="33"/>
      <c r="R25" s="33"/>
    </row>
    <row r="26" spans="2:18" ht="33" customHeight="1" x14ac:dyDescent="0.35">
      <c r="B26" s="184"/>
      <c r="C26" s="33"/>
      <c r="D26" s="33"/>
      <c r="E26" s="33"/>
      <c r="F26" s="33"/>
      <c r="G26" s="33"/>
      <c r="H26" s="33"/>
      <c r="I26" s="33"/>
      <c r="J26" s="33"/>
      <c r="K26" s="33"/>
      <c r="L26" s="33"/>
      <c r="M26" s="33"/>
      <c r="N26" s="33"/>
      <c r="O26" s="33"/>
      <c r="P26" s="33"/>
      <c r="Q26" s="33"/>
      <c r="R26" s="33"/>
    </row>
    <row r="27" spans="2:18" ht="33" customHeight="1" x14ac:dyDescent="0.35">
      <c r="B27" s="184"/>
      <c r="C27" s="33"/>
      <c r="D27" s="33"/>
      <c r="E27" s="33"/>
      <c r="F27" s="33"/>
      <c r="G27" s="33"/>
      <c r="H27" s="33"/>
      <c r="I27" s="33"/>
      <c r="J27" s="33"/>
      <c r="K27" s="33"/>
      <c r="L27" s="33"/>
      <c r="M27" s="33"/>
      <c r="N27" s="33"/>
      <c r="O27" s="33"/>
      <c r="P27" s="33"/>
      <c r="Q27" s="33"/>
      <c r="R27" s="33"/>
    </row>
    <row r="28" spans="2:18" ht="33" customHeight="1" x14ac:dyDescent="0.35">
      <c r="B28" s="184"/>
      <c r="C28" s="33"/>
      <c r="D28" s="33"/>
      <c r="E28" s="33"/>
      <c r="F28" s="33"/>
      <c r="G28" s="33"/>
      <c r="H28" s="33"/>
      <c r="I28" s="33"/>
      <c r="J28" s="33"/>
      <c r="K28" s="33"/>
      <c r="L28" s="33"/>
      <c r="M28" s="33"/>
      <c r="N28" s="33"/>
      <c r="O28" s="33"/>
      <c r="P28" s="33"/>
      <c r="Q28" s="33"/>
      <c r="R28" s="33"/>
    </row>
    <row r="29" spans="2:18" ht="33" customHeight="1" x14ac:dyDescent="0.35">
      <c r="B29" s="184"/>
      <c r="C29" s="33"/>
      <c r="D29" s="33"/>
      <c r="E29" s="33"/>
      <c r="F29" s="33"/>
      <c r="G29" s="33"/>
      <c r="H29" s="33"/>
      <c r="I29" s="33"/>
      <c r="J29" s="33"/>
      <c r="K29" s="33"/>
      <c r="L29" s="33"/>
      <c r="M29" s="33"/>
      <c r="N29" s="33"/>
      <c r="O29" s="33"/>
      <c r="P29" s="33"/>
      <c r="Q29" s="33"/>
      <c r="R29" s="33"/>
    </row>
    <row r="30" spans="2:18" ht="33" customHeight="1" x14ac:dyDescent="0.35">
      <c r="B30" s="184"/>
      <c r="C30" s="33"/>
      <c r="D30" s="33"/>
      <c r="E30" s="33"/>
      <c r="F30" s="33"/>
      <c r="G30" s="33"/>
      <c r="H30" s="33"/>
      <c r="I30" s="33"/>
      <c r="J30" s="33"/>
      <c r="K30" s="33"/>
      <c r="L30" s="33"/>
      <c r="M30" s="33"/>
      <c r="N30" s="33"/>
      <c r="O30" s="33"/>
      <c r="P30" s="33"/>
      <c r="Q30" s="33"/>
      <c r="R30" s="33"/>
    </row>
    <row r="31" spans="2:18" ht="33" customHeight="1" x14ac:dyDescent="0.35">
      <c r="B31" s="184"/>
      <c r="C31" s="33"/>
      <c r="D31" s="33"/>
      <c r="E31" s="33"/>
      <c r="F31" s="33"/>
      <c r="G31" s="33"/>
      <c r="H31" s="33"/>
      <c r="I31" s="33"/>
      <c r="J31" s="33"/>
      <c r="K31" s="33"/>
      <c r="L31" s="33"/>
      <c r="M31" s="33"/>
      <c r="N31" s="33"/>
      <c r="O31" s="33"/>
      <c r="P31" s="33"/>
      <c r="Q31" s="33"/>
      <c r="R31" s="33"/>
    </row>
    <row r="32" spans="2:18" ht="33" customHeight="1" x14ac:dyDescent="0.35">
      <c r="B32" s="184"/>
      <c r="C32" s="33"/>
      <c r="D32" s="33"/>
      <c r="E32" s="33"/>
      <c r="F32" s="33"/>
      <c r="G32" s="33"/>
      <c r="H32" s="33"/>
      <c r="I32" s="33"/>
      <c r="J32" s="33"/>
      <c r="K32" s="33"/>
      <c r="L32" s="33"/>
      <c r="M32" s="33"/>
      <c r="N32" s="33"/>
      <c r="O32" s="33"/>
      <c r="P32" s="33"/>
      <c r="Q32" s="33"/>
      <c r="R32" s="33"/>
    </row>
    <row r="33" spans="2:10" ht="33" customHeight="1" x14ac:dyDescent="0.35">
      <c r="B33" s="16"/>
      <c r="C33" s="17"/>
      <c r="D33" s="17"/>
      <c r="E33" s="17"/>
      <c r="F33" s="17"/>
      <c r="G33" s="17"/>
      <c r="H33" s="17"/>
      <c r="I33" s="17"/>
      <c r="J33" s="17"/>
    </row>
    <row r="34" spans="2:10" ht="17.25" customHeight="1" x14ac:dyDescent="0.35">
      <c r="B34" s="38" t="s">
        <v>288</v>
      </c>
      <c r="C34" s="31"/>
    </row>
    <row r="35" spans="2:10" ht="17.25" customHeight="1" x14ac:dyDescent="0.35">
      <c r="B35" s="38" t="s">
        <v>321</v>
      </c>
      <c r="C35" s="31"/>
    </row>
    <row r="36" spans="2:10" ht="17.25" customHeight="1" x14ac:dyDescent="0.35">
      <c r="B36" s="169" t="s">
        <v>13</v>
      </c>
      <c r="C36" s="31"/>
    </row>
    <row r="37" spans="2:10" ht="15" customHeight="1" x14ac:dyDescent="0.35">
      <c r="C37" s="31"/>
    </row>
  </sheetData>
  <mergeCells count="2">
    <mergeCell ref="B3:R3"/>
    <mergeCell ref="B4:R4"/>
  </mergeCells>
  <hyperlinks>
    <hyperlink ref="B2" location="Indice!A1" display="Índice"/>
    <hyperlink ref="S2" location="'2.1.2'!A1" display="Siguiente"/>
    <hyperlink ref="R2" location="'1.3.5'!A1" display="Anterior"/>
  </hyperlinks>
  <pageMargins left="1.0900000000000001" right="0.70866141732283472" top="0.74803149606299213" bottom="0.74803149606299213" header="0.31496062992125984" footer="0.31496062992125984"/>
  <pageSetup paperSize="9" scale="88" orientation="portrait"/>
  <drawing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9"/>
  <sheetViews>
    <sheetView showGridLines="0" zoomScale="60" zoomScaleNormal="60" zoomScaleSheetLayoutView="55" workbookViewId="0">
      <pane ySplit="5" topLeftCell="A17" activePane="bottomLeft" state="frozen"/>
      <selection activeCell="B14" sqref="B14:Q16"/>
      <selection pane="bottomLeft" activeCell="B21" sqref="A21:XFD21"/>
    </sheetView>
  </sheetViews>
  <sheetFormatPr baseColWidth="10" defaultRowHeight="14.5" x14ac:dyDescent="0.35"/>
  <cols>
    <col min="1" max="1" width="5" customWidth="1"/>
    <col min="2" max="2" width="16.1796875" customWidth="1"/>
    <col min="3" max="3" width="90.54296875" customWidth="1"/>
    <col min="4" max="5" width="15.81640625" customWidth="1"/>
    <col min="6" max="7" width="16.1796875" customWidth="1"/>
    <col min="8" max="21" width="15.7265625" customWidth="1"/>
  </cols>
  <sheetData>
    <row r="1" spans="2:8" ht="78" customHeight="1" x14ac:dyDescent="0.35"/>
    <row r="2" spans="2:8" ht="33" customHeight="1" x14ac:dyDescent="0.55000000000000004">
      <c r="B2" s="130" t="s">
        <v>2</v>
      </c>
      <c r="F2" s="36" t="s">
        <v>173</v>
      </c>
      <c r="G2" s="36" t="s">
        <v>174</v>
      </c>
      <c r="H2" s="35"/>
    </row>
    <row r="3" spans="2:8" ht="33" customHeight="1" x14ac:dyDescent="0.35">
      <c r="B3" s="395" t="s">
        <v>144</v>
      </c>
      <c r="C3" s="395"/>
      <c r="D3" s="395"/>
      <c r="E3" s="395"/>
      <c r="F3" s="395"/>
      <c r="G3" s="395"/>
    </row>
    <row r="4" spans="2:8" ht="33" customHeight="1" x14ac:dyDescent="0.35">
      <c r="B4" s="396" t="s">
        <v>322</v>
      </c>
      <c r="C4" s="396"/>
      <c r="D4" s="396"/>
      <c r="E4" s="396"/>
      <c r="F4" s="396"/>
      <c r="G4" s="396"/>
      <c r="H4" s="189"/>
    </row>
    <row r="5" spans="2:8" ht="33" customHeight="1" x14ac:dyDescent="0.35">
      <c r="G5" s="189"/>
    </row>
    <row r="6" spans="2:8" ht="33" customHeight="1" x14ac:dyDescent="0.35">
      <c r="B6" s="70" t="s">
        <v>0</v>
      </c>
      <c r="C6" s="21"/>
      <c r="D6" s="21"/>
      <c r="E6" s="21"/>
      <c r="F6" s="21"/>
      <c r="G6" s="21"/>
    </row>
    <row r="7" spans="2:8" ht="33" customHeight="1" x14ac:dyDescent="0.35">
      <c r="B7" s="186" t="s">
        <v>9</v>
      </c>
      <c r="C7" s="186" t="s">
        <v>6</v>
      </c>
      <c r="D7" s="186">
        <v>2022</v>
      </c>
      <c r="E7" s="186">
        <v>2023</v>
      </c>
      <c r="F7" s="30" t="s">
        <v>230</v>
      </c>
      <c r="G7" s="30" t="s">
        <v>294</v>
      </c>
    </row>
    <row r="8" spans="2:8" ht="33" customHeight="1" x14ac:dyDescent="0.35">
      <c r="B8" s="199" t="s">
        <v>445</v>
      </c>
      <c r="C8" s="114" t="s">
        <v>446</v>
      </c>
      <c r="D8" s="116">
        <v>3784648</v>
      </c>
      <c r="E8" s="116">
        <v>4151208</v>
      </c>
      <c r="F8" s="192">
        <v>0.42748357169594497</v>
      </c>
      <c r="G8" s="192">
        <v>0.451809345356599</v>
      </c>
    </row>
    <row r="9" spans="2:8" ht="33" customHeight="1" x14ac:dyDescent="0.35">
      <c r="B9" s="199" t="s">
        <v>447</v>
      </c>
      <c r="C9" s="114" t="s">
        <v>448</v>
      </c>
      <c r="D9" s="116">
        <v>2304354</v>
      </c>
      <c r="E9" s="116">
        <v>2326659</v>
      </c>
      <c r="F9" s="192">
        <v>0.26028139958374902</v>
      </c>
      <c r="G9" s="192">
        <v>0.25322900699219097</v>
      </c>
    </row>
    <row r="10" spans="2:8" ht="33" customHeight="1" x14ac:dyDescent="0.35">
      <c r="B10" s="199" t="s">
        <v>449</v>
      </c>
      <c r="C10" s="114" t="s">
        <v>450</v>
      </c>
      <c r="D10" s="116">
        <v>1251504</v>
      </c>
      <c r="E10" s="116">
        <v>1243810</v>
      </c>
      <c r="F10" s="192">
        <v>0.14135988337931599</v>
      </c>
      <c r="G10" s="192">
        <v>0.13537384343256001</v>
      </c>
    </row>
    <row r="11" spans="2:8" ht="33" customHeight="1" x14ac:dyDescent="0.35">
      <c r="B11" s="199" t="s">
        <v>451</v>
      </c>
      <c r="C11" s="114" t="s">
        <v>452</v>
      </c>
      <c r="D11" s="116">
        <v>430729</v>
      </c>
      <c r="E11" s="116">
        <v>422310</v>
      </c>
      <c r="F11" s="192">
        <v>4.86517032371366E-2</v>
      </c>
      <c r="G11" s="192">
        <v>4.5963392978030801E-2</v>
      </c>
    </row>
    <row r="12" spans="2:8" ht="33" customHeight="1" x14ac:dyDescent="0.35">
      <c r="B12" s="199" t="s">
        <v>453</v>
      </c>
      <c r="C12" s="114" t="s">
        <v>454</v>
      </c>
      <c r="D12" s="116">
        <v>381000</v>
      </c>
      <c r="E12" s="116">
        <v>390405</v>
      </c>
      <c r="F12" s="192">
        <v>4.3034713087228997E-2</v>
      </c>
      <c r="G12" s="192">
        <v>4.2490915288740799E-2</v>
      </c>
    </row>
    <row r="13" spans="2:8" ht="33" customHeight="1" x14ac:dyDescent="0.35">
      <c r="B13" s="199" t="s">
        <v>455</v>
      </c>
      <c r="C13" s="114" t="s">
        <v>35</v>
      </c>
      <c r="D13" s="116">
        <v>221756</v>
      </c>
      <c r="E13" s="116">
        <v>217717</v>
      </c>
      <c r="F13" s="192">
        <v>2.50477843448072E-2</v>
      </c>
      <c r="G13" s="192">
        <v>2.3695891712244399E-2</v>
      </c>
    </row>
    <row r="14" spans="2:8" ht="33" customHeight="1" x14ac:dyDescent="0.35">
      <c r="B14" s="199" t="s">
        <v>456</v>
      </c>
      <c r="C14" s="114" t="s">
        <v>457</v>
      </c>
      <c r="D14" s="116">
        <v>182584</v>
      </c>
      <c r="E14" s="116">
        <v>184588</v>
      </c>
      <c r="F14" s="192">
        <v>2.0623228489025199E-2</v>
      </c>
      <c r="G14" s="192">
        <v>2.0090196261108601E-2</v>
      </c>
    </row>
    <row r="15" spans="2:8" ht="33" customHeight="1" x14ac:dyDescent="0.35">
      <c r="B15" s="199" t="s">
        <v>458</v>
      </c>
      <c r="C15" s="114" t="s">
        <v>459</v>
      </c>
      <c r="D15" s="116">
        <v>168761</v>
      </c>
      <c r="E15" s="116">
        <v>177671</v>
      </c>
      <c r="F15" s="192">
        <v>1.9061892953579702E-2</v>
      </c>
      <c r="G15" s="192">
        <v>1.9337363533422601E-2</v>
      </c>
    </row>
    <row r="16" spans="2:8" ht="33" customHeight="1" x14ac:dyDescent="0.35">
      <c r="B16" s="199" t="s">
        <v>460</v>
      </c>
      <c r="C16" s="114" t="s">
        <v>461</v>
      </c>
      <c r="D16" s="116">
        <v>90247</v>
      </c>
      <c r="E16" s="116">
        <v>37568</v>
      </c>
      <c r="F16" s="192">
        <v>1.01935794015306E-2</v>
      </c>
      <c r="G16" s="192">
        <v>4.0888275139084104E-3</v>
      </c>
    </row>
    <row r="17" spans="1:14" ht="33" customHeight="1" x14ac:dyDescent="0.35">
      <c r="B17" s="199" t="s">
        <v>462</v>
      </c>
      <c r="C17" s="114" t="s">
        <v>463</v>
      </c>
      <c r="D17" s="116">
        <v>37735</v>
      </c>
      <c r="E17" s="116">
        <v>36028</v>
      </c>
      <c r="F17" s="192">
        <v>4.2622438276813304E-3</v>
      </c>
      <c r="G17" s="192">
        <v>3.9212169311938997E-3</v>
      </c>
    </row>
    <row r="18" spans="1:14" ht="33" customHeight="1" x14ac:dyDescent="0.35">
      <c r="B18" s="199" t="s">
        <v>464</v>
      </c>
      <c r="C18" s="114" t="s">
        <v>465</v>
      </c>
      <c r="D18" s="116">
        <v>0</v>
      </c>
      <c r="E18" s="116">
        <v>0</v>
      </c>
      <c r="F18" s="192">
        <v>0</v>
      </c>
      <c r="G18" s="192">
        <v>0</v>
      </c>
    </row>
    <row r="19" spans="1:14" ht="33" customHeight="1" x14ac:dyDescent="0.35">
      <c r="B19" s="199" t="s">
        <v>466</v>
      </c>
      <c r="C19" s="114" t="s">
        <v>467</v>
      </c>
      <c r="D19" s="116">
        <v>0</v>
      </c>
      <c r="E19" s="116">
        <v>0</v>
      </c>
      <c r="F19" s="192">
        <v>0</v>
      </c>
      <c r="G19" s="192">
        <v>0</v>
      </c>
    </row>
    <row r="20" spans="1:14" ht="33" customHeight="1" x14ac:dyDescent="0.35">
      <c r="B20" s="406" t="s">
        <v>410</v>
      </c>
      <c r="C20" s="407"/>
      <c r="D20" s="117">
        <v>8853318</v>
      </c>
      <c r="E20" s="117">
        <v>9187964</v>
      </c>
      <c r="F20" s="193">
        <v>1</v>
      </c>
      <c r="G20" s="193">
        <v>1</v>
      </c>
    </row>
    <row r="21" spans="1:14" ht="33" customHeight="1" x14ac:dyDescent="0.35">
      <c r="B21" s="96"/>
      <c r="C21" s="96"/>
      <c r="D21" s="195"/>
      <c r="E21" s="195"/>
      <c r="F21" s="196"/>
      <c r="G21" s="196"/>
    </row>
    <row r="22" spans="1:14" ht="46.5" customHeight="1" x14ac:dyDescent="0.35">
      <c r="B22" s="397" t="s">
        <v>323</v>
      </c>
      <c r="C22" s="397"/>
      <c r="D22" s="397"/>
      <c r="E22" s="397"/>
      <c r="F22" s="397"/>
      <c r="G22" s="397"/>
      <c r="H22" s="23"/>
      <c r="I22" s="23"/>
      <c r="J22" s="23"/>
      <c r="K22" s="23"/>
      <c r="L22" s="23"/>
    </row>
    <row r="23" spans="1:14" ht="33" customHeight="1" x14ac:dyDescent="0.35">
      <c r="A23" s="45"/>
      <c r="B23" s="188"/>
      <c r="C23" s="194"/>
      <c r="D23" s="194">
        <f>+D7</f>
        <v>2022</v>
      </c>
      <c r="E23" s="194"/>
      <c r="F23" s="194">
        <f>+E7</f>
        <v>2023</v>
      </c>
      <c r="G23" s="194"/>
      <c r="H23" s="46"/>
      <c r="I23" s="46"/>
      <c r="J23" s="10"/>
      <c r="K23" s="10"/>
      <c r="L23" s="10"/>
      <c r="M23" s="10"/>
      <c r="N23" s="10"/>
    </row>
    <row r="24" spans="1:14" ht="33" customHeight="1" x14ac:dyDescent="0.35">
      <c r="A24" s="45"/>
      <c r="B24" s="188"/>
      <c r="C24" s="185" t="str">
        <f>C8</f>
        <v>Servicios ambulatorios</v>
      </c>
      <c r="D24" s="197">
        <f>F8</f>
        <v>0.42748357169594497</v>
      </c>
      <c r="E24" s="198">
        <f>D8/$D$20-F8</f>
        <v>0</v>
      </c>
      <c r="F24" s="197">
        <f t="shared" ref="F24:F36" si="0">+G8</f>
        <v>0.451809345356599</v>
      </c>
      <c r="G24" s="198">
        <f>E8/$E$20-G8</f>
        <v>0</v>
      </c>
      <c r="H24" s="46"/>
      <c r="I24" s="46"/>
      <c r="J24" s="10"/>
      <c r="K24" s="10"/>
      <c r="L24" s="10"/>
      <c r="M24" s="10"/>
      <c r="N24" s="10"/>
    </row>
    <row r="25" spans="1:14" ht="33" customHeight="1" x14ac:dyDescent="0.35">
      <c r="A25" s="45"/>
      <c r="B25" s="188"/>
      <c r="C25" s="185" t="str">
        <f t="shared" ref="C25:C35" si="1">C9</f>
        <v>Servicios con internación</v>
      </c>
      <c r="D25" s="197">
        <f t="shared" ref="D25:D36" si="2">F9</f>
        <v>0.26028139958374902</v>
      </c>
      <c r="E25" s="198">
        <f t="shared" ref="E25:E36" si="3">D9/$D$20-F9</f>
        <v>0</v>
      </c>
      <c r="F25" s="197">
        <f t="shared" si="0"/>
        <v>0.25322900699219097</v>
      </c>
      <c r="G25" s="198">
        <f t="shared" ref="G25:G36" si="4">E9/$E$20-G9</f>
        <v>0</v>
      </c>
      <c r="H25" s="46"/>
      <c r="I25" s="46"/>
      <c r="J25" s="10"/>
      <c r="K25" s="10"/>
      <c r="L25" s="10"/>
      <c r="M25" s="10"/>
      <c r="N25" s="10"/>
    </row>
    <row r="26" spans="1:14" ht="33" customHeight="1" x14ac:dyDescent="0.35">
      <c r="A26" s="45"/>
      <c r="B26" s="188"/>
      <c r="C26" s="185" t="str">
        <f t="shared" si="1"/>
        <v>Productos farmacéuticos y químicos</v>
      </c>
      <c r="D26" s="197">
        <f t="shared" si="2"/>
        <v>0.14135988337931599</v>
      </c>
      <c r="E26" s="198">
        <f t="shared" si="3"/>
        <v>0</v>
      </c>
      <c r="F26" s="197">
        <f t="shared" si="0"/>
        <v>0.13537384343256001</v>
      </c>
      <c r="G26" s="198">
        <f t="shared" si="4"/>
        <v>2.4980018054066022E-16</v>
      </c>
      <c r="H26" s="46"/>
      <c r="I26" s="46"/>
      <c r="J26" s="10"/>
      <c r="K26" s="10"/>
      <c r="L26" s="10"/>
      <c r="M26" s="10"/>
      <c r="N26" s="10"/>
    </row>
    <row r="27" spans="1:14" ht="33" customHeight="1" x14ac:dyDescent="0.35">
      <c r="A27" s="45"/>
      <c r="B27" s="188"/>
      <c r="C27" s="185" t="str">
        <f t="shared" si="1"/>
        <v>Otros servicios de salud humana</v>
      </c>
      <c r="D27" s="197">
        <f t="shared" si="2"/>
        <v>4.86517032371366E-2</v>
      </c>
      <c r="E27" s="198">
        <f t="shared" si="3"/>
        <v>0</v>
      </c>
      <c r="F27" s="197">
        <f t="shared" si="0"/>
        <v>4.5963392978030801E-2</v>
      </c>
      <c r="G27" s="198">
        <f t="shared" si="4"/>
        <v>0</v>
      </c>
      <c r="H27" s="46"/>
      <c r="I27" s="46"/>
      <c r="J27" s="10"/>
      <c r="K27" s="10"/>
      <c r="L27" s="10"/>
      <c r="M27" s="10"/>
      <c r="N27" s="10"/>
    </row>
    <row r="28" spans="1:14" ht="33" customHeight="1" x14ac:dyDescent="0.35">
      <c r="A28" s="45"/>
      <c r="B28" s="188"/>
      <c r="C28" s="185" t="str">
        <f t="shared" si="1"/>
        <v>Servicios de medicina prepagada y seguros de enfermedad y accidentes</v>
      </c>
      <c r="D28" s="197">
        <f t="shared" si="2"/>
        <v>4.3034713087228997E-2</v>
      </c>
      <c r="E28" s="198">
        <f t="shared" si="3"/>
        <v>0</v>
      </c>
      <c r="F28" s="197">
        <f t="shared" si="0"/>
        <v>4.2490915288740799E-2</v>
      </c>
      <c r="G28" s="198">
        <f t="shared" si="4"/>
        <v>0</v>
      </c>
      <c r="H28" s="46"/>
      <c r="I28" s="46"/>
      <c r="J28" s="10"/>
      <c r="K28" s="10"/>
      <c r="L28" s="10"/>
      <c r="M28" s="10"/>
      <c r="N28" s="10"/>
    </row>
    <row r="29" spans="1:14" ht="33" customHeight="1" x14ac:dyDescent="0.35">
      <c r="A29" s="45"/>
      <c r="B29" s="188"/>
      <c r="C29" s="185" t="str">
        <f t="shared" si="1"/>
        <v xml:space="preserve">Servicios de rectoría y administración de servicios de la salud </v>
      </c>
      <c r="D29" s="197">
        <f t="shared" si="2"/>
        <v>2.50477843448072E-2</v>
      </c>
      <c r="E29" s="198">
        <f t="shared" si="3"/>
        <v>0</v>
      </c>
      <c r="F29" s="197">
        <f t="shared" si="0"/>
        <v>2.3695891712244399E-2</v>
      </c>
      <c r="G29" s="198">
        <f t="shared" si="4"/>
        <v>0</v>
      </c>
      <c r="H29" s="46"/>
      <c r="I29" s="46"/>
      <c r="J29" s="10"/>
      <c r="K29" s="10"/>
      <c r="L29" s="10"/>
      <c r="M29" s="10"/>
      <c r="N29" s="10"/>
    </row>
    <row r="30" spans="1:14" ht="33" customHeight="1" x14ac:dyDescent="0.35">
      <c r="A30" s="45"/>
      <c r="B30" s="188"/>
      <c r="C30" s="185" t="str">
        <f t="shared" si="1"/>
        <v>Servicios odontológicos</v>
      </c>
      <c r="D30" s="197">
        <f t="shared" si="2"/>
        <v>2.0623228489025199E-2</v>
      </c>
      <c r="E30" s="198">
        <f t="shared" si="3"/>
        <v>4.5102810375396984E-17</v>
      </c>
      <c r="F30" s="197">
        <f t="shared" si="0"/>
        <v>2.0090196261108601E-2</v>
      </c>
      <c r="G30" s="198">
        <f t="shared" si="4"/>
        <v>-4.5102810375396984E-17</v>
      </c>
      <c r="H30" s="46"/>
      <c r="I30" s="46"/>
      <c r="J30" s="10"/>
      <c r="K30" s="10"/>
      <c r="L30" s="10"/>
      <c r="M30" s="10"/>
      <c r="N30" s="10"/>
    </row>
    <row r="31" spans="1:14" ht="33" customHeight="1" x14ac:dyDescent="0.35">
      <c r="A31" s="45"/>
      <c r="B31" s="188"/>
      <c r="C31" s="185" t="str">
        <f t="shared" si="1"/>
        <v>Aparatos médicos, ortopédicos y ópticos</v>
      </c>
      <c r="D31" s="197">
        <f t="shared" si="2"/>
        <v>1.9061892953579702E-2</v>
      </c>
      <c r="E31" s="198">
        <f t="shared" si="3"/>
        <v>-3.8163916471489756E-17</v>
      </c>
      <c r="F31" s="197">
        <f t="shared" si="0"/>
        <v>1.9337363533422601E-2</v>
      </c>
      <c r="G31" s="198">
        <f t="shared" si="4"/>
        <v>3.8163916471489756E-17</v>
      </c>
      <c r="H31" s="46"/>
      <c r="I31" s="46"/>
      <c r="J31" s="10"/>
      <c r="K31" s="10"/>
      <c r="L31" s="10"/>
      <c r="M31" s="10"/>
      <c r="N31" s="10"/>
    </row>
    <row r="32" spans="1:14" ht="33" customHeight="1" x14ac:dyDescent="0.35">
      <c r="A32" s="45"/>
      <c r="B32" s="188"/>
      <c r="C32" s="185" t="str">
        <f t="shared" si="1"/>
        <v>Servicios de salud pública</v>
      </c>
      <c r="D32" s="197">
        <f t="shared" si="2"/>
        <v>1.01935794015306E-2</v>
      </c>
      <c r="E32" s="198">
        <f t="shared" si="3"/>
        <v>0</v>
      </c>
      <c r="F32" s="197">
        <f t="shared" si="0"/>
        <v>4.0888275139084104E-3</v>
      </c>
      <c r="G32" s="198">
        <f t="shared" si="4"/>
        <v>0</v>
      </c>
      <c r="H32" s="46"/>
      <c r="I32" s="46"/>
      <c r="J32" s="10"/>
      <c r="K32" s="10"/>
      <c r="L32" s="10"/>
      <c r="M32" s="10"/>
      <c r="N32" s="10"/>
    </row>
    <row r="33" spans="1:14" ht="33" customHeight="1" x14ac:dyDescent="0.35">
      <c r="A33" s="45"/>
      <c r="B33" s="188"/>
      <c r="C33" s="185" t="str">
        <f t="shared" si="1"/>
        <v>Servicios de administración de planes de seguridad social de afiliación obligatoria</v>
      </c>
      <c r="D33" s="197">
        <f t="shared" si="2"/>
        <v>4.2622438276813304E-3</v>
      </c>
      <c r="E33" s="198">
        <f t="shared" si="3"/>
        <v>0</v>
      </c>
      <c r="F33" s="197">
        <f t="shared" si="0"/>
        <v>3.9212169311938997E-3</v>
      </c>
      <c r="G33" s="198">
        <f t="shared" si="4"/>
        <v>0</v>
      </c>
      <c r="H33" s="46"/>
      <c r="I33" s="46"/>
      <c r="J33" s="10"/>
      <c r="K33" s="10"/>
      <c r="L33" s="10"/>
      <c r="M33" s="10"/>
      <c r="N33" s="10"/>
    </row>
    <row r="34" spans="1:14" ht="33" customHeight="1" x14ac:dyDescent="0.35">
      <c r="A34" s="45"/>
      <c r="B34" s="188"/>
      <c r="C34" s="185" t="str">
        <f t="shared" si="1"/>
        <v>Infraestructura de la salud</v>
      </c>
      <c r="D34" s="197">
        <f t="shared" si="2"/>
        <v>0</v>
      </c>
      <c r="E34" s="198">
        <f t="shared" si="3"/>
        <v>0</v>
      </c>
      <c r="F34" s="197">
        <f t="shared" si="0"/>
        <v>0</v>
      </c>
      <c r="G34" s="198">
        <f t="shared" si="4"/>
        <v>0</v>
      </c>
      <c r="H34" s="46"/>
      <c r="I34" s="46"/>
      <c r="J34" s="10"/>
      <c r="K34" s="10"/>
      <c r="L34" s="10"/>
      <c r="M34" s="10"/>
      <c r="N34" s="10"/>
    </row>
    <row r="35" spans="1:14" ht="33" customHeight="1" x14ac:dyDescent="0.35">
      <c r="A35" s="45"/>
      <c r="B35" s="188"/>
      <c r="C35" s="185" t="str">
        <f t="shared" si="1"/>
        <v>Servicios de comercio</v>
      </c>
      <c r="D35" s="197">
        <f t="shared" si="2"/>
        <v>0</v>
      </c>
      <c r="E35" s="198">
        <f t="shared" si="3"/>
        <v>0</v>
      </c>
      <c r="F35" s="197">
        <f t="shared" si="0"/>
        <v>0</v>
      </c>
      <c r="G35" s="198">
        <f t="shared" si="4"/>
        <v>0</v>
      </c>
      <c r="H35" s="46"/>
      <c r="I35" s="46"/>
      <c r="J35" s="10"/>
      <c r="K35" s="10"/>
      <c r="L35" s="10"/>
      <c r="M35" s="10"/>
      <c r="N35" s="10"/>
    </row>
    <row r="36" spans="1:14" ht="33" customHeight="1" x14ac:dyDescent="0.35">
      <c r="A36" s="45"/>
      <c r="B36" s="188"/>
      <c r="C36" s="185"/>
      <c r="D36" s="197">
        <f t="shared" si="2"/>
        <v>1</v>
      </c>
      <c r="E36" s="198">
        <f t="shared" si="3"/>
        <v>0</v>
      </c>
      <c r="F36" s="197">
        <f t="shared" si="0"/>
        <v>1</v>
      </c>
      <c r="G36" s="198">
        <f t="shared" si="4"/>
        <v>0</v>
      </c>
      <c r="H36" s="46"/>
      <c r="I36" s="46"/>
      <c r="J36" s="10"/>
      <c r="K36" s="10"/>
      <c r="L36" s="10"/>
      <c r="M36" s="10"/>
      <c r="N36" s="10"/>
    </row>
    <row r="37" spans="1:14" ht="16.5" customHeight="1" x14ac:dyDescent="0.35">
      <c r="B37" s="191" t="s">
        <v>170</v>
      </c>
      <c r="C37" s="190"/>
      <c r="D37" s="190"/>
      <c r="E37" s="190"/>
      <c r="F37" s="190"/>
      <c r="G37" s="190"/>
    </row>
    <row r="38" spans="1:14" x14ac:dyDescent="0.35">
      <c r="B38" s="191" t="s">
        <v>324</v>
      </c>
    </row>
    <row r="39" spans="1:14" x14ac:dyDescent="0.35">
      <c r="B39" s="18" t="s">
        <v>14</v>
      </c>
    </row>
  </sheetData>
  <mergeCells count="4">
    <mergeCell ref="B3:G3"/>
    <mergeCell ref="B20:C20"/>
    <mergeCell ref="B4:G4"/>
    <mergeCell ref="B22:G22"/>
  </mergeCells>
  <hyperlinks>
    <hyperlink ref="B2" location="Indice!A1" display="Índice"/>
    <hyperlink ref="G2" location="'2.1.3'!A1" display="Siguiente"/>
    <hyperlink ref="F2" location="'2.1.1'!A1" display="Anterior"/>
  </hyperlinks>
  <pageMargins left="0.70866141732283472" right="0.70866141732283472" top="0.74803149606299213" bottom="0.74803149606299213" header="0.31496062992125984" footer="0.31496062992125984"/>
  <pageSetup paperSize="9" scale="57" orientation="landscape"/>
  <drawing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M51"/>
  <sheetViews>
    <sheetView showGridLines="0" zoomScale="60" zoomScaleNormal="60" zoomScaleSheetLayoutView="55" workbookViewId="0">
      <pane ySplit="5" topLeftCell="A6" activePane="bottomLeft" state="frozen"/>
      <selection activeCell="B14" sqref="B14:Q16"/>
      <selection pane="bottomLeft"/>
    </sheetView>
  </sheetViews>
  <sheetFormatPr baseColWidth="10" defaultRowHeight="14.5" x14ac:dyDescent="0.35"/>
  <cols>
    <col min="1" max="1" width="5" customWidth="1"/>
    <col min="2" max="2" width="16.1796875" customWidth="1"/>
    <col min="3" max="3" width="90.54296875" customWidth="1"/>
    <col min="4" max="7" width="16.1796875" customWidth="1"/>
    <col min="8" max="21" width="15.7265625" customWidth="1"/>
  </cols>
  <sheetData>
    <row r="1" spans="2:8" ht="78" customHeight="1" x14ac:dyDescent="0.35"/>
    <row r="2" spans="2:8" ht="33" customHeight="1" x14ac:dyDescent="0.55000000000000004">
      <c r="B2" s="130" t="s">
        <v>2</v>
      </c>
      <c r="D2" s="143"/>
      <c r="E2" s="143"/>
      <c r="F2" s="143" t="s">
        <v>173</v>
      </c>
      <c r="G2" s="143" t="s">
        <v>174</v>
      </c>
    </row>
    <row r="3" spans="2:8" ht="33" customHeight="1" x14ac:dyDescent="0.35">
      <c r="B3" s="395" t="s">
        <v>145</v>
      </c>
      <c r="C3" s="395"/>
      <c r="D3" s="395"/>
      <c r="E3" s="395"/>
      <c r="F3" s="395"/>
      <c r="G3" s="395"/>
    </row>
    <row r="4" spans="2:8" ht="33" customHeight="1" x14ac:dyDescent="0.35">
      <c r="B4" s="396" t="s">
        <v>325</v>
      </c>
      <c r="C4" s="396"/>
      <c r="D4" s="396"/>
      <c r="E4" s="396"/>
      <c r="F4" s="396"/>
      <c r="G4" s="396"/>
      <c r="H4" s="189"/>
    </row>
    <row r="5" spans="2:8" ht="33" customHeight="1" x14ac:dyDescent="0.35">
      <c r="E5" s="189"/>
      <c r="G5" s="189"/>
    </row>
    <row r="6" spans="2:8" ht="33" customHeight="1" x14ac:dyDescent="0.35">
      <c r="B6" s="70" t="s">
        <v>0</v>
      </c>
      <c r="C6" s="21"/>
      <c r="D6" s="21"/>
      <c r="E6" s="21"/>
      <c r="F6" s="21"/>
      <c r="G6" s="21"/>
    </row>
    <row r="7" spans="2:8" ht="33" customHeight="1" x14ac:dyDescent="0.35">
      <c r="B7" s="186" t="s">
        <v>9</v>
      </c>
      <c r="C7" s="186" t="s">
        <v>6</v>
      </c>
      <c r="D7" s="30">
        <v>2022</v>
      </c>
      <c r="E7" s="30">
        <v>2023</v>
      </c>
      <c r="F7" s="30" t="s">
        <v>230</v>
      </c>
      <c r="G7" s="30" t="s">
        <v>294</v>
      </c>
    </row>
    <row r="8" spans="2:8" ht="33" customHeight="1" x14ac:dyDescent="0.35">
      <c r="B8" s="199" t="s">
        <v>468</v>
      </c>
      <c r="C8" s="114" t="s">
        <v>469</v>
      </c>
      <c r="D8" s="116">
        <v>2328507</v>
      </c>
      <c r="E8" s="116">
        <v>2438754</v>
      </c>
      <c r="F8" s="192">
        <v>0.263009529308673</v>
      </c>
      <c r="G8" s="192">
        <v>0.26542920716711599</v>
      </c>
    </row>
    <row r="9" spans="2:8" ht="33" customHeight="1" x14ac:dyDescent="0.35">
      <c r="B9" s="199" t="s">
        <v>470</v>
      </c>
      <c r="C9" s="114" t="s">
        <v>471</v>
      </c>
      <c r="D9" s="116">
        <v>1456141</v>
      </c>
      <c r="E9" s="116">
        <v>1712454</v>
      </c>
      <c r="F9" s="192">
        <v>0.16447404238727201</v>
      </c>
      <c r="G9" s="192">
        <v>0.18638013818948401</v>
      </c>
    </row>
    <row r="10" spans="2:8" ht="33" customHeight="1" x14ac:dyDescent="0.35">
      <c r="B10" s="199" t="s">
        <v>472</v>
      </c>
      <c r="C10" s="114" t="s">
        <v>473</v>
      </c>
      <c r="D10" s="116">
        <v>1224000</v>
      </c>
      <c r="E10" s="116">
        <v>1219610</v>
      </c>
      <c r="F10" s="192">
        <v>0.13825325149282999</v>
      </c>
      <c r="G10" s="192">
        <v>0.13273996284704601</v>
      </c>
    </row>
    <row r="11" spans="2:8" ht="33" customHeight="1" x14ac:dyDescent="0.35">
      <c r="B11" s="199" t="s">
        <v>474</v>
      </c>
      <c r="C11" s="114" t="s">
        <v>475</v>
      </c>
      <c r="D11" s="116">
        <v>1173958</v>
      </c>
      <c r="E11" s="116">
        <v>1239542</v>
      </c>
      <c r="F11" s="192">
        <v>0.132600907366029</v>
      </c>
      <c r="G11" s="192">
        <v>0.134909322674751</v>
      </c>
    </row>
    <row r="12" spans="2:8" ht="33" customHeight="1" x14ac:dyDescent="0.35">
      <c r="B12" s="199" t="s">
        <v>476</v>
      </c>
      <c r="C12" s="114" t="s">
        <v>477</v>
      </c>
      <c r="D12" s="116">
        <v>1130396</v>
      </c>
      <c r="E12" s="116">
        <v>1087117</v>
      </c>
      <c r="F12" s="192">
        <v>0.12768049221771999</v>
      </c>
      <c r="G12" s="192">
        <v>0.11831968431744</v>
      </c>
    </row>
    <row r="13" spans="2:8" ht="33" customHeight="1" x14ac:dyDescent="0.35">
      <c r="B13" s="199" t="s">
        <v>478</v>
      </c>
      <c r="C13" s="114" t="s">
        <v>479</v>
      </c>
      <c r="D13" s="116">
        <v>408785</v>
      </c>
      <c r="E13" s="116">
        <v>400484</v>
      </c>
      <c r="F13" s="192">
        <v>4.6173084486516802E-2</v>
      </c>
      <c r="G13" s="192">
        <v>4.35878939011951E-2</v>
      </c>
    </row>
    <row r="14" spans="2:8" ht="33" customHeight="1" x14ac:dyDescent="0.35">
      <c r="B14" s="199" t="s">
        <v>480</v>
      </c>
      <c r="C14" s="114" t="s">
        <v>481</v>
      </c>
      <c r="D14" s="116">
        <v>253118</v>
      </c>
      <c r="E14" s="116">
        <v>274329</v>
      </c>
      <c r="F14" s="192">
        <v>2.8590185058302402E-2</v>
      </c>
      <c r="G14" s="192">
        <v>2.98574308736952E-2</v>
      </c>
    </row>
    <row r="15" spans="2:8" ht="33" customHeight="1" x14ac:dyDescent="0.35">
      <c r="B15" s="199" t="s">
        <v>482</v>
      </c>
      <c r="C15" s="114" t="s">
        <v>65</v>
      </c>
      <c r="D15" s="116">
        <v>221756</v>
      </c>
      <c r="E15" s="116">
        <v>217717</v>
      </c>
      <c r="F15" s="192">
        <v>2.50477843448072E-2</v>
      </c>
      <c r="G15" s="192">
        <v>2.3695891712244399E-2</v>
      </c>
    </row>
    <row r="16" spans="2:8" ht="33" customHeight="1" x14ac:dyDescent="0.35">
      <c r="B16" s="199" t="s">
        <v>483</v>
      </c>
      <c r="C16" s="114" t="s">
        <v>484</v>
      </c>
      <c r="D16" s="116">
        <v>156199</v>
      </c>
      <c r="E16" s="116">
        <v>154449</v>
      </c>
      <c r="F16" s="192">
        <v>1.7642989893732499E-2</v>
      </c>
      <c r="G16" s="192">
        <v>1.68099265517366E-2</v>
      </c>
    </row>
    <row r="17" spans="2:13" ht="33" customHeight="1" x14ac:dyDescent="0.35">
      <c r="B17" s="199" t="s">
        <v>485</v>
      </c>
      <c r="C17" s="114" t="s">
        <v>486</v>
      </c>
      <c r="D17" s="116">
        <v>127882</v>
      </c>
      <c r="E17" s="116">
        <v>116076</v>
      </c>
      <c r="F17" s="192">
        <v>1.4444528028926601E-2</v>
      </c>
      <c r="G17" s="192">
        <v>1.2633484415045601E-2</v>
      </c>
    </row>
    <row r="18" spans="2:13" ht="33" customHeight="1" x14ac:dyDescent="0.35">
      <c r="B18" s="199" t="s">
        <v>487</v>
      </c>
      <c r="C18" s="114" t="s">
        <v>461</v>
      </c>
      <c r="D18" s="116">
        <v>90247</v>
      </c>
      <c r="E18" s="116">
        <v>37568</v>
      </c>
      <c r="F18" s="192">
        <v>1.01935794015306E-2</v>
      </c>
      <c r="G18" s="192">
        <v>4.0888275139084104E-3</v>
      </c>
    </row>
    <row r="19" spans="2:13" ht="33" customHeight="1" x14ac:dyDescent="0.35">
      <c r="B19" s="199" t="s">
        <v>488</v>
      </c>
      <c r="C19" s="114" t="s">
        <v>489</v>
      </c>
      <c r="D19" s="116">
        <v>90162</v>
      </c>
      <c r="E19" s="116">
        <v>91903</v>
      </c>
      <c r="F19" s="192">
        <v>1.0183978481288001E-2</v>
      </c>
      <c r="G19" s="192">
        <v>1.00025424566313E-2</v>
      </c>
    </row>
    <row r="20" spans="2:13" ht="33" customHeight="1" x14ac:dyDescent="0.35">
      <c r="B20" s="199" t="s">
        <v>490</v>
      </c>
      <c r="C20" s="114" t="s">
        <v>491</v>
      </c>
      <c r="D20" s="116">
        <v>78599</v>
      </c>
      <c r="E20" s="116">
        <v>85768</v>
      </c>
      <c r="F20" s="192">
        <v>8.8779144722916301E-3</v>
      </c>
      <c r="G20" s="192">
        <v>9.3348210767913303E-3</v>
      </c>
    </row>
    <row r="21" spans="2:13" ht="33" customHeight="1" x14ac:dyDescent="0.35">
      <c r="B21" s="199" t="s">
        <v>399</v>
      </c>
      <c r="C21" s="114" t="s">
        <v>492</v>
      </c>
      <c r="D21" s="116">
        <v>37735</v>
      </c>
      <c r="E21" s="116">
        <v>36028</v>
      </c>
      <c r="F21" s="192">
        <v>4.2622438276813304E-3</v>
      </c>
      <c r="G21" s="192">
        <v>3.9212169311938997E-3</v>
      </c>
    </row>
    <row r="22" spans="2:13" ht="33" customHeight="1" x14ac:dyDescent="0.35">
      <c r="B22" s="199" t="s">
        <v>387</v>
      </c>
      <c r="C22" s="114" t="s">
        <v>493</v>
      </c>
      <c r="D22" s="116">
        <v>27504</v>
      </c>
      <c r="E22" s="116">
        <v>24200</v>
      </c>
      <c r="F22" s="192">
        <v>3.1066318864859501E-3</v>
      </c>
      <c r="G22" s="192">
        <v>2.63388058551383E-3</v>
      </c>
    </row>
    <row r="23" spans="2:13" ht="33" customHeight="1" x14ac:dyDescent="0.35">
      <c r="B23" s="199" t="s">
        <v>406</v>
      </c>
      <c r="C23" s="114" t="s">
        <v>494</v>
      </c>
      <c r="D23" s="116">
        <v>26385</v>
      </c>
      <c r="E23" s="116">
        <v>30139</v>
      </c>
      <c r="F23" s="192">
        <v>2.9802385952927501E-3</v>
      </c>
      <c r="G23" s="192">
        <v>3.2802697093719602E-3</v>
      </c>
    </row>
    <row r="24" spans="2:13" ht="33" customHeight="1" x14ac:dyDescent="0.35">
      <c r="B24" s="199" t="s">
        <v>495</v>
      </c>
      <c r="C24" s="114" t="s">
        <v>496</v>
      </c>
      <c r="D24" s="116">
        <v>17467</v>
      </c>
      <c r="E24" s="116">
        <v>17316</v>
      </c>
      <c r="F24" s="192">
        <v>1.97293263384417E-3</v>
      </c>
      <c r="G24" s="192">
        <v>1.8846395131718E-3</v>
      </c>
    </row>
    <row r="25" spans="2:13" ht="33" customHeight="1" x14ac:dyDescent="0.35">
      <c r="B25" s="199" t="s">
        <v>497</v>
      </c>
      <c r="C25" s="114" t="s">
        <v>498</v>
      </c>
      <c r="D25" s="116">
        <v>4477</v>
      </c>
      <c r="E25" s="116">
        <v>4510</v>
      </c>
      <c r="F25" s="192">
        <v>5.0568611677565402E-4</v>
      </c>
      <c r="G25" s="192">
        <v>4.90859563663941E-4</v>
      </c>
    </row>
    <row r="26" spans="2:13" ht="33" customHeight="1" x14ac:dyDescent="0.35">
      <c r="B26" s="199" t="s">
        <v>499</v>
      </c>
      <c r="C26" s="114" t="s">
        <v>465</v>
      </c>
      <c r="D26" s="116">
        <v>0</v>
      </c>
      <c r="E26" s="116">
        <v>0</v>
      </c>
      <c r="F26" s="192">
        <v>0</v>
      </c>
      <c r="G26" s="192">
        <v>0</v>
      </c>
    </row>
    <row r="27" spans="2:13" ht="33" customHeight="1" x14ac:dyDescent="0.35">
      <c r="B27" s="199" t="s">
        <v>500</v>
      </c>
      <c r="C27" s="114" t="s">
        <v>467</v>
      </c>
      <c r="D27" s="116">
        <v>0</v>
      </c>
      <c r="E27" s="116">
        <v>0</v>
      </c>
      <c r="F27" s="192">
        <v>0</v>
      </c>
      <c r="G27" s="192">
        <v>0</v>
      </c>
    </row>
    <row r="28" spans="2:13" ht="33" customHeight="1" x14ac:dyDescent="0.35">
      <c r="B28" s="406" t="s">
        <v>410</v>
      </c>
      <c r="C28" s="407"/>
      <c r="D28" s="117">
        <v>8853318</v>
      </c>
      <c r="E28" s="117">
        <v>9187964</v>
      </c>
      <c r="F28" s="193">
        <v>1</v>
      </c>
      <c r="G28" s="193">
        <v>1</v>
      </c>
    </row>
    <row r="29" spans="2:13" ht="33" customHeight="1" x14ac:dyDescent="0.35">
      <c r="B29" s="96"/>
      <c r="C29" s="96"/>
      <c r="D29" s="195"/>
      <c r="E29" s="195"/>
      <c r="F29" s="196"/>
      <c r="G29" s="196"/>
      <c r="H29" s="398"/>
      <c r="I29" s="398"/>
      <c r="J29" s="398"/>
      <c r="K29" s="398"/>
      <c r="L29" s="398"/>
      <c r="M29" s="398"/>
    </row>
    <row r="30" spans="2:13" ht="33" customHeight="1" x14ac:dyDescent="0.35">
      <c r="B30" s="131" t="s">
        <v>326</v>
      </c>
      <c r="C30" s="207"/>
      <c r="D30" s="207"/>
      <c r="E30" s="207"/>
      <c r="F30" s="207"/>
      <c r="G30" s="207"/>
      <c r="H30" s="398"/>
      <c r="I30" s="398"/>
      <c r="J30" s="398"/>
      <c r="K30" s="398"/>
      <c r="L30" s="398"/>
      <c r="M30" s="398"/>
    </row>
    <row r="31" spans="2:13" ht="33" customHeight="1" x14ac:dyDescent="0.35">
      <c r="B31" s="188"/>
      <c r="C31" s="194"/>
      <c r="D31" s="194"/>
      <c r="E31" s="194"/>
      <c r="F31" s="194"/>
      <c r="G31" s="194"/>
      <c r="H31" s="210"/>
      <c r="I31" s="210"/>
    </row>
    <row r="32" spans="2:13" ht="33" customHeight="1" x14ac:dyDescent="0.35">
      <c r="B32" s="188"/>
      <c r="C32" s="200"/>
      <c r="D32" s="201"/>
      <c r="E32" s="202">
        <f>+D7</f>
        <v>2022</v>
      </c>
      <c r="F32" s="201"/>
      <c r="G32" s="202">
        <f>+E7</f>
        <v>2023</v>
      </c>
      <c r="H32" s="210"/>
      <c r="I32" s="210"/>
      <c r="J32" s="210"/>
      <c r="K32" s="210"/>
      <c r="L32" s="210"/>
    </row>
    <row r="33" spans="2:12" ht="33" customHeight="1" x14ac:dyDescent="0.35">
      <c r="B33" s="188"/>
      <c r="C33" s="203" t="str">
        <f t="shared" ref="C33:D38" si="0">+C8</f>
        <v>Servicios ambulatorios generales y especializados en centros ambulatorios</v>
      </c>
      <c r="D33" s="204">
        <f t="shared" si="0"/>
        <v>2328507</v>
      </c>
      <c r="E33" s="205">
        <f t="shared" ref="E33:E38" si="1">+F8</f>
        <v>0.263009529308673</v>
      </c>
      <c r="F33" s="204">
        <f t="shared" ref="F33:F38" si="2">+E8</f>
        <v>2438754</v>
      </c>
      <c r="G33" s="205">
        <f t="shared" ref="G33:G38" si="3">+G8</f>
        <v>0.26542920716711599</v>
      </c>
      <c r="H33" s="210"/>
      <c r="I33" s="210"/>
      <c r="J33" s="210"/>
      <c r="K33" s="210"/>
      <c r="L33" s="210"/>
    </row>
    <row r="34" spans="2:12" ht="33" customHeight="1" x14ac:dyDescent="0.35">
      <c r="B34" s="188"/>
      <c r="C34" s="203" t="str">
        <f t="shared" si="0"/>
        <v>Servicios ambulatorios generales y especializados en hospitales y clínicas</v>
      </c>
      <c r="D34" s="204">
        <f t="shared" si="0"/>
        <v>1456141</v>
      </c>
      <c r="E34" s="205">
        <f t="shared" si="1"/>
        <v>0.16447404238727201</v>
      </c>
      <c r="F34" s="204">
        <f t="shared" si="2"/>
        <v>1712454</v>
      </c>
      <c r="G34" s="205">
        <f t="shared" si="3"/>
        <v>0.18638013818948401</v>
      </c>
      <c r="H34" s="210"/>
      <c r="I34" s="210"/>
      <c r="J34" s="210"/>
      <c r="K34" s="210"/>
      <c r="L34" s="210"/>
    </row>
    <row r="35" spans="2:12" ht="33" customHeight="1" x14ac:dyDescent="0.35">
      <c r="B35" s="188"/>
      <c r="C35" s="203" t="str">
        <f t="shared" si="0"/>
        <v>Productos farmacéuticos</v>
      </c>
      <c r="D35" s="204">
        <f t="shared" si="0"/>
        <v>1224000</v>
      </c>
      <c r="E35" s="205">
        <f t="shared" si="1"/>
        <v>0.13825325149282999</v>
      </c>
      <c r="F35" s="204">
        <f t="shared" si="2"/>
        <v>1219610</v>
      </c>
      <c r="G35" s="205">
        <f t="shared" si="3"/>
        <v>0.13273996284704601</v>
      </c>
      <c r="H35" s="210"/>
      <c r="I35" s="210"/>
      <c r="J35" s="210"/>
      <c r="K35" s="210"/>
      <c r="L35" s="210"/>
    </row>
    <row r="36" spans="2:12" ht="33" customHeight="1" x14ac:dyDescent="0.35">
      <c r="B36" s="188"/>
      <c r="C36" s="203" t="str">
        <f t="shared" si="0"/>
        <v>Servicios con internación en hospitales y clínicas básicas y generales</v>
      </c>
      <c r="D36" s="204">
        <f t="shared" si="0"/>
        <v>1173958</v>
      </c>
      <c r="E36" s="205">
        <f t="shared" si="1"/>
        <v>0.132600907366029</v>
      </c>
      <c r="F36" s="204">
        <f t="shared" si="2"/>
        <v>1239542</v>
      </c>
      <c r="G36" s="205">
        <f t="shared" si="3"/>
        <v>0.134909322674751</v>
      </c>
      <c r="H36" s="210"/>
      <c r="I36" s="210"/>
      <c r="J36" s="210"/>
      <c r="K36" s="210"/>
      <c r="L36" s="210"/>
    </row>
    <row r="37" spans="2:12" ht="33" customHeight="1" x14ac:dyDescent="0.35">
      <c r="B37" s="188"/>
      <c r="C37" s="203" t="str">
        <f t="shared" si="0"/>
        <v>Servicios con internación en hospitales y clínicas especializados y de especialidades</v>
      </c>
      <c r="D37" s="204">
        <f t="shared" si="0"/>
        <v>1130396</v>
      </c>
      <c r="E37" s="205">
        <f t="shared" si="1"/>
        <v>0.12768049221771999</v>
      </c>
      <c r="F37" s="204">
        <f t="shared" si="2"/>
        <v>1087117</v>
      </c>
      <c r="G37" s="205">
        <f t="shared" si="3"/>
        <v>0.11831968431744</v>
      </c>
      <c r="H37" s="210"/>
      <c r="I37" s="210"/>
      <c r="J37" s="210"/>
      <c r="K37" s="210"/>
      <c r="L37" s="210"/>
    </row>
    <row r="38" spans="2:12" ht="33" customHeight="1" x14ac:dyDescent="0.35">
      <c r="B38" s="188"/>
      <c r="C38" s="203" t="str">
        <f t="shared" si="0"/>
        <v>Otros servicios de salud humana n.c.p</v>
      </c>
      <c r="D38" s="204">
        <f t="shared" si="0"/>
        <v>408785</v>
      </c>
      <c r="E38" s="205">
        <f t="shared" si="1"/>
        <v>4.6173084486516802E-2</v>
      </c>
      <c r="F38" s="204">
        <f t="shared" si="2"/>
        <v>400484</v>
      </c>
      <c r="G38" s="205">
        <f t="shared" si="3"/>
        <v>4.35878939011951E-2</v>
      </c>
      <c r="H38" s="210"/>
      <c r="I38" s="210"/>
      <c r="J38" s="210"/>
      <c r="K38" s="210"/>
      <c r="L38" s="210"/>
    </row>
    <row r="39" spans="2:12" ht="33" customHeight="1" x14ac:dyDescent="0.35">
      <c r="B39" s="188"/>
      <c r="C39" s="203" t="str">
        <f t="shared" ref="C39:D44" si="4">+C15</f>
        <v xml:space="preserve">Servicios de rectoría y administración de la salud </v>
      </c>
      <c r="D39" s="204">
        <f t="shared" si="4"/>
        <v>221756</v>
      </c>
      <c r="E39" s="205">
        <f t="shared" ref="E39:E44" si="5">+F15</f>
        <v>2.50477843448072E-2</v>
      </c>
      <c r="F39" s="204">
        <f t="shared" ref="F39:F44" si="6">+E15</f>
        <v>217717</v>
      </c>
      <c r="G39" s="205">
        <f t="shared" ref="G39:G44" si="7">+G15</f>
        <v>2.3695891712244399E-2</v>
      </c>
      <c r="H39" s="210"/>
      <c r="I39" s="210"/>
      <c r="J39" s="210"/>
      <c r="K39" s="210"/>
      <c r="L39" s="210"/>
    </row>
    <row r="40" spans="2:12" ht="33" customHeight="1" x14ac:dyDescent="0.35">
      <c r="B40" s="188"/>
      <c r="C40" s="203" t="str">
        <f t="shared" si="4"/>
        <v>Servicios odontológicos en centros de atención ambulatoria</v>
      </c>
      <c r="D40" s="204">
        <f t="shared" si="4"/>
        <v>156199</v>
      </c>
      <c r="E40" s="205">
        <f t="shared" si="5"/>
        <v>1.7642989893732499E-2</v>
      </c>
      <c r="F40" s="204">
        <f t="shared" si="6"/>
        <v>154449</v>
      </c>
      <c r="G40" s="205">
        <f t="shared" si="7"/>
        <v>1.68099265517366E-2</v>
      </c>
      <c r="H40" s="210"/>
      <c r="I40" s="210"/>
      <c r="J40" s="210"/>
      <c r="K40" s="210"/>
      <c r="L40" s="210"/>
    </row>
    <row r="41" spans="2:12" ht="33" customHeight="1" x14ac:dyDescent="0.35">
      <c r="B41" s="188"/>
      <c r="C41" s="203" t="str">
        <f t="shared" si="4"/>
        <v>Servicios de seguros de enfermedad y accidentes</v>
      </c>
      <c r="D41" s="204">
        <f t="shared" si="4"/>
        <v>127882</v>
      </c>
      <c r="E41" s="205">
        <f t="shared" si="5"/>
        <v>1.4444528028926601E-2</v>
      </c>
      <c r="F41" s="204">
        <f t="shared" si="6"/>
        <v>116076</v>
      </c>
      <c r="G41" s="205">
        <f t="shared" si="7"/>
        <v>1.2633484415045601E-2</v>
      </c>
      <c r="H41" s="210"/>
      <c r="I41" s="210"/>
      <c r="J41" s="210"/>
      <c r="K41" s="210"/>
      <c r="L41" s="210"/>
    </row>
    <row r="42" spans="2:12" ht="33" customHeight="1" x14ac:dyDescent="0.35">
      <c r="B42" s="188"/>
      <c r="C42" s="203" t="str">
        <f t="shared" si="4"/>
        <v>Servicios de salud pública</v>
      </c>
      <c r="D42" s="204">
        <f t="shared" si="4"/>
        <v>90247</v>
      </c>
      <c r="E42" s="205">
        <f t="shared" si="5"/>
        <v>1.01935794015306E-2</v>
      </c>
      <c r="F42" s="204">
        <f t="shared" si="6"/>
        <v>37568</v>
      </c>
      <c r="G42" s="205">
        <f t="shared" si="7"/>
        <v>4.0888275139084104E-3</v>
      </c>
      <c r="H42" s="210"/>
      <c r="I42" s="210"/>
      <c r="J42" s="210"/>
      <c r="K42" s="210"/>
      <c r="L42" s="210"/>
    </row>
    <row r="43" spans="2:12" ht="33" customHeight="1" x14ac:dyDescent="0.35">
      <c r="B43" s="188"/>
      <c r="C43" s="203" t="str">
        <f t="shared" si="4"/>
        <v>Aparatos médicos, quirúrgicos y aparatos ortopédicos</v>
      </c>
      <c r="D43" s="204">
        <f t="shared" si="4"/>
        <v>90162</v>
      </c>
      <c r="E43" s="205">
        <f t="shared" si="5"/>
        <v>1.0183978481288001E-2</v>
      </c>
      <c r="F43" s="204">
        <f t="shared" si="6"/>
        <v>91903</v>
      </c>
      <c r="G43" s="205">
        <f t="shared" si="7"/>
        <v>1.00025424566313E-2</v>
      </c>
      <c r="H43" s="210"/>
      <c r="I43" s="210"/>
      <c r="J43" s="210"/>
      <c r="K43" s="210"/>
      <c r="L43" s="210"/>
    </row>
    <row r="44" spans="2:12" ht="33" customHeight="1" x14ac:dyDescent="0.35">
      <c r="B44" s="188"/>
      <c r="C44" s="203" t="str">
        <f t="shared" si="4"/>
        <v>Artículos ópticos</v>
      </c>
      <c r="D44" s="204">
        <f t="shared" si="4"/>
        <v>78599</v>
      </c>
      <c r="E44" s="205">
        <f t="shared" si="5"/>
        <v>8.8779144722916301E-3</v>
      </c>
      <c r="F44" s="204">
        <f t="shared" si="6"/>
        <v>85768</v>
      </c>
      <c r="G44" s="205">
        <f t="shared" si="7"/>
        <v>9.3348210767913303E-3</v>
      </c>
      <c r="H44" s="210"/>
      <c r="I44" s="210"/>
      <c r="J44" s="210"/>
      <c r="K44" s="210"/>
      <c r="L44" s="210"/>
    </row>
    <row r="45" spans="2:12" ht="33" customHeight="1" x14ac:dyDescent="0.35">
      <c r="B45" s="188"/>
      <c r="C45" s="203" t="s">
        <v>8</v>
      </c>
      <c r="D45" s="204">
        <f>D21+D22+D23+D24+D25+D14+D27+D26</f>
        <v>366686</v>
      </c>
      <c r="E45" s="205">
        <f>F21+F22+F23+F24+F25+F14+F27+F26</f>
        <v>4.1417918118382253E-2</v>
      </c>
      <c r="F45" s="204">
        <f>E21+E22+E23+E24+E25+E14+E27+E26</f>
        <v>386522</v>
      </c>
      <c r="G45" s="205">
        <f>G21+G22+G23+G24+G25+G14+G27+G26</f>
        <v>4.2068297176610633E-2</v>
      </c>
      <c r="H45" s="210"/>
      <c r="I45" s="210"/>
      <c r="J45" s="210"/>
      <c r="K45" s="210"/>
      <c r="L45" s="210"/>
    </row>
    <row r="46" spans="2:12" ht="33" customHeight="1" x14ac:dyDescent="0.35">
      <c r="B46" s="188"/>
      <c r="C46" s="203"/>
      <c r="D46" s="204">
        <f>+SUM(D33:D45)</f>
        <v>8853318</v>
      </c>
      <c r="E46" s="205">
        <f>+SUM(E33:E45)</f>
        <v>0.99999999999999956</v>
      </c>
      <c r="F46" s="204">
        <f>+SUM(F33:F45)</f>
        <v>9187964</v>
      </c>
      <c r="G46" s="205">
        <f>+SUM(G33:G45)</f>
        <v>1.0000000000000004</v>
      </c>
      <c r="H46" s="210"/>
      <c r="I46" s="210"/>
      <c r="J46" s="210"/>
      <c r="K46" s="210"/>
      <c r="L46" s="210"/>
    </row>
    <row r="47" spans="2:12" ht="33.75" customHeight="1" x14ac:dyDescent="0.35">
      <c r="B47" s="188"/>
      <c r="C47" s="203"/>
      <c r="D47" s="209">
        <f>+D46-D28</f>
        <v>0</v>
      </c>
      <c r="E47" s="205"/>
      <c r="F47" s="209">
        <f>+F46-E28</f>
        <v>0</v>
      </c>
      <c r="G47" s="205"/>
      <c r="H47" s="210"/>
      <c r="I47" s="210"/>
      <c r="J47" s="210"/>
      <c r="K47" s="210"/>
      <c r="L47" s="210"/>
    </row>
    <row r="48" spans="2:12" x14ac:dyDescent="0.35">
      <c r="B48" s="398" t="s">
        <v>82</v>
      </c>
      <c r="C48" s="398"/>
      <c r="D48" s="398"/>
      <c r="E48" s="398"/>
      <c r="F48" s="398"/>
      <c r="G48" s="398"/>
    </row>
    <row r="49" spans="2:7" ht="19.5" customHeight="1" x14ac:dyDescent="0.35">
      <c r="B49" s="398"/>
      <c r="C49" s="398"/>
      <c r="D49" s="398"/>
      <c r="E49" s="398"/>
      <c r="F49" s="398"/>
      <c r="G49" s="398"/>
    </row>
    <row r="50" spans="2:7" ht="16.5" customHeight="1" x14ac:dyDescent="0.35">
      <c r="B50" s="18" t="s">
        <v>293</v>
      </c>
      <c r="C50" s="206"/>
      <c r="D50" s="206"/>
      <c r="E50" s="206"/>
      <c r="F50" s="206"/>
      <c r="G50" s="206"/>
    </row>
    <row r="51" spans="2:7" x14ac:dyDescent="0.35">
      <c r="B51" s="18" t="s">
        <v>14</v>
      </c>
    </row>
  </sheetData>
  <mergeCells count="5">
    <mergeCell ref="H29:M30"/>
    <mergeCell ref="B3:G3"/>
    <mergeCell ref="B48:G49"/>
    <mergeCell ref="B4:G4"/>
    <mergeCell ref="B28:C28"/>
  </mergeCells>
  <conditionalFormatting sqref="D47">
    <cfRule type="cellIs" dxfId="5" priority="1" operator="notEqual">
      <formula>0</formula>
    </cfRule>
  </conditionalFormatting>
  <conditionalFormatting sqref="F47">
    <cfRule type="cellIs" dxfId="4" priority="2" operator="notEqual">
      <formula>0</formula>
    </cfRule>
  </conditionalFormatting>
  <hyperlinks>
    <hyperlink ref="B2" location="Indice!A1" display="Índice"/>
    <hyperlink ref="G2" location="'2.1.4'!A1" display="Siguiente"/>
    <hyperlink ref="F2" location="'2.1.2'!A1" display="Anterior"/>
  </hyperlinks>
  <pageMargins left="0.70866141732283472" right="0.70866141732283472" top="0.74803149606299213" bottom="0.74803149606299213" header="0.31496062992125984" footer="0.31496062992125984"/>
  <pageSetup paperSize="9" scale="57" orientation="landscape"/>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T47"/>
  <sheetViews>
    <sheetView showGridLines="0" zoomScale="60" zoomScaleNormal="60" zoomScaleSheetLayoutView="85" workbookViewId="0">
      <pane ySplit="5" topLeftCell="A18" activePane="bottomLeft" state="frozen"/>
      <selection pane="bottomLeft" activeCell="B18" sqref="B18"/>
    </sheetView>
  </sheetViews>
  <sheetFormatPr baseColWidth="10" defaultRowHeight="14.5" x14ac:dyDescent="0.35"/>
  <cols>
    <col min="1" max="1" width="5" customWidth="1"/>
    <col min="2" max="2" width="52.7265625" customWidth="1"/>
    <col min="3" max="18" width="16" customWidth="1"/>
    <col min="19" max="19" width="14.7265625" customWidth="1"/>
  </cols>
  <sheetData>
    <row r="1" spans="2:20" ht="78" customHeight="1" x14ac:dyDescent="0.35"/>
    <row r="2" spans="2:20" ht="33" customHeight="1" x14ac:dyDescent="0.55000000000000004">
      <c r="B2" s="34" t="s">
        <v>2</v>
      </c>
      <c r="P2" s="37"/>
      <c r="Q2" s="37"/>
      <c r="R2" s="37"/>
      <c r="S2" s="36" t="s">
        <v>174</v>
      </c>
      <c r="T2" s="35"/>
    </row>
    <row r="3" spans="2:20" ht="33" customHeight="1" x14ac:dyDescent="0.35">
      <c r="B3" s="395" t="s">
        <v>91</v>
      </c>
      <c r="C3" s="395"/>
      <c r="D3" s="395"/>
      <c r="E3" s="395"/>
      <c r="F3" s="395"/>
      <c r="G3" s="395"/>
      <c r="H3" s="395"/>
      <c r="I3" s="395"/>
      <c r="J3" s="395"/>
      <c r="K3" s="395"/>
      <c r="L3" s="395"/>
      <c r="M3" s="395"/>
      <c r="N3" s="395"/>
      <c r="O3" s="395"/>
      <c r="P3" s="395"/>
      <c r="Q3" s="395"/>
      <c r="R3" s="395"/>
      <c r="S3" s="395"/>
    </row>
    <row r="4" spans="2:20" ht="36.75" customHeight="1" x14ac:dyDescent="0.35">
      <c r="B4" s="394" t="s">
        <v>286</v>
      </c>
      <c r="C4" s="394"/>
      <c r="D4" s="394"/>
      <c r="E4" s="394"/>
      <c r="F4" s="394"/>
      <c r="G4" s="394"/>
      <c r="H4" s="394"/>
      <c r="I4" s="394"/>
      <c r="J4" s="394"/>
      <c r="K4" s="394"/>
      <c r="L4" s="394"/>
      <c r="M4" s="394"/>
      <c r="N4" s="394"/>
      <c r="O4" s="394"/>
      <c r="P4" s="394"/>
      <c r="Q4" s="394"/>
      <c r="R4" s="394"/>
      <c r="S4" s="394"/>
    </row>
    <row r="5" spans="2:20" ht="36.75" customHeight="1" x14ac:dyDescent="0.35">
      <c r="B5" s="19"/>
      <c r="C5" s="19"/>
      <c r="D5" s="19"/>
      <c r="E5" s="19"/>
      <c r="F5" s="19"/>
      <c r="G5" s="19"/>
      <c r="H5" s="19"/>
      <c r="I5" s="19"/>
      <c r="J5" s="19"/>
      <c r="K5" s="19"/>
      <c r="L5" s="19"/>
      <c r="M5" s="19"/>
      <c r="N5" s="19"/>
      <c r="O5" s="19"/>
    </row>
    <row r="6" spans="2:20" ht="33" customHeight="1" x14ac:dyDescent="0.35">
      <c r="B6" s="20" t="s">
        <v>0</v>
      </c>
      <c r="C6" s="21"/>
      <c r="D6" s="21"/>
      <c r="E6" s="21"/>
      <c r="F6" s="21"/>
      <c r="G6" s="21"/>
      <c r="H6" s="21"/>
      <c r="I6" s="21"/>
      <c r="J6" s="21"/>
      <c r="K6" s="21"/>
      <c r="L6" s="21"/>
      <c r="M6" s="21"/>
      <c r="N6" s="21"/>
      <c r="O6" s="21"/>
      <c r="P6" s="21"/>
      <c r="Q6" s="21"/>
      <c r="R6" s="21"/>
      <c r="S6" s="21"/>
    </row>
    <row r="7" spans="2:20" ht="33" customHeight="1" x14ac:dyDescent="0.35">
      <c r="B7" s="30" t="s">
        <v>3</v>
      </c>
      <c r="C7" s="30">
        <v>2007</v>
      </c>
      <c r="D7" s="30">
        <v>2008</v>
      </c>
      <c r="E7" s="30">
        <v>2009</v>
      </c>
      <c r="F7" s="30">
        <v>2010</v>
      </c>
      <c r="G7" s="30">
        <v>2011</v>
      </c>
      <c r="H7" s="30">
        <v>2012</v>
      </c>
      <c r="I7" s="30">
        <v>2013</v>
      </c>
      <c r="J7" s="30">
        <v>2014</v>
      </c>
      <c r="K7" s="30">
        <v>2015</v>
      </c>
      <c r="L7" s="30">
        <v>2016</v>
      </c>
      <c r="M7" s="30">
        <v>2017</v>
      </c>
      <c r="N7" s="30">
        <v>2018</v>
      </c>
      <c r="O7" s="30">
        <v>2019</v>
      </c>
      <c r="P7" s="30">
        <v>2020</v>
      </c>
      <c r="Q7" s="30">
        <v>2021</v>
      </c>
      <c r="R7" s="30">
        <v>2022</v>
      </c>
      <c r="S7" s="30">
        <v>2023</v>
      </c>
    </row>
    <row r="8" spans="2:20" ht="33" customHeight="1" x14ac:dyDescent="0.35">
      <c r="B8" s="24" t="s">
        <v>378</v>
      </c>
      <c r="C8" s="25">
        <v>1829058</v>
      </c>
      <c r="D8" s="25">
        <v>2231913</v>
      </c>
      <c r="E8" s="25">
        <v>2466061</v>
      </c>
      <c r="F8" s="25">
        <v>3018901</v>
      </c>
      <c r="G8" s="25">
        <v>3631556</v>
      </c>
      <c r="H8" s="25">
        <v>4379406</v>
      </c>
      <c r="I8" s="25">
        <v>4907587</v>
      </c>
      <c r="J8" s="25">
        <v>5258069</v>
      </c>
      <c r="K8" s="25">
        <v>5694014</v>
      </c>
      <c r="L8" s="25">
        <v>5814745</v>
      </c>
      <c r="M8" s="25">
        <v>6198263</v>
      </c>
      <c r="N8" s="25">
        <v>6819266</v>
      </c>
      <c r="O8" s="25">
        <v>6796013</v>
      </c>
      <c r="P8" s="25">
        <v>6533558</v>
      </c>
      <c r="Q8" s="25">
        <v>7238915</v>
      </c>
      <c r="R8" s="25">
        <v>7052053</v>
      </c>
      <c r="S8" s="25">
        <v>7376078</v>
      </c>
    </row>
    <row r="9" spans="2:20" ht="33" customHeight="1" x14ac:dyDescent="0.35">
      <c r="B9" s="24" t="s">
        <v>379</v>
      </c>
      <c r="C9" s="25">
        <v>49848726.264110103</v>
      </c>
      <c r="D9" s="25">
        <v>61139437.082446702</v>
      </c>
      <c r="E9" s="25">
        <v>60094976.937057696</v>
      </c>
      <c r="F9" s="25">
        <v>68151329.246774003</v>
      </c>
      <c r="G9" s="25">
        <v>78986647.839196697</v>
      </c>
      <c r="H9" s="25">
        <v>87735047.7407123</v>
      </c>
      <c r="I9" s="25">
        <v>96570334.734164804</v>
      </c>
      <c r="J9" s="25">
        <v>102717793.36090501</v>
      </c>
      <c r="K9" s="25">
        <v>97209557.101837903</v>
      </c>
      <c r="L9" s="25">
        <v>97671432.666643396</v>
      </c>
      <c r="M9" s="25">
        <v>104467485.714113</v>
      </c>
      <c r="N9" s="25">
        <v>107478961</v>
      </c>
      <c r="O9" s="25">
        <v>107595830.000003</v>
      </c>
      <c r="P9" s="25">
        <v>95865473.000000298</v>
      </c>
      <c r="Q9" s="25">
        <v>107435099.99999601</v>
      </c>
      <c r="R9" s="25">
        <v>116586078.999998</v>
      </c>
      <c r="S9" s="25">
        <v>118844826.791557</v>
      </c>
    </row>
    <row r="10" spans="2:20" ht="33" customHeight="1" x14ac:dyDescent="0.35">
      <c r="B10" s="26" t="s">
        <v>380</v>
      </c>
      <c r="C10" s="27">
        <v>3.6692171236416903E-2</v>
      </c>
      <c r="D10" s="27">
        <v>3.6505291944220197E-2</v>
      </c>
      <c r="E10" s="27">
        <v>4.1036058680626597E-2</v>
      </c>
      <c r="F10" s="27">
        <v>4.4297023012840199E-2</v>
      </c>
      <c r="G10" s="27">
        <v>4.5976834051664403E-2</v>
      </c>
      <c r="H10" s="27">
        <v>4.99162662217119E-2</v>
      </c>
      <c r="I10" s="27">
        <v>5.0818784189879999E-2</v>
      </c>
      <c r="J10" s="27">
        <v>5.11894660891467E-2</v>
      </c>
      <c r="K10" s="27">
        <v>5.8574631648973398E-2</v>
      </c>
      <c r="L10" s="27">
        <v>5.9533733060371602E-2</v>
      </c>
      <c r="M10" s="27">
        <v>5.9331982172541403E-2</v>
      </c>
      <c r="N10" s="27">
        <v>6.3447449961858096E-2</v>
      </c>
      <c r="O10" s="27">
        <v>6.3162419956236601E-2</v>
      </c>
      <c r="P10" s="27">
        <v>6.8153400755660801E-2</v>
      </c>
      <c r="Q10" s="27">
        <v>6.7379422553711696E-2</v>
      </c>
      <c r="R10" s="27">
        <v>6.0487950709793598E-2</v>
      </c>
      <c r="S10" s="27">
        <v>6.20647797563538E-2</v>
      </c>
    </row>
    <row r="11" spans="2:20" ht="33" customHeight="1" x14ac:dyDescent="0.35">
      <c r="B11" s="32"/>
      <c r="C11" s="33"/>
      <c r="D11" s="33"/>
      <c r="E11" s="33"/>
      <c r="F11" s="33"/>
      <c r="G11" s="33"/>
      <c r="H11" s="33"/>
      <c r="I11" s="33"/>
      <c r="J11" s="33"/>
      <c r="K11" s="33"/>
      <c r="L11" s="33"/>
      <c r="M11" s="33"/>
      <c r="N11" s="33"/>
      <c r="O11" s="33"/>
      <c r="P11" s="33"/>
      <c r="Q11" s="33"/>
      <c r="R11" s="33"/>
      <c r="S11" s="33"/>
    </row>
    <row r="12" spans="2:20" ht="33" customHeight="1" x14ac:dyDescent="0.35">
      <c r="B12" s="23" t="s">
        <v>287</v>
      </c>
      <c r="C12" s="33"/>
      <c r="D12" s="33"/>
      <c r="E12" s="33"/>
      <c r="F12" s="33"/>
      <c r="G12" s="33"/>
      <c r="H12" s="33"/>
      <c r="I12" s="33"/>
      <c r="J12" s="33"/>
      <c r="K12" s="33"/>
      <c r="L12" s="33"/>
      <c r="M12" s="33"/>
      <c r="N12" s="33"/>
      <c r="O12" s="33"/>
      <c r="P12" s="33"/>
      <c r="Q12" s="33"/>
      <c r="R12" s="33"/>
      <c r="S12" s="33"/>
    </row>
    <row r="13" spans="2:20" ht="33" customHeight="1" x14ac:dyDescent="0.35">
      <c r="B13" s="32"/>
      <c r="C13" s="33"/>
      <c r="D13" s="33"/>
      <c r="E13" s="33"/>
      <c r="F13" s="33"/>
      <c r="G13" s="33"/>
      <c r="H13" s="33"/>
      <c r="I13" s="33"/>
      <c r="J13" s="33"/>
      <c r="K13" s="33"/>
      <c r="L13" s="33"/>
      <c r="M13" s="33"/>
      <c r="N13" s="33"/>
      <c r="O13" s="33"/>
      <c r="P13" s="33"/>
      <c r="Q13" s="33"/>
      <c r="R13" s="33"/>
      <c r="S13" s="33"/>
    </row>
    <row r="14" spans="2:20" ht="33" customHeight="1" x14ac:dyDescent="0.35">
      <c r="B14" s="32"/>
      <c r="C14" s="33"/>
      <c r="D14" s="33"/>
      <c r="E14" s="33"/>
      <c r="F14" s="33"/>
      <c r="G14" s="33"/>
      <c r="H14" s="33"/>
      <c r="I14" s="33"/>
      <c r="J14" s="33"/>
      <c r="K14" s="33"/>
      <c r="L14" s="33"/>
      <c r="M14" s="33"/>
      <c r="N14" s="33"/>
      <c r="O14" s="33"/>
      <c r="P14" s="33"/>
      <c r="Q14" s="33"/>
      <c r="R14" s="33"/>
      <c r="S14" s="33"/>
    </row>
    <row r="15" spans="2:20" ht="33" customHeight="1" x14ac:dyDescent="0.35">
      <c r="B15" s="32"/>
      <c r="C15" s="33"/>
      <c r="D15" s="33"/>
      <c r="E15" s="33"/>
      <c r="F15" s="33"/>
      <c r="G15" s="33"/>
      <c r="H15" s="33"/>
      <c r="I15" s="33"/>
      <c r="J15" s="33"/>
      <c r="K15" s="33"/>
      <c r="L15" s="33"/>
      <c r="M15" s="33"/>
      <c r="N15" s="33"/>
      <c r="O15" s="33"/>
      <c r="P15" s="33"/>
      <c r="Q15" s="33"/>
      <c r="R15" s="33"/>
      <c r="S15" s="33"/>
    </row>
    <row r="16" spans="2:20" ht="33" customHeight="1" x14ac:dyDescent="0.35">
      <c r="B16" s="32"/>
      <c r="C16" s="33"/>
      <c r="D16" s="33"/>
      <c r="E16" s="33"/>
      <c r="F16" s="33"/>
      <c r="G16" s="33"/>
      <c r="H16" s="33"/>
      <c r="I16" s="33"/>
      <c r="J16" s="33"/>
      <c r="K16" s="33"/>
      <c r="L16" s="33"/>
      <c r="M16" s="33"/>
      <c r="N16" s="33"/>
      <c r="O16" s="33"/>
      <c r="P16" s="33"/>
      <c r="Q16" s="33"/>
      <c r="R16" s="33"/>
      <c r="S16" s="33"/>
    </row>
    <row r="17" spans="2:19" ht="33" customHeight="1" x14ac:dyDescent="0.35">
      <c r="B17" s="32"/>
      <c r="C17" s="33"/>
      <c r="D17" s="33"/>
      <c r="E17" s="33"/>
      <c r="F17" s="33"/>
      <c r="G17" s="33"/>
      <c r="H17" s="33"/>
      <c r="I17" s="33"/>
      <c r="J17" s="33"/>
      <c r="K17" s="33"/>
      <c r="L17" s="33"/>
      <c r="M17" s="33"/>
      <c r="N17" s="33"/>
      <c r="O17" s="33"/>
      <c r="P17" s="33"/>
      <c r="Q17" s="33"/>
      <c r="R17" s="33"/>
      <c r="S17" s="33"/>
    </row>
    <row r="18" spans="2:19" ht="33" customHeight="1" x14ac:dyDescent="0.35">
      <c r="B18" s="32"/>
      <c r="C18" s="33"/>
      <c r="D18" s="33"/>
      <c r="E18" s="33"/>
      <c r="F18" s="33"/>
      <c r="G18" s="33"/>
      <c r="H18" s="33"/>
      <c r="I18" s="33"/>
      <c r="J18" s="33"/>
      <c r="K18" s="33"/>
      <c r="L18" s="33"/>
      <c r="M18" s="33"/>
      <c r="N18" s="33"/>
      <c r="O18" s="33"/>
      <c r="P18" s="33"/>
      <c r="Q18" s="33"/>
      <c r="R18" s="33"/>
      <c r="S18" s="33"/>
    </row>
    <row r="19" spans="2:19" ht="33" customHeight="1" x14ac:dyDescent="0.35">
      <c r="B19" s="32"/>
      <c r="C19" s="33"/>
      <c r="D19" s="33"/>
      <c r="E19" s="33"/>
      <c r="F19" s="33"/>
      <c r="G19" s="33"/>
      <c r="H19" s="33"/>
      <c r="I19" s="33"/>
      <c r="J19" s="33"/>
      <c r="K19" s="33"/>
      <c r="L19" s="33"/>
      <c r="M19" s="33"/>
      <c r="N19" s="33"/>
      <c r="O19" s="33"/>
      <c r="P19" s="33"/>
      <c r="Q19" s="33"/>
      <c r="R19" s="33"/>
      <c r="S19" s="33"/>
    </row>
    <row r="20" spans="2:19" ht="33" customHeight="1" x14ac:dyDescent="0.35">
      <c r="B20" s="32"/>
      <c r="C20" s="33"/>
      <c r="D20" s="33"/>
      <c r="E20" s="33"/>
      <c r="F20" s="33"/>
      <c r="G20" s="33"/>
      <c r="H20" s="33"/>
      <c r="I20" s="33"/>
      <c r="J20" s="33"/>
      <c r="K20" s="33"/>
      <c r="L20" s="33"/>
      <c r="M20" s="33"/>
      <c r="N20" s="33"/>
      <c r="O20" s="33"/>
      <c r="P20" s="33"/>
      <c r="Q20" s="33"/>
      <c r="R20" s="33"/>
      <c r="S20" s="33"/>
    </row>
    <row r="21" spans="2:19" ht="33" customHeight="1" x14ac:dyDescent="0.35">
      <c r="B21" s="32"/>
      <c r="C21" s="33"/>
      <c r="D21" s="33"/>
      <c r="E21" s="33"/>
      <c r="F21" s="33"/>
      <c r="G21" s="33"/>
      <c r="H21" s="33"/>
      <c r="I21" s="33"/>
      <c r="J21" s="33"/>
      <c r="K21" s="33"/>
      <c r="L21" s="33"/>
      <c r="M21" s="33"/>
      <c r="N21" s="33"/>
      <c r="O21" s="33"/>
      <c r="P21" s="33"/>
      <c r="Q21" s="33"/>
      <c r="R21" s="33"/>
      <c r="S21" s="33"/>
    </row>
    <row r="22" spans="2:19" ht="33" customHeight="1" x14ac:dyDescent="0.35">
      <c r="B22" s="32"/>
      <c r="C22" s="33"/>
      <c r="D22" s="33"/>
      <c r="E22" s="33"/>
      <c r="F22" s="33"/>
      <c r="G22" s="33"/>
      <c r="H22" s="33"/>
      <c r="I22" s="33"/>
      <c r="J22" s="33"/>
      <c r="K22" s="33"/>
      <c r="L22" s="33"/>
      <c r="M22" s="33"/>
      <c r="N22" s="33"/>
      <c r="O22" s="33"/>
      <c r="P22" s="33"/>
      <c r="Q22" s="33"/>
      <c r="R22" s="33"/>
      <c r="S22" s="33"/>
    </row>
    <row r="23" spans="2:19" ht="33" customHeight="1" x14ac:dyDescent="0.35">
      <c r="B23" s="32"/>
      <c r="C23" s="33"/>
      <c r="D23" s="33"/>
      <c r="E23" s="33"/>
      <c r="F23" s="33"/>
      <c r="G23" s="33"/>
      <c r="H23" s="33"/>
      <c r="I23" s="33"/>
      <c r="J23" s="33"/>
      <c r="K23" s="33"/>
      <c r="L23" s="33"/>
      <c r="M23" s="33"/>
      <c r="N23" s="33"/>
      <c r="O23" s="33"/>
      <c r="P23" s="33"/>
      <c r="Q23" s="33"/>
      <c r="R23" s="33"/>
      <c r="S23" s="33"/>
    </row>
    <row r="24" spans="2:19" ht="33" customHeight="1" x14ac:dyDescent="0.35">
      <c r="B24" s="32"/>
      <c r="C24" s="33"/>
      <c r="D24" s="33"/>
      <c r="E24" s="33"/>
      <c r="F24" s="33"/>
      <c r="G24" s="33"/>
      <c r="H24" s="33"/>
      <c r="I24" s="33"/>
      <c r="J24" s="33"/>
      <c r="K24" s="33"/>
      <c r="L24" s="33"/>
      <c r="M24" s="33"/>
      <c r="N24" s="33"/>
      <c r="O24" s="33"/>
      <c r="P24" s="33"/>
      <c r="Q24" s="33"/>
      <c r="R24" s="33"/>
      <c r="S24" s="33"/>
    </row>
    <row r="25" spans="2:19" ht="33" customHeight="1" x14ac:dyDescent="0.35">
      <c r="B25" s="32"/>
      <c r="C25" s="33"/>
      <c r="D25" s="33"/>
      <c r="E25" s="33"/>
      <c r="F25" s="33"/>
      <c r="G25" s="33"/>
      <c r="H25" s="33"/>
      <c r="I25" s="33"/>
      <c r="J25" s="33"/>
      <c r="K25" s="33"/>
      <c r="L25" s="33"/>
      <c r="M25" s="33"/>
      <c r="N25" s="33"/>
      <c r="O25" s="33"/>
      <c r="P25" s="33"/>
      <c r="Q25" s="33"/>
      <c r="R25" s="33"/>
      <c r="S25" s="33"/>
    </row>
    <row r="26" spans="2:19" ht="33" customHeight="1" x14ac:dyDescent="0.35">
      <c r="B26" s="32"/>
      <c r="C26" s="33"/>
      <c r="D26" s="33"/>
      <c r="E26" s="33"/>
      <c r="F26" s="33"/>
      <c r="G26" s="33"/>
      <c r="H26" s="33"/>
      <c r="I26" s="33"/>
      <c r="J26" s="33"/>
      <c r="K26" s="33"/>
      <c r="L26" s="33"/>
      <c r="M26" s="33"/>
      <c r="N26" s="33"/>
      <c r="O26" s="33"/>
      <c r="P26" s="33"/>
      <c r="Q26" s="33"/>
      <c r="R26" s="33"/>
      <c r="S26" s="33"/>
    </row>
    <row r="27" spans="2:19" ht="33" customHeight="1" x14ac:dyDescent="0.35">
      <c r="B27" s="16"/>
      <c r="C27" s="17"/>
      <c r="D27" s="17"/>
      <c r="E27" s="17"/>
      <c r="F27" s="17"/>
      <c r="G27" s="17"/>
      <c r="H27" s="17"/>
      <c r="I27" s="17"/>
      <c r="J27" s="17"/>
    </row>
    <row r="28" spans="2:19" ht="33" customHeight="1" x14ac:dyDescent="0.35">
      <c r="B28" s="16"/>
      <c r="C28" s="17"/>
      <c r="D28" s="17"/>
      <c r="E28" s="17"/>
      <c r="F28" s="17"/>
      <c r="G28" s="17"/>
      <c r="H28" s="17"/>
      <c r="I28" s="17"/>
      <c r="J28" s="17"/>
    </row>
    <row r="29" spans="2:19" ht="33" customHeight="1" x14ac:dyDescent="0.35">
      <c r="B29" s="16"/>
      <c r="C29" s="17"/>
      <c r="D29" s="17"/>
      <c r="E29" s="17"/>
      <c r="F29" s="17"/>
      <c r="G29" s="17"/>
      <c r="H29" s="17"/>
      <c r="I29" s="17"/>
      <c r="J29" s="17"/>
    </row>
    <row r="30" spans="2:19" ht="33" customHeight="1" x14ac:dyDescent="0.35">
      <c r="B30" s="16"/>
      <c r="C30" s="17"/>
      <c r="D30" s="17"/>
      <c r="E30" s="17"/>
      <c r="F30" s="17"/>
      <c r="G30" s="17"/>
      <c r="H30" s="17"/>
      <c r="I30" s="17"/>
      <c r="J30" s="17"/>
    </row>
    <row r="31" spans="2:19" ht="33" customHeight="1" x14ac:dyDescent="0.35">
      <c r="B31" s="16"/>
      <c r="C31" s="17"/>
      <c r="D31" s="17"/>
      <c r="E31" s="17"/>
      <c r="F31" s="17"/>
      <c r="G31" s="17"/>
      <c r="H31" s="17"/>
      <c r="I31" s="17"/>
      <c r="J31" s="17"/>
    </row>
    <row r="32" spans="2:19" ht="33" customHeight="1" x14ac:dyDescent="0.35">
      <c r="B32" s="16"/>
      <c r="C32" s="17"/>
      <c r="D32" s="17"/>
      <c r="E32" s="17"/>
      <c r="F32" s="17"/>
      <c r="G32" s="17"/>
      <c r="H32" s="17"/>
      <c r="I32" s="17"/>
      <c r="J32" s="17"/>
    </row>
    <row r="33" spans="2:10" ht="33" customHeight="1" x14ac:dyDescent="0.35">
      <c r="B33" s="16"/>
      <c r="C33" s="17"/>
      <c r="D33" s="17"/>
      <c r="E33" s="17"/>
      <c r="F33" s="17"/>
      <c r="G33" s="17"/>
      <c r="H33" s="17"/>
      <c r="I33" s="17"/>
      <c r="J33" s="17"/>
    </row>
    <row r="34" spans="2:10" ht="33" customHeight="1" x14ac:dyDescent="0.35">
      <c r="B34" s="16"/>
      <c r="C34" s="17"/>
      <c r="D34" s="17"/>
      <c r="E34" s="17"/>
      <c r="F34" s="17"/>
      <c r="G34" s="17"/>
      <c r="H34" s="17"/>
      <c r="I34" s="17"/>
      <c r="J34" s="17"/>
    </row>
    <row r="35" spans="2:10" ht="33" customHeight="1" x14ac:dyDescent="0.35">
      <c r="B35" s="16"/>
      <c r="C35" s="17"/>
      <c r="D35" s="17"/>
      <c r="E35" s="17"/>
      <c r="F35" s="17"/>
      <c r="G35" s="17"/>
      <c r="H35" s="17"/>
      <c r="I35" s="17"/>
      <c r="J35" s="17"/>
    </row>
    <row r="36" spans="2:10" ht="33" customHeight="1" x14ac:dyDescent="0.35">
      <c r="B36" s="16"/>
      <c r="C36" s="17"/>
      <c r="D36" s="17"/>
      <c r="E36" s="17"/>
      <c r="F36" s="17"/>
      <c r="G36" s="17"/>
      <c r="H36" s="17"/>
      <c r="I36" s="17"/>
      <c r="J36" s="17"/>
    </row>
    <row r="37" spans="2:10" ht="33" customHeight="1" x14ac:dyDescent="0.35">
      <c r="B37" s="16"/>
      <c r="C37" s="17"/>
      <c r="D37" s="17"/>
      <c r="E37" s="17"/>
      <c r="F37" s="17"/>
      <c r="G37" s="17"/>
      <c r="H37" s="17"/>
      <c r="I37" s="17"/>
      <c r="J37" s="17"/>
    </row>
    <row r="38" spans="2:10" ht="33" customHeight="1" x14ac:dyDescent="0.35">
      <c r="B38" s="16"/>
      <c r="C38" s="17"/>
      <c r="D38" s="17"/>
      <c r="E38" s="17"/>
      <c r="F38" s="17"/>
      <c r="G38" s="17"/>
      <c r="H38" s="17"/>
      <c r="I38" s="17"/>
      <c r="J38" s="17"/>
    </row>
    <row r="39" spans="2:10" ht="33" customHeight="1" x14ac:dyDescent="0.35">
      <c r="B39" s="16"/>
      <c r="C39" s="17"/>
      <c r="D39" s="17"/>
      <c r="E39" s="17"/>
      <c r="F39" s="17"/>
      <c r="G39" s="17"/>
      <c r="H39" s="17"/>
      <c r="I39" s="17"/>
      <c r="J39" s="17"/>
    </row>
    <row r="40" spans="2:10" ht="33" customHeight="1" x14ac:dyDescent="0.35">
      <c r="B40" s="16"/>
      <c r="C40" s="17"/>
      <c r="D40" s="17"/>
      <c r="E40" s="17"/>
      <c r="F40" s="17"/>
      <c r="G40" s="17"/>
      <c r="H40" s="17"/>
      <c r="I40" s="17"/>
      <c r="J40" s="17"/>
    </row>
    <row r="41" spans="2:10" ht="15.75" customHeight="1" x14ac:dyDescent="0.35">
      <c r="B41" s="38" t="s">
        <v>288</v>
      </c>
      <c r="C41" s="17"/>
      <c r="D41" s="17"/>
      <c r="E41" s="17"/>
      <c r="F41" s="17"/>
      <c r="G41" s="17"/>
      <c r="H41" s="17"/>
      <c r="I41" s="17"/>
      <c r="J41" s="17"/>
    </row>
    <row r="42" spans="2:10" ht="17.25" customHeight="1" x14ac:dyDescent="0.35">
      <c r="B42" s="38" t="s">
        <v>321</v>
      </c>
      <c r="C42" s="31"/>
    </row>
    <row r="43" spans="2:10" ht="17.25" customHeight="1" x14ac:dyDescent="0.35">
      <c r="B43" s="18" t="s">
        <v>13</v>
      </c>
      <c r="C43" s="31"/>
    </row>
    <row r="44" spans="2:10" ht="15" customHeight="1" x14ac:dyDescent="0.35">
      <c r="C44" s="31"/>
    </row>
    <row r="45" spans="2:10" ht="15" customHeight="1" x14ac:dyDescent="0.35">
      <c r="C45" s="31"/>
    </row>
    <row r="46" spans="2:10" ht="15" customHeight="1" x14ac:dyDescent="0.35">
      <c r="C46" s="31"/>
    </row>
    <row r="47" spans="2:10" ht="15" customHeight="1" x14ac:dyDescent="0.35">
      <c r="C47" s="31"/>
    </row>
  </sheetData>
  <mergeCells count="2">
    <mergeCell ref="B4:S4"/>
    <mergeCell ref="B3:S3"/>
  </mergeCells>
  <hyperlinks>
    <hyperlink ref="B2" location="Indice!A1" display="Índice"/>
    <hyperlink ref="S2" location="'1.1.2'!A1" display="Siguiente"/>
  </hyperlinks>
  <pageMargins left="1.0900000000000001" right="0.70866141732283472" top="0.74803149606299213" bottom="0.74803149606299213" header="0.31496062992125984" footer="0.31496062992125984"/>
  <pageSetup paperSize="9" scale="88" orientation="portrait"/>
  <drawing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33"/>
  <sheetViews>
    <sheetView showGridLines="0" zoomScale="60" zoomScaleNormal="60" zoomScaleSheetLayoutView="85" workbookViewId="0">
      <pane ySplit="5" topLeftCell="A10" activePane="bottomLeft" state="frozen"/>
      <selection activeCell="B14" sqref="B14:Q16"/>
      <selection pane="bottomLeft" activeCell="B13" sqref="A13:XFD13"/>
    </sheetView>
  </sheetViews>
  <sheetFormatPr baseColWidth="10" defaultRowHeight="14.5" x14ac:dyDescent="0.35"/>
  <cols>
    <col min="1" max="1" width="5" customWidth="1"/>
    <col min="2" max="2" width="69.54296875" customWidth="1"/>
    <col min="3" max="6" width="24.453125" customWidth="1"/>
    <col min="7" max="7" width="14.7265625" customWidth="1"/>
  </cols>
  <sheetData>
    <row r="1" spans="2:7" ht="78" customHeight="1" x14ac:dyDescent="0.35"/>
    <row r="2" spans="2:7" ht="33" customHeight="1" x14ac:dyDescent="0.55000000000000004">
      <c r="B2" s="130" t="s">
        <v>2</v>
      </c>
      <c r="F2" s="36" t="s">
        <v>173</v>
      </c>
      <c r="G2" s="36" t="s">
        <v>174</v>
      </c>
    </row>
    <row r="3" spans="2:7" ht="33" customHeight="1" x14ac:dyDescent="0.35">
      <c r="B3" s="395" t="s">
        <v>146</v>
      </c>
      <c r="C3" s="395"/>
      <c r="D3" s="395"/>
      <c r="E3" s="395"/>
      <c r="F3" s="395"/>
    </row>
    <row r="4" spans="2:7" ht="33" customHeight="1" x14ac:dyDescent="0.35">
      <c r="B4" s="396" t="s">
        <v>327</v>
      </c>
      <c r="C4" s="396"/>
      <c r="D4" s="396"/>
      <c r="E4" s="396"/>
      <c r="F4" s="396"/>
    </row>
    <row r="5" spans="2:7" ht="33" customHeight="1" x14ac:dyDescent="0.35"/>
    <row r="6" spans="2:7" ht="33" customHeight="1" x14ac:dyDescent="0.35">
      <c r="B6" s="20" t="s">
        <v>0</v>
      </c>
    </row>
    <row r="7" spans="2:7" ht="33" customHeight="1" x14ac:dyDescent="0.35">
      <c r="B7" s="30" t="s">
        <v>3</v>
      </c>
      <c r="C7" s="30">
        <v>2022</v>
      </c>
      <c r="D7" s="30">
        <v>2023</v>
      </c>
      <c r="E7" s="30" t="s">
        <v>230</v>
      </c>
      <c r="F7" s="30" t="s">
        <v>294</v>
      </c>
    </row>
    <row r="8" spans="2:7" ht="33" customHeight="1" x14ac:dyDescent="0.35">
      <c r="B8" s="28" t="s">
        <v>439</v>
      </c>
      <c r="C8" s="25">
        <v>3307287</v>
      </c>
      <c r="D8" s="25">
        <v>3430573</v>
      </c>
      <c r="E8" s="211">
        <v>0.37356469066173797</v>
      </c>
      <c r="F8" s="211">
        <v>0.37337684387966702</v>
      </c>
    </row>
    <row r="9" spans="2:7" ht="33" customHeight="1" x14ac:dyDescent="0.35">
      <c r="B9" s="28" t="s">
        <v>440</v>
      </c>
      <c r="C9" s="25">
        <v>5177841</v>
      </c>
      <c r="D9" s="25">
        <v>5425027</v>
      </c>
      <c r="E9" s="211">
        <v>0.58484751140758795</v>
      </c>
      <c r="F9" s="211">
        <v>0.59044930955323705</v>
      </c>
    </row>
    <row r="10" spans="2:7" ht="33" customHeight="1" x14ac:dyDescent="0.35">
      <c r="B10" s="28" t="s">
        <v>441</v>
      </c>
      <c r="C10" s="25">
        <v>324664</v>
      </c>
      <c r="D10" s="25">
        <v>264096</v>
      </c>
      <c r="E10" s="211">
        <v>3.6671449054467502E-2</v>
      </c>
      <c r="F10" s="211">
        <v>2.87436912029694E-2</v>
      </c>
    </row>
    <row r="11" spans="2:7" ht="33" customHeight="1" x14ac:dyDescent="0.35">
      <c r="B11" s="28" t="s">
        <v>442</v>
      </c>
      <c r="C11" s="25">
        <v>43526</v>
      </c>
      <c r="D11" s="25">
        <v>68268</v>
      </c>
      <c r="E11" s="211">
        <v>4.9163488762066403E-3</v>
      </c>
      <c r="F11" s="211">
        <v>7.4301553641263696E-3</v>
      </c>
    </row>
    <row r="12" spans="2:7" ht="33" customHeight="1" x14ac:dyDescent="0.35">
      <c r="B12" s="29" t="s">
        <v>443</v>
      </c>
      <c r="C12" s="50">
        <v>8853318</v>
      </c>
      <c r="D12" s="50">
        <v>9187964</v>
      </c>
      <c r="E12" s="27">
        <v>1</v>
      </c>
      <c r="F12" s="27">
        <v>1</v>
      </c>
    </row>
    <row r="13" spans="2:7" ht="33" customHeight="1" x14ac:dyDescent="0.35">
      <c r="B13" s="32"/>
      <c r="C13" s="40"/>
      <c r="D13" s="40"/>
      <c r="E13" s="33"/>
      <c r="F13" s="33"/>
    </row>
    <row r="14" spans="2:7" ht="37.5" customHeight="1" x14ac:dyDescent="0.35">
      <c r="B14" s="397" t="s">
        <v>328</v>
      </c>
      <c r="C14" s="397"/>
      <c r="D14" s="397"/>
      <c r="E14" s="397"/>
      <c r="F14" s="397"/>
    </row>
    <row r="15" spans="2:7" ht="33" customHeight="1" x14ac:dyDescent="0.35">
      <c r="B15" s="212"/>
      <c r="C15" s="48"/>
      <c r="D15" s="48"/>
      <c r="E15" s="141"/>
      <c r="F15" s="33"/>
    </row>
    <row r="16" spans="2:7" ht="33" customHeight="1" x14ac:dyDescent="0.35">
      <c r="B16" s="62" t="str">
        <f>+B8</f>
        <v>Gasto de consumo final de los hogares</v>
      </c>
      <c r="C16" s="213">
        <f>+D8</f>
        <v>3430573</v>
      </c>
      <c r="D16" s="48"/>
      <c r="E16" s="141"/>
      <c r="F16" s="33"/>
    </row>
    <row r="17" spans="2:6" ht="33" customHeight="1" x14ac:dyDescent="0.35">
      <c r="B17" s="62" t="str">
        <f>+B11</f>
        <v>Gasto de consumo final de las ISFLSH</v>
      </c>
      <c r="C17" s="213">
        <f>+D11</f>
        <v>68268</v>
      </c>
      <c r="D17" s="48"/>
      <c r="E17" s="141"/>
      <c r="F17" s="33"/>
    </row>
    <row r="18" spans="2:6" ht="33" customHeight="1" x14ac:dyDescent="0.35">
      <c r="B18" s="62" t="str">
        <f>+B9</f>
        <v>Gasto de consumo final individual del gobierno</v>
      </c>
      <c r="C18" s="213">
        <f>+D9</f>
        <v>5425027</v>
      </c>
      <c r="D18" s="48"/>
      <c r="E18" s="141"/>
      <c r="F18" s="33"/>
    </row>
    <row r="19" spans="2:6" ht="33" customHeight="1" x14ac:dyDescent="0.35">
      <c r="B19" s="78" t="str">
        <f>+B10</f>
        <v>Gasto de consumo final colectivo del gobierno</v>
      </c>
      <c r="C19" s="214">
        <f>+D10</f>
        <v>264096</v>
      </c>
      <c r="D19" s="48"/>
      <c r="E19" s="141"/>
      <c r="F19" s="33"/>
    </row>
    <row r="20" spans="2:6" ht="33" customHeight="1" x14ac:dyDescent="0.35">
      <c r="B20" s="140"/>
      <c r="C20" s="42"/>
      <c r="D20" s="42"/>
      <c r="E20" s="141"/>
      <c r="F20" s="33"/>
    </row>
    <row r="21" spans="2:6" ht="33" customHeight="1" x14ac:dyDescent="0.35">
      <c r="B21" s="140"/>
      <c r="C21" s="42"/>
      <c r="D21" s="42"/>
      <c r="E21" s="141"/>
      <c r="F21" s="33"/>
    </row>
    <row r="22" spans="2:6" ht="33" customHeight="1" x14ac:dyDescent="0.35">
      <c r="B22" s="140"/>
      <c r="C22" s="42"/>
      <c r="D22" s="42"/>
      <c r="E22" s="141"/>
      <c r="F22" s="33"/>
    </row>
    <row r="23" spans="2:6" ht="33" customHeight="1" x14ac:dyDescent="0.35">
      <c r="B23" s="140"/>
      <c r="C23" s="42"/>
      <c r="D23" s="42"/>
      <c r="E23" s="141"/>
      <c r="F23" s="33"/>
    </row>
    <row r="24" spans="2:6" ht="33" customHeight="1" x14ac:dyDescent="0.35">
      <c r="B24" s="32"/>
      <c r="C24" s="40"/>
      <c r="D24" s="40"/>
      <c r="E24" s="33"/>
      <c r="F24" s="33"/>
    </row>
    <row r="25" spans="2:6" ht="33" customHeight="1" x14ac:dyDescent="0.35">
      <c r="B25" s="32"/>
      <c r="C25" s="40"/>
      <c r="D25" s="40"/>
      <c r="E25" s="33"/>
      <c r="F25" s="33"/>
    </row>
    <row r="26" spans="2:6" ht="33" customHeight="1" x14ac:dyDescent="0.35">
      <c r="B26" s="32"/>
      <c r="C26" s="40"/>
      <c r="D26" s="40"/>
      <c r="E26" s="33"/>
      <c r="F26" s="33"/>
    </row>
    <row r="27" spans="2:6" ht="33" customHeight="1" x14ac:dyDescent="0.35">
      <c r="B27" s="32"/>
      <c r="C27" s="40"/>
      <c r="D27" s="40"/>
      <c r="E27" s="33"/>
      <c r="F27" s="33"/>
    </row>
    <row r="28" spans="2:6" ht="27" customHeight="1" x14ac:dyDescent="0.35">
      <c r="B28" s="102" t="s">
        <v>293</v>
      </c>
    </row>
    <row r="29" spans="2:6" ht="15" customHeight="1" x14ac:dyDescent="0.35">
      <c r="B29" s="102" t="s">
        <v>14</v>
      </c>
    </row>
    <row r="31" spans="2:6" ht="15" customHeight="1" x14ac:dyDescent="0.35">
      <c r="B31" s="103"/>
    </row>
    <row r="32" spans="2:6" ht="15" customHeight="1" x14ac:dyDescent="0.35">
      <c r="B32" s="18"/>
    </row>
    <row r="33" spans="2:2" ht="15" customHeight="1" x14ac:dyDescent="0.35">
      <c r="B33" s="18"/>
    </row>
  </sheetData>
  <mergeCells count="3">
    <mergeCell ref="B4:F4"/>
    <mergeCell ref="B3:F3"/>
    <mergeCell ref="B14:F14"/>
  </mergeCells>
  <hyperlinks>
    <hyperlink ref="B2" location="Indice!A1" display="Índice"/>
    <hyperlink ref="G2" location="'2.1.5'!A1" display="Siguiente"/>
    <hyperlink ref="F2" location="'2.1.3'!A1" display="Anterior"/>
  </hyperlinks>
  <pageMargins left="1.0900000000000001" right="0.70866141732283472" top="0.74803149606299213" bottom="0.74803149606299213" header="0.31496062992125984" footer="0.31496062992125984"/>
  <pageSetup paperSize="9" scale="88" orientation="portrait"/>
  <drawing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1"/>
  <sheetViews>
    <sheetView showGridLines="0" zoomScale="60" zoomScaleNormal="60" workbookViewId="0">
      <pane ySplit="5" topLeftCell="A6" activePane="bottomLeft" state="frozen"/>
      <selection activeCell="B14" sqref="B14:Q16"/>
      <selection pane="bottomLeft" activeCell="A6" sqref="A6"/>
    </sheetView>
  </sheetViews>
  <sheetFormatPr baseColWidth="10" defaultRowHeight="14.5" x14ac:dyDescent="0.35"/>
  <cols>
    <col min="1" max="1" width="5" customWidth="1"/>
    <col min="2" max="2" width="83.7265625" customWidth="1"/>
    <col min="3" max="6" width="15.81640625" customWidth="1"/>
    <col min="7" max="14" width="15.7265625" customWidth="1"/>
  </cols>
  <sheetData>
    <row r="1" spans="1:7" ht="78" customHeight="1" x14ac:dyDescent="0.35"/>
    <row r="2" spans="1:7" ht="33" customHeight="1" x14ac:dyDescent="0.55000000000000004">
      <c r="B2" s="130" t="s">
        <v>2</v>
      </c>
      <c r="F2" s="36" t="s">
        <v>173</v>
      </c>
      <c r="G2" s="36" t="s">
        <v>174</v>
      </c>
    </row>
    <row r="3" spans="1:7" ht="33" customHeight="1" x14ac:dyDescent="0.35">
      <c r="B3" s="395" t="s">
        <v>147</v>
      </c>
      <c r="C3" s="395"/>
      <c r="D3" s="395"/>
      <c r="E3" s="395"/>
      <c r="F3" s="395"/>
    </row>
    <row r="4" spans="1:7" ht="40.5" customHeight="1" x14ac:dyDescent="0.35">
      <c r="B4" s="394" t="s">
        <v>329</v>
      </c>
      <c r="C4" s="394"/>
      <c r="D4" s="394"/>
      <c r="E4" s="394"/>
      <c r="F4" s="394"/>
    </row>
    <row r="5" spans="1:7" ht="33" customHeight="1" x14ac:dyDescent="0.35">
      <c r="B5" s="19"/>
      <c r="C5" s="19"/>
      <c r="D5" s="19"/>
      <c r="E5" s="19"/>
      <c r="F5" s="19"/>
    </row>
    <row r="6" spans="1:7" ht="33" customHeight="1" x14ac:dyDescent="0.35">
      <c r="B6" s="20" t="s">
        <v>0</v>
      </c>
      <c r="C6" s="21"/>
      <c r="D6" s="21"/>
      <c r="E6" s="21"/>
      <c r="F6" s="21"/>
    </row>
    <row r="7" spans="1:7" ht="33" customHeight="1" x14ac:dyDescent="0.35">
      <c r="B7" s="30" t="s">
        <v>3</v>
      </c>
      <c r="C7" s="30">
        <v>2022</v>
      </c>
      <c r="D7" s="30">
        <v>2023</v>
      </c>
      <c r="E7" s="30" t="s">
        <v>230</v>
      </c>
      <c r="F7" s="30" t="s">
        <v>294</v>
      </c>
    </row>
    <row r="8" spans="1:7" ht="33" customHeight="1" x14ac:dyDescent="0.35">
      <c r="B8" s="216" t="s">
        <v>439</v>
      </c>
      <c r="C8" s="116">
        <v>3307287</v>
      </c>
      <c r="D8" s="116">
        <v>3430573</v>
      </c>
      <c r="E8" s="92">
        <v>0.37356469066173797</v>
      </c>
      <c r="F8" s="92">
        <v>0.37337684387966702</v>
      </c>
    </row>
    <row r="9" spans="1:7" ht="33" customHeight="1" x14ac:dyDescent="0.35">
      <c r="B9" s="216" t="s">
        <v>440</v>
      </c>
      <c r="C9" s="116">
        <v>5177841</v>
      </c>
      <c r="D9" s="116">
        <v>5425027</v>
      </c>
      <c r="E9" s="92">
        <v>0.58484751140758795</v>
      </c>
      <c r="F9" s="92">
        <v>0.59044930955323705</v>
      </c>
    </row>
    <row r="10" spans="1:7" ht="33" customHeight="1" x14ac:dyDescent="0.35">
      <c r="B10" s="216" t="s">
        <v>441</v>
      </c>
      <c r="C10" s="116">
        <v>324664</v>
      </c>
      <c r="D10" s="116">
        <v>264096</v>
      </c>
      <c r="E10" s="92">
        <v>3.6671449054467502E-2</v>
      </c>
      <c r="F10" s="92">
        <v>2.87436912029694E-2</v>
      </c>
    </row>
    <row r="11" spans="1:7" ht="33" customHeight="1" x14ac:dyDescent="0.35">
      <c r="B11" s="216" t="s">
        <v>442</v>
      </c>
      <c r="C11" s="116">
        <v>43526</v>
      </c>
      <c r="D11" s="116">
        <v>68268</v>
      </c>
      <c r="E11" s="92">
        <v>4.9163488762066403E-3</v>
      </c>
      <c r="F11" s="92">
        <v>7.4301553641263696E-3</v>
      </c>
    </row>
    <row r="12" spans="1:7" ht="33" customHeight="1" x14ac:dyDescent="0.35">
      <c r="B12" s="217" t="s">
        <v>443</v>
      </c>
      <c r="C12" s="117">
        <v>8853318</v>
      </c>
      <c r="D12" s="117">
        <v>9187964</v>
      </c>
      <c r="E12" s="109">
        <v>1</v>
      </c>
      <c r="F12" s="109">
        <v>1</v>
      </c>
    </row>
    <row r="13" spans="1:7" ht="33" customHeight="1" x14ac:dyDescent="0.35">
      <c r="A13" s="215"/>
      <c r="B13" s="218"/>
      <c r="C13" s="195"/>
      <c r="D13" s="195"/>
      <c r="E13" s="98"/>
      <c r="F13" s="98"/>
    </row>
    <row r="14" spans="1:7" ht="36.75" customHeight="1" x14ac:dyDescent="0.35">
      <c r="B14" s="412" t="s">
        <v>330</v>
      </c>
      <c r="C14" s="412"/>
      <c r="D14" s="412"/>
      <c r="E14" s="412"/>
      <c r="F14" s="412"/>
    </row>
    <row r="15" spans="1:7" ht="33" customHeight="1" x14ac:dyDescent="0.35">
      <c r="A15" s="215"/>
      <c r="B15" s="218"/>
      <c r="C15" s="195"/>
      <c r="D15" s="195"/>
      <c r="E15" s="98"/>
      <c r="F15" s="98"/>
    </row>
    <row r="16" spans="1:7" ht="33" customHeight="1" x14ac:dyDescent="0.35">
      <c r="A16" s="215"/>
      <c r="B16" s="218"/>
      <c r="C16" s="195"/>
      <c r="D16" s="195"/>
      <c r="E16" s="98"/>
      <c r="F16" s="98"/>
    </row>
    <row r="17" spans="1:6" ht="33" customHeight="1" x14ac:dyDescent="0.35">
      <c r="A17" s="215"/>
      <c r="B17" s="218"/>
      <c r="C17" s="195"/>
      <c r="D17" s="195"/>
      <c r="E17" s="98"/>
      <c r="F17" s="98"/>
    </row>
    <row r="18" spans="1:6" ht="33" customHeight="1" x14ac:dyDescent="0.35">
      <c r="A18" s="215"/>
      <c r="B18" s="218"/>
      <c r="C18" s="195"/>
      <c r="D18" s="195"/>
      <c r="E18" s="98"/>
      <c r="F18" s="98"/>
    </row>
    <row r="19" spans="1:6" ht="33" customHeight="1" x14ac:dyDescent="0.35">
      <c r="A19" s="215"/>
      <c r="B19" s="218"/>
      <c r="C19" s="195"/>
      <c r="D19" s="195"/>
      <c r="E19" s="98"/>
      <c r="F19" s="98"/>
    </row>
    <row r="20" spans="1:6" ht="33" customHeight="1" x14ac:dyDescent="0.35">
      <c r="A20" s="215"/>
      <c r="B20" s="218"/>
      <c r="C20" s="195"/>
      <c r="D20" s="195"/>
      <c r="E20" s="98"/>
      <c r="F20" s="98"/>
    </row>
    <row r="21" spans="1:6" ht="33" customHeight="1" x14ac:dyDescent="0.35">
      <c r="A21" s="215"/>
      <c r="B21" s="218"/>
      <c r="C21" s="195"/>
      <c r="D21" s="195"/>
      <c r="E21" s="98"/>
      <c r="F21" s="98"/>
    </row>
    <row r="22" spans="1:6" ht="33" customHeight="1" x14ac:dyDescent="0.35">
      <c r="A22" s="215"/>
      <c r="B22" s="218"/>
      <c r="C22" s="195"/>
      <c r="D22" s="195"/>
      <c r="E22" s="98"/>
      <c r="F22" s="98"/>
    </row>
    <row r="23" spans="1:6" ht="33" customHeight="1" x14ac:dyDescent="0.35">
      <c r="A23" s="215"/>
      <c r="B23" s="218"/>
      <c r="C23" s="195"/>
      <c r="D23" s="195"/>
      <c r="E23" s="98"/>
      <c r="F23" s="98"/>
    </row>
    <row r="24" spans="1:6" ht="33" customHeight="1" x14ac:dyDescent="0.35">
      <c r="A24" s="215"/>
      <c r="B24" s="218"/>
      <c r="C24" s="195"/>
      <c r="D24" s="195"/>
      <c r="E24" s="98"/>
      <c r="F24" s="98"/>
    </row>
    <row r="25" spans="1:6" ht="33" customHeight="1" x14ac:dyDescent="0.35">
      <c r="A25" s="215"/>
      <c r="B25" s="218"/>
      <c r="C25" s="195"/>
      <c r="D25" s="195"/>
      <c r="E25" s="98"/>
      <c r="F25" s="98"/>
    </row>
    <row r="26" spans="1:6" ht="33" customHeight="1" x14ac:dyDescent="0.35">
      <c r="A26" s="215"/>
      <c r="B26" s="218"/>
      <c r="C26" s="195"/>
      <c r="D26" s="195"/>
      <c r="E26" s="98"/>
      <c r="F26" s="98"/>
    </row>
    <row r="27" spans="1:6" ht="33" customHeight="1" x14ac:dyDescent="0.35">
      <c r="A27" s="215"/>
      <c r="B27" s="218"/>
      <c r="C27" s="195"/>
      <c r="D27" s="195"/>
      <c r="E27" s="98"/>
      <c r="F27" s="98"/>
    </row>
    <row r="28" spans="1:6" ht="33" customHeight="1" x14ac:dyDescent="0.35">
      <c r="A28" s="215"/>
      <c r="B28" s="218"/>
      <c r="C28" s="195"/>
      <c r="D28" s="195"/>
      <c r="E28" s="98"/>
      <c r="F28" s="98"/>
    </row>
    <row r="29" spans="1:6" ht="33" customHeight="1" x14ac:dyDescent="0.35">
      <c r="B29" s="21"/>
      <c r="C29" s="21"/>
      <c r="D29" s="21"/>
      <c r="E29" s="21"/>
      <c r="F29" s="21"/>
    </row>
    <row r="30" spans="1:6" ht="15.75" customHeight="1" x14ac:dyDescent="0.35">
      <c r="B30" s="102" t="s">
        <v>293</v>
      </c>
    </row>
    <row r="31" spans="1:6" ht="15.75" customHeight="1" x14ac:dyDescent="0.35">
      <c r="B31" s="102" t="s">
        <v>14</v>
      </c>
    </row>
  </sheetData>
  <mergeCells count="3">
    <mergeCell ref="B4:F4"/>
    <mergeCell ref="B3:F3"/>
    <mergeCell ref="B14:F14"/>
  </mergeCells>
  <hyperlinks>
    <hyperlink ref="B2" location="Indice!A1" display="Índice"/>
    <hyperlink ref="G2" location="'2.1.6'!A1" display="Siguiente"/>
    <hyperlink ref="F2" location="'2.1.4'!A1" display="Anterior"/>
  </hyperlinks>
  <pageMargins left="0.7" right="0.7" top="0.75" bottom="0.75" header="0.3" footer="0.3"/>
  <pageSetup paperSize="9" orientation="portrait"/>
  <drawing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T53"/>
  <sheetViews>
    <sheetView showGridLines="0" zoomScale="60" zoomScaleNormal="60" zoomScaleSheetLayoutView="85" workbookViewId="0">
      <pane ySplit="5" topLeftCell="A6" activePane="bottomLeft" state="frozen"/>
      <selection activeCell="B14" sqref="B14:Q16"/>
      <selection pane="bottomLeft" activeCell="A6" sqref="A6"/>
    </sheetView>
  </sheetViews>
  <sheetFormatPr baseColWidth="10" defaultRowHeight="14.5" x14ac:dyDescent="0.35"/>
  <cols>
    <col min="1" max="1" width="5" customWidth="1"/>
    <col min="2" max="2" width="52.7265625" customWidth="1"/>
    <col min="3" max="19" width="15.81640625" customWidth="1"/>
  </cols>
  <sheetData>
    <row r="1" spans="2:19" ht="78" customHeight="1" x14ac:dyDescent="0.35"/>
    <row r="2" spans="2:19" ht="33" customHeight="1" x14ac:dyDescent="0.55000000000000004">
      <c r="B2" s="130" t="s">
        <v>2</v>
      </c>
      <c r="R2" s="36" t="s">
        <v>173</v>
      </c>
      <c r="S2" s="36" t="s">
        <v>174</v>
      </c>
    </row>
    <row r="3" spans="2:19" ht="33" customHeight="1" x14ac:dyDescent="0.35">
      <c r="B3" s="395" t="s">
        <v>148</v>
      </c>
      <c r="C3" s="395"/>
      <c r="D3" s="395"/>
      <c r="E3" s="395"/>
      <c r="F3" s="395"/>
      <c r="G3" s="395"/>
      <c r="H3" s="395"/>
      <c r="I3" s="395"/>
      <c r="J3" s="395"/>
      <c r="K3" s="395"/>
      <c r="L3" s="395"/>
      <c r="M3" s="395"/>
      <c r="N3" s="395"/>
      <c r="O3" s="395"/>
      <c r="P3" s="395"/>
      <c r="Q3" s="395"/>
      <c r="R3" s="395"/>
    </row>
    <row r="4" spans="2:19" ht="33" customHeight="1" x14ac:dyDescent="0.35">
      <c r="B4" s="396" t="s">
        <v>331</v>
      </c>
      <c r="C4" s="396"/>
      <c r="D4" s="396"/>
      <c r="E4" s="396"/>
      <c r="F4" s="396"/>
      <c r="G4" s="396"/>
      <c r="H4" s="396"/>
      <c r="I4" s="396"/>
      <c r="J4" s="396"/>
      <c r="K4" s="396"/>
      <c r="L4" s="396"/>
      <c r="M4" s="396"/>
      <c r="N4" s="396"/>
      <c r="O4" s="396"/>
      <c r="P4" s="396"/>
      <c r="Q4" s="396"/>
      <c r="R4" s="396"/>
    </row>
    <row r="5" spans="2:19" ht="33" customHeight="1" x14ac:dyDescent="0.35"/>
    <row r="6" spans="2:19" ht="33" customHeight="1" x14ac:dyDescent="0.35">
      <c r="B6" s="20" t="s">
        <v>0</v>
      </c>
      <c r="C6" s="21"/>
      <c r="D6" s="21"/>
      <c r="E6" s="21"/>
      <c r="F6" s="21"/>
      <c r="G6" s="21"/>
      <c r="H6" s="21"/>
      <c r="I6" s="21"/>
      <c r="J6" s="21"/>
      <c r="K6" s="21"/>
      <c r="L6" s="21"/>
      <c r="M6" s="21"/>
      <c r="N6" s="21"/>
      <c r="O6" s="21"/>
      <c r="P6" s="21"/>
      <c r="Q6" s="21"/>
      <c r="R6" s="21"/>
    </row>
    <row r="7" spans="2:19" ht="33" customHeight="1" x14ac:dyDescent="0.35">
      <c r="B7" s="30" t="s">
        <v>3</v>
      </c>
      <c r="C7" s="30">
        <v>2007</v>
      </c>
      <c r="D7" s="30">
        <v>2008</v>
      </c>
      <c r="E7" s="30">
        <v>2009</v>
      </c>
      <c r="F7" s="30">
        <v>2010</v>
      </c>
      <c r="G7" s="30">
        <v>2011</v>
      </c>
      <c r="H7" s="30">
        <v>2012</v>
      </c>
      <c r="I7" s="30">
        <v>2013</v>
      </c>
      <c r="J7" s="30">
        <v>2014</v>
      </c>
      <c r="K7" s="30">
        <v>2015</v>
      </c>
      <c r="L7" s="30">
        <v>2016</v>
      </c>
      <c r="M7" s="30">
        <v>2017</v>
      </c>
      <c r="N7" s="30">
        <v>2018</v>
      </c>
      <c r="O7" s="30">
        <v>2019</v>
      </c>
      <c r="P7" s="30">
        <v>2020</v>
      </c>
      <c r="Q7" s="30">
        <v>2021</v>
      </c>
      <c r="R7" s="30">
        <v>2022</v>
      </c>
      <c r="S7" s="30">
        <v>2023</v>
      </c>
    </row>
    <row r="8" spans="2:19" ht="33" customHeight="1" x14ac:dyDescent="0.35">
      <c r="B8" s="24" t="s">
        <v>501</v>
      </c>
      <c r="C8" s="25">
        <v>1089158</v>
      </c>
      <c r="D8" s="25">
        <v>1345134</v>
      </c>
      <c r="E8" s="25">
        <v>1539978</v>
      </c>
      <c r="F8" s="25">
        <v>2037565</v>
      </c>
      <c r="G8" s="25">
        <v>2497077</v>
      </c>
      <c r="H8" s="25">
        <v>3097018</v>
      </c>
      <c r="I8" s="25">
        <v>3731655</v>
      </c>
      <c r="J8" s="25">
        <v>4281346</v>
      </c>
      <c r="K8" s="25">
        <v>4380156</v>
      </c>
      <c r="L8" s="25">
        <v>4534719</v>
      </c>
      <c r="M8" s="25">
        <v>4856273</v>
      </c>
      <c r="N8" s="25">
        <v>5380553</v>
      </c>
      <c r="O8" s="25">
        <v>5295582</v>
      </c>
      <c r="P8" s="25">
        <v>5071464</v>
      </c>
      <c r="Q8" s="25">
        <v>5714024</v>
      </c>
      <c r="R8" s="25">
        <v>5502505</v>
      </c>
      <c r="S8" s="25">
        <v>5689123</v>
      </c>
    </row>
    <row r="9" spans="2:19" ht="33" customHeight="1" x14ac:dyDescent="0.35">
      <c r="B9" s="24" t="s">
        <v>503</v>
      </c>
      <c r="C9" s="25">
        <v>1700319</v>
      </c>
      <c r="D9" s="25">
        <v>2044208</v>
      </c>
      <c r="E9" s="25">
        <v>2100797</v>
      </c>
      <c r="F9" s="25">
        <v>2304622</v>
      </c>
      <c r="G9" s="25">
        <v>2737099</v>
      </c>
      <c r="H9" s="25">
        <v>2955638</v>
      </c>
      <c r="I9" s="25">
        <v>2830286</v>
      </c>
      <c r="J9" s="25">
        <v>2677548</v>
      </c>
      <c r="K9" s="25">
        <v>3187997</v>
      </c>
      <c r="L9" s="25">
        <v>2891320</v>
      </c>
      <c r="M9" s="25">
        <v>3021141</v>
      </c>
      <c r="N9" s="25">
        <v>3058194</v>
      </c>
      <c r="O9" s="25">
        <v>3128240</v>
      </c>
      <c r="P9" s="25">
        <v>3201226</v>
      </c>
      <c r="Q9" s="25">
        <v>3287624</v>
      </c>
      <c r="R9" s="25">
        <v>3350813</v>
      </c>
      <c r="S9" s="25">
        <v>3498841</v>
      </c>
    </row>
    <row r="10" spans="2:19" ht="33" customHeight="1" x14ac:dyDescent="0.35">
      <c r="B10" s="24" t="s">
        <v>379</v>
      </c>
      <c r="C10" s="25">
        <v>49848726.264110103</v>
      </c>
      <c r="D10" s="25">
        <v>61139437.082446702</v>
      </c>
      <c r="E10" s="25">
        <v>60094976.937057696</v>
      </c>
      <c r="F10" s="25">
        <v>68151329.246774003</v>
      </c>
      <c r="G10" s="25">
        <v>78986647.839196697</v>
      </c>
      <c r="H10" s="25">
        <v>87735047.7407123</v>
      </c>
      <c r="I10" s="25">
        <v>96570334.734164804</v>
      </c>
      <c r="J10" s="25">
        <v>102717793.36090501</v>
      </c>
      <c r="K10" s="25">
        <v>97209557.101837903</v>
      </c>
      <c r="L10" s="25">
        <v>97671432.666643396</v>
      </c>
      <c r="M10" s="25">
        <v>104467485.714113</v>
      </c>
      <c r="N10" s="25">
        <v>107478961</v>
      </c>
      <c r="O10" s="25">
        <v>107595830.000003</v>
      </c>
      <c r="P10" s="25">
        <v>95865473.000000298</v>
      </c>
      <c r="Q10" s="25">
        <v>107435099.99999601</v>
      </c>
      <c r="R10" s="25">
        <v>116586078.999998</v>
      </c>
      <c r="S10" s="25">
        <v>118844826.791557</v>
      </c>
    </row>
    <row r="11" spans="2:19" ht="33" customHeight="1" x14ac:dyDescent="0.35">
      <c r="B11" s="26" t="s">
        <v>502</v>
      </c>
      <c r="C11" s="27">
        <v>2.18492643970357E-2</v>
      </c>
      <c r="D11" s="27">
        <v>2.2001085783405001E-2</v>
      </c>
      <c r="E11" s="27">
        <v>2.5625735768447701E-2</v>
      </c>
      <c r="F11" s="27">
        <v>2.98976560328271E-2</v>
      </c>
      <c r="G11" s="27">
        <v>3.1613912836048197E-2</v>
      </c>
      <c r="H11" s="27">
        <v>3.5299667347908299E-2</v>
      </c>
      <c r="I11" s="27">
        <v>3.8641835614139301E-2</v>
      </c>
      <c r="J11" s="27">
        <v>4.1680665636549E-2</v>
      </c>
      <c r="K11" s="27">
        <v>4.5058902957569202E-2</v>
      </c>
      <c r="L11" s="27">
        <v>4.6428304328013502E-2</v>
      </c>
      <c r="M11" s="27">
        <v>4.6485975677539697E-2</v>
      </c>
      <c r="N11" s="27">
        <v>5.0061453422498202E-2</v>
      </c>
      <c r="O11" s="27">
        <v>4.9217353497806302E-2</v>
      </c>
      <c r="P11" s="27">
        <v>5.2901882620450702E-2</v>
      </c>
      <c r="Q11" s="27">
        <v>5.3185821021251099E-2</v>
      </c>
      <c r="R11" s="27">
        <v>4.7196929918194498E-2</v>
      </c>
      <c r="S11" s="27">
        <v>4.78701778915308E-2</v>
      </c>
    </row>
    <row r="12" spans="2:19" ht="33" customHeight="1" x14ac:dyDescent="0.35">
      <c r="B12" s="26" t="s">
        <v>504</v>
      </c>
      <c r="C12" s="27">
        <v>3.4109577664859801E-2</v>
      </c>
      <c r="D12" s="27">
        <v>3.3435178626904601E-2</v>
      </c>
      <c r="E12" s="27">
        <v>3.4957946688295299E-2</v>
      </c>
      <c r="F12" s="27">
        <v>3.38162443120519E-2</v>
      </c>
      <c r="G12" s="27">
        <v>3.4652679596838501E-2</v>
      </c>
      <c r="H12" s="27">
        <v>3.3688224673165297E-2</v>
      </c>
      <c r="I12" s="27">
        <v>2.9308027230009099E-2</v>
      </c>
      <c r="J12" s="27">
        <v>2.6067031936641099E-2</v>
      </c>
      <c r="K12" s="27">
        <v>3.2795098496953501E-2</v>
      </c>
      <c r="L12" s="27">
        <v>2.9602514482081899E-2</v>
      </c>
      <c r="M12" s="27">
        <v>2.8919438228538201E-2</v>
      </c>
      <c r="N12" s="27">
        <v>2.84538850352303E-2</v>
      </c>
      <c r="O12" s="27">
        <v>2.9073989205714801E-2</v>
      </c>
      <c r="P12" s="27">
        <v>3.3392898400448998E-2</v>
      </c>
      <c r="Q12" s="27">
        <v>3.06010233154725E-2</v>
      </c>
      <c r="R12" s="27">
        <v>2.8741107246603999E-2</v>
      </c>
      <c r="S12" s="27">
        <v>2.9440414820382999E-2</v>
      </c>
    </row>
    <row r="13" spans="2:19" ht="33" customHeight="1" x14ac:dyDescent="0.35">
      <c r="B13" s="39"/>
      <c r="C13" s="33"/>
      <c r="D13" s="33"/>
      <c r="E13" s="33"/>
      <c r="F13" s="33"/>
      <c r="G13" s="33"/>
      <c r="H13" s="33"/>
      <c r="I13" s="33"/>
      <c r="J13" s="33"/>
      <c r="K13" s="33"/>
      <c r="L13" s="33"/>
      <c r="M13" s="33"/>
      <c r="N13" s="33"/>
      <c r="O13" s="33"/>
      <c r="P13" s="33"/>
      <c r="Q13" s="33"/>
      <c r="R13" s="33"/>
    </row>
    <row r="14" spans="2:19" ht="33" customHeight="1" x14ac:dyDescent="0.35">
      <c r="B14" s="397" t="s">
        <v>332</v>
      </c>
      <c r="C14" s="397"/>
      <c r="D14" s="397"/>
      <c r="E14" s="397"/>
      <c r="F14" s="397"/>
      <c r="G14" s="397"/>
      <c r="H14" s="397"/>
      <c r="I14" s="397"/>
      <c r="J14" s="397"/>
      <c r="K14" s="397"/>
      <c r="L14" s="397"/>
    </row>
    <row r="15" spans="2:19" ht="33" customHeight="1" x14ac:dyDescent="0.35">
      <c r="B15" s="39"/>
      <c r="C15" s="33"/>
      <c r="D15" s="33"/>
      <c r="E15" s="33"/>
      <c r="F15" s="33"/>
      <c r="G15" s="33"/>
      <c r="H15" s="33"/>
      <c r="I15" s="33"/>
      <c r="J15" s="33"/>
      <c r="K15" s="33"/>
      <c r="L15" s="33"/>
      <c r="M15" s="33"/>
      <c r="N15" s="33"/>
      <c r="O15" s="33"/>
      <c r="P15" s="33"/>
      <c r="Q15" s="33"/>
      <c r="R15" s="33"/>
    </row>
    <row r="16" spans="2:19" ht="33" customHeight="1" x14ac:dyDescent="0.35">
      <c r="B16" s="39"/>
      <c r="C16" s="33"/>
      <c r="D16" s="33"/>
      <c r="E16" s="33"/>
      <c r="F16" s="33"/>
      <c r="G16" s="33"/>
      <c r="H16" s="33"/>
      <c r="I16" s="33"/>
      <c r="J16" s="33"/>
      <c r="K16" s="33"/>
      <c r="L16" s="33"/>
      <c r="M16" s="33"/>
      <c r="N16" s="33"/>
      <c r="O16" s="33"/>
      <c r="P16" s="33"/>
      <c r="Q16" s="33"/>
      <c r="R16" s="33"/>
    </row>
    <row r="17" spans="2:20" ht="33" customHeight="1" x14ac:dyDescent="0.35">
      <c r="B17" s="39"/>
      <c r="C17" s="33"/>
      <c r="D17" s="33"/>
      <c r="E17" s="33"/>
      <c r="F17" s="33"/>
      <c r="G17" s="33"/>
      <c r="H17" s="33"/>
      <c r="I17" s="33"/>
      <c r="J17" s="33"/>
      <c r="K17" s="33"/>
      <c r="L17" s="33"/>
      <c r="M17" s="33"/>
      <c r="N17" s="33"/>
      <c r="O17" s="33"/>
      <c r="P17" s="33"/>
      <c r="Q17" s="33"/>
      <c r="R17" s="33"/>
    </row>
    <row r="18" spans="2:20" ht="33" customHeight="1" x14ac:dyDescent="0.35">
      <c r="B18" s="39"/>
      <c r="C18" s="33"/>
      <c r="D18" s="33"/>
      <c r="E18" s="33"/>
      <c r="F18" s="33"/>
      <c r="G18" s="33"/>
      <c r="H18" s="33"/>
      <c r="I18" s="33"/>
      <c r="J18" s="33"/>
      <c r="K18" s="33"/>
      <c r="L18" s="33"/>
      <c r="M18" s="33"/>
      <c r="N18" s="33"/>
      <c r="O18" s="33"/>
      <c r="P18" s="33"/>
      <c r="Q18" s="33"/>
      <c r="R18" s="33"/>
    </row>
    <row r="19" spans="2:20" ht="33" customHeight="1" x14ac:dyDescent="0.35">
      <c r="B19" s="39"/>
      <c r="C19" s="33"/>
      <c r="D19" s="33"/>
      <c r="E19" s="33"/>
      <c r="F19" s="33"/>
      <c r="G19" s="33"/>
      <c r="H19" s="33"/>
      <c r="I19" s="33"/>
      <c r="J19" s="33"/>
      <c r="K19" s="33"/>
      <c r="L19" s="33"/>
      <c r="M19" s="33"/>
      <c r="N19" s="33"/>
      <c r="O19" s="33"/>
      <c r="P19" s="33"/>
      <c r="Q19" s="33"/>
      <c r="R19" s="33"/>
    </row>
    <row r="20" spans="2:20" ht="33" customHeight="1" x14ac:dyDescent="0.35">
      <c r="B20" s="39"/>
      <c r="C20" s="33"/>
      <c r="D20" s="33"/>
      <c r="E20" s="33"/>
      <c r="F20" s="33"/>
      <c r="G20" s="33"/>
      <c r="H20" s="33"/>
      <c r="I20" s="33"/>
      <c r="J20" s="33"/>
      <c r="K20" s="33"/>
      <c r="L20" s="33"/>
      <c r="M20" s="33"/>
      <c r="N20" s="33"/>
      <c r="O20" s="33"/>
      <c r="P20" s="33"/>
      <c r="Q20" s="33"/>
      <c r="R20" s="33"/>
    </row>
    <row r="21" spans="2:20" ht="33" customHeight="1" x14ac:dyDescent="0.35">
      <c r="B21" s="39"/>
      <c r="C21" s="33"/>
      <c r="D21" s="33"/>
      <c r="E21" s="33"/>
      <c r="F21" s="33"/>
      <c r="G21" s="33"/>
      <c r="H21" s="33"/>
      <c r="I21" s="33"/>
      <c r="J21" s="33"/>
      <c r="K21" s="33"/>
      <c r="L21" s="33"/>
      <c r="M21" s="33"/>
      <c r="N21" s="33"/>
      <c r="O21" s="33"/>
      <c r="P21" s="33"/>
      <c r="Q21" s="33"/>
      <c r="R21" s="33"/>
    </row>
    <row r="22" spans="2:20" ht="33" customHeight="1" x14ac:dyDescent="0.35">
      <c r="B22" s="39"/>
      <c r="C22" s="33"/>
      <c r="D22" s="33"/>
      <c r="E22" s="33"/>
      <c r="F22" s="33"/>
      <c r="G22" s="33"/>
      <c r="H22" s="33"/>
      <c r="I22" s="33"/>
      <c r="J22" s="33"/>
      <c r="K22" s="33"/>
      <c r="L22" s="33"/>
      <c r="M22" s="33"/>
      <c r="N22" s="33"/>
      <c r="O22" s="33"/>
      <c r="P22" s="33"/>
      <c r="Q22" s="33"/>
      <c r="R22" s="33"/>
    </row>
    <row r="23" spans="2:20" ht="33" customHeight="1" x14ac:dyDescent="0.35">
      <c r="B23" s="39"/>
      <c r="C23" s="33"/>
      <c r="D23" s="33"/>
      <c r="E23" s="33"/>
      <c r="F23" s="33"/>
      <c r="G23" s="33"/>
      <c r="H23" s="33"/>
      <c r="I23" s="33"/>
      <c r="J23" s="33"/>
      <c r="K23" s="33"/>
      <c r="L23" s="33"/>
      <c r="M23" s="33"/>
      <c r="N23" s="33"/>
      <c r="O23" s="33"/>
      <c r="P23" s="33"/>
      <c r="Q23" s="33"/>
      <c r="R23" s="33"/>
    </row>
    <row r="24" spans="2:20" ht="33" customHeight="1" x14ac:dyDescent="0.35">
      <c r="B24" s="39"/>
      <c r="C24" s="33"/>
      <c r="D24" s="33"/>
      <c r="E24" s="33"/>
      <c r="F24" s="33"/>
      <c r="G24" s="33"/>
      <c r="H24" s="33"/>
      <c r="I24" s="33"/>
      <c r="J24" s="33"/>
      <c r="K24" s="33"/>
      <c r="L24" s="33"/>
      <c r="M24" s="33"/>
      <c r="N24" s="33"/>
      <c r="O24" s="33"/>
      <c r="P24" s="33"/>
      <c r="Q24" s="33"/>
      <c r="R24" s="33"/>
    </row>
    <row r="25" spans="2:20" ht="33" customHeight="1" x14ac:dyDescent="0.35">
      <c r="B25" s="39"/>
      <c r="C25" s="33"/>
      <c r="D25" s="33"/>
      <c r="E25" s="33"/>
      <c r="F25" s="33"/>
      <c r="G25" s="33"/>
      <c r="H25" s="33"/>
      <c r="I25" s="33"/>
      <c r="J25" s="33"/>
      <c r="K25" s="33"/>
      <c r="L25" s="33"/>
      <c r="M25" s="33"/>
      <c r="N25" s="33"/>
      <c r="O25" s="33"/>
      <c r="P25" s="33"/>
      <c r="Q25" s="33"/>
      <c r="R25" s="33"/>
    </row>
    <row r="26" spans="2:20" ht="33" customHeight="1" x14ac:dyDescent="0.35">
      <c r="B26" s="39"/>
      <c r="C26" s="33"/>
      <c r="D26" s="33"/>
      <c r="E26" s="33"/>
      <c r="F26" s="33"/>
      <c r="G26" s="33"/>
      <c r="H26" s="33"/>
      <c r="I26" s="33"/>
      <c r="J26" s="33"/>
      <c r="K26" s="33"/>
      <c r="L26" s="33"/>
      <c r="M26" s="33"/>
      <c r="N26" s="33"/>
      <c r="O26" s="33"/>
      <c r="P26" s="33"/>
      <c r="Q26" s="33"/>
      <c r="R26" s="33"/>
    </row>
    <row r="27" spans="2:20" ht="33" customHeight="1" x14ac:dyDescent="0.35">
      <c r="B27" s="39"/>
      <c r="C27" s="33"/>
      <c r="D27" s="33"/>
      <c r="E27" s="33"/>
      <c r="F27" s="33"/>
      <c r="G27" s="33"/>
      <c r="H27" s="33"/>
      <c r="I27" s="33"/>
      <c r="J27" s="33"/>
      <c r="K27" s="33"/>
      <c r="L27" s="33"/>
      <c r="M27" s="33"/>
      <c r="N27" s="33"/>
      <c r="O27" s="33"/>
      <c r="P27" s="33"/>
      <c r="Q27" s="33"/>
      <c r="R27" s="33"/>
    </row>
    <row r="28" spans="2:20" ht="18.75" customHeight="1" x14ac:dyDescent="0.35"/>
    <row r="29" spans="2:20" ht="32.25" customHeight="1" x14ac:dyDescent="0.35">
      <c r="B29" s="397" t="s">
        <v>333</v>
      </c>
      <c r="C29" s="397"/>
      <c r="D29" s="397"/>
      <c r="E29" s="397"/>
      <c r="F29" s="397"/>
      <c r="G29" s="397"/>
      <c r="H29" s="397"/>
      <c r="I29" s="397"/>
      <c r="J29" s="397"/>
      <c r="K29" s="397"/>
      <c r="L29" s="397"/>
    </row>
    <row r="30" spans="2:20" ht="15.75" customHeight="1" x14ac:dyDescent="0.35">
      <c r="B30" s="220"/>
      <c r="C30" s="220">
        <v>2007</v>
      </c>
      <c r="D30" s="220">
        <v>2008</v>
      </c>
      <c r="E30" s="220">
        <v>2009</v>
      </c>
      <c r="F30" s="220">
        <v>2010</v>
      </c>
      <c r="G30" s="220">
        <v>2011</v>
      </c>
      <c r="H30" s="220">
        <v>2012</v>
      </c>
      <c r="I30" s="220">
        <v>2013</v>
      </c>
      <c r="J30" s="220">
        <v>2014</v>
      </c>
      <c r="K30" s="220">
        <v>2015</v>
      </c>
      <c r="L30" s="220">
        <v>2016</v>
      </c>
      <c r="M30" s="220">
        <v>2017</v>
      </c>
      <c r="N30" s="220">
        <v>2018</v>
      </c>
      <c r="O30" s="220">
        <v>2019</v>
      </c>
      <c r="P30" s="220">
        <v>2020</v>
      </c>
      <c r="Q30" s="220">
        <v>2021</v>
      </c>
      <c r="R30" s="220">
        <v>2022</v>
      </c>
      <c r="S30" s="220">
        <v>2023</v>
      </c>
      <c r="T30" s="46"/>
    </row>
    <row r="31" spans="2:20" ht="17.25" customHeight="1" x14ac:dyDescent="0.35">
      <c r="B31" s="221" t="str">
        <f>B8</f>
        <v>Gasto de consumo final público en salud</v>
      </c>
      <c r="C31" s="222">
        <f t="shared" ref="C31:S31" si="0">C8/C33</f>
        <v>0.39045240380185964</v>
      </c>
      <c r="D31" s="222">
        <f t="shared" si="0"/>
        <v>0.39687172318402802</v>
      </c>
      <c r="E31" s="222">
        <f t="shared" si="0"/>
        <v>0.42298082139104998</v>
      </c>
      <c r="F31" s="222">
        <f t="shared" si="0"/>
        <v>0.46924856069073029</v>
      </c>
      <c r="G31" s="222">
        <f t="shared" si="0"/>
        <v>0.4770716536853174</v>
      </c>
      <c r="H31" s="222">
        <f t="shared" si="0"/>
        <v>0.51167917026839127</v>
      </c>
      <c r="I31" s="222">
        <f t="shared" si="0"/>
        <v>0.5686815836960436</v>
      </c>
      <c r="J31" s="222">
        <f t="shared" si="0"/>
        <v>0.61523368512295196</v>
      </c>
      <c r="K31" s="222">
        <f t="shared" si="0"/>
        <v>0.57876155516411998</v>
      </c>
      <c r="L31" s="222">
        <f t="shared" si="0"/>
        <v>0.61065111562166585</v>
      </c>
      <c r="M31" s="222">
        <f t="shared" si="0"/>
        <v>0.61648061153063682</v>
      </c>
      <c r="N31" s="222">
        <f t="shared" si="0"/>
        <v>0.6376009376747519</v>
      </c>
      <c r="O31" s="222">
        <f t="shared" si="0"/>
        <v>0.62864362518581229</v>
      </c>
      <c r="P31" s="222">
        <f t="shared" si="0"/>
        <v>0.61303687192436807</v>
      </c>
      <c r="Q31" s="222">
        <f t="shared" si="0"/>
        <v>0.6347753211411955</v>
      </c>
      <c r="R31" s="222">
        <f t="shared" si="0"/>
        <v>0.62151896046205501</v>
      </c>
      <c r="S31" s="222">
        <f t="shared" si="0"/>
        <v>0.61919300075620676</v>
      </c>
      <c r="T31" s="46"/>
    </row>
    <row r="32" spans="2:20" ht="15" customHeight="1" x14ac:dyDescent="0.35">
      <c r="B32" s="221" t="str">
        <f>B9</f>
        <v>Gasto de consumo final privado en salud</v>
      </c>
      <c r="C32" s="222">
        <f t="shared" ref="C32:S32" si="1">C9/C33</f>
        <v>0.60954759619814036</v>
      </c>
      <c r="D32" s="222">
        <f t="shared" si="1"/>
        <v>0.60312827681597192</v>
      </c>
      <c r="E32" s="222">
        <f t="shared" si="1"/>
        <v>0.57701917860895002</v>
      </c>
      <c r="F32" s="222">
        <f t="shared" si="1"/>
        <v>0.53075143930926971</v>
      </c>
      <c r="G32" s="222">
        <f t="shared" si="1"/>
        <v>0.52292834631468255</v>
      </c>
      <c r="H32" s="222">
        <f t="shared" si="1"/>
        <v>0.48832082973160873</v>
      </c>
      <c r="I32" s="222">
        <f t="shared" si="1"/>
        <v>0.4313184163039564</v>
      </c>
      <c r="J32" s="222">
        <f t="shared" si="1"/>
        <v>0.38476631487704799</v>
      </c>
      <c r="K32" s="222">
        <f t="shared" si="1"/>
        <v>0.42123844483588002</v>
      </c>
      <c r="L32" s="222">
        <f t="shared" si="1"/>
        <v>0.38934888437833415</v>
      </c>
      <c r="M32" s="222">
        <f t="shared" si="1"/>
        <v>0.38351938846936318</v>
      </c>
      <c r="N32" s="222">
        <f t="shared" si="1"/>
        <v>0.36239906232524804</v>
      </c>
      <c r="O32" s="222">
        <f t="shared" si="1"/>
        <v>0.37135637481418765</v>
      </c>
      <c r="P32" s="222">
        <f t="shared" si="1"/>
        <v>0.38696312807563199</v>
      </c>
      <c r="Q32" s="222">
        <f t="shared" si="1"/>
        <v>0.3652246788588045</v>
      </c>
      <c r="R32" s="222">
        <f t="shared" si="1"/>
        <v>0.37848103953794499</v>
      </c>
      <c r="S32" s="222">
        <f t="shared" si="1"/>
        <v>0.3808069992437933</v>
      </c>
      <c r="T32" s="46"/>
    </row>
    <row r="33" spans="2:20" x14ac:dyDescent="0.35">
      <c r="B33" s="220" t="s">
        <v>176</v>
      </c>
      <c r="C33" s="223">
        <f t="shared" ref="C33:S33" si="2">SUM(C8:C9)</f>
        <v>2789477</v>
      </c>
      <c r="D33" s="223">
        <f t="shared" si="2"/>
        <v>3389342</v>
      </c>
      <c r="E33" s="223">
        <f t="shared" si="2"/>
        <v>3640775</v>
      </c>
      <c r="F33" s="223">
        <f t="shared" si="2"/>
        <v>4342187</v>
      </c>
      <c r="G33" s="223">
        <f t="shared" si="2"/>
        <v>5234176</v>
      </c>
      <c r="H33" s="223">
        <f t="shared" si="2"/>
        <v>6052656</v>
      </c>
      <c r="I33" s="223">
        <f t="shared" si="2"/>
        <v>6561941</v>
      </c>
      <c r="J33" s="223">
        <f t="shared" si="2"/>
        <v>6958894</v>
      </c>
      <c r="K33" s="223">
        <f t="shared" si="2"/>
        <v>7568153</v>
      </c>
      <c r="L33" s="223">
        <f t="shared" si="2"/>
        <v>7426039</v>
      </c>
      <c r="M33" s="223">
        <f t="shared" si="2"/>
        <v>7877414</v>
      </c>
      <c r="N33" s="223">
        <f t="shared" si="2"/>
        <v>8438747</v>
      </c>
      <c r="O33" s="223">
        <f t="shared" si="2"/>
        <v>8423822</v>
      </c>
      <c r="P33" s="223">
        <f t="shared" si="2"/>
        <v>8272690</v>
      </c>
      <c r="Q33" s="223">
        <f t="shared" si="2"/>
        <v>9001648</v>
      </c>
      <c r="R33" s="223">
        <f t="shared" si="2"/>
        <v>8853318</v>
      </c>
      <c r="S33" s="223">
        <f t="shared" si="2"/>
        <v>9187964</v>
      </c>
      <c r="T33" s="46"/>
    </row>
    <row r="34" spans="2:20" x14ac:dyDescent="0.35">
      <c r="B34" s="46"/>
      <c r="C34" s="46"/>
      <c r="D34" s="46"/>
      <c r="E34" s="46"/>
      <c r="F34" s="46"/>
      <c r="G34" s="46"/>
      <c r="H34" s="46"/>
      <c r="I34" s="46"/>
      <c r="J34" s="46"/>
      <c r="K34" s="46"/>
      <c r="L34" s="46"/>
      <c r="M34" s="46"/>
      <c r="N34" s="46"/>
      <c r="O34" s="46"/>
      <c r="P34" s="46"/>
      <c r="Q34" s="46"/>
      <c r="R34" s="46"/>
      <c r="S34" s="46"/>
      <c r="T34" s="46"/>
    </row>
    <row r="35" spans="2:20" ht="15.75" customHeight="1" x14ac:dyDescent="0.35">
      <c r="B35" s="225"/>
      <c r="C35" s="46"/>
      <c r="D35" s="46"/>
      <c r="E35" s="46"/>
      <c r="F35" s="46"/>
      <c r="G35" s="46"/>
      <c r="H35" s="46"/>
      <c r="I35" s="46"/>
      <c r="J35" s="46"/>
      <c r="K35" s="46"/>
      <c r="L35" s="46"/>
      <c r="M35" s="46"/>
      <c r="N35" s="46"/>
      <c r="O35" s="46"/>
      <c r="P35" s="46"/>
      <c r="Q35" s="46"/>
      <c r="R35" s="46"/>
      <c r="S35" s="46"/>
      <c r="T35" s="46"/>
    </row>
    <row r="36" spans="2:20" x14ac:dyDescent="0.35">
      <c r="B36" s="46"/>
      <c r="C36" s="46"/>
      <c r="D36" s="46"/>
      <c r="E36" s="46"/>
      <c r="F36" s="46"/>
      <c r="G36" s="46"/>
      <c r="H36" s="46"/>
      <c r="I36" s="46"/>
      <c r="J36" s="46"/>
      <c r="K36" s="46"/>
      <c r="L36" s="46"/>
      <c r="M36" s="46"/>
      <c r="N36" s="46"/>
      <c r="O36" s="46"/>
      <c r="P36" s="46"/>
      <c r="Q36" s="46"/>
      <c r="R36" s="46"/>
      <c r="S36" s="46"/>
      <c r="T36" s="46"/>
    </row>
    <row r="37" spans="2:20" x14ac:dyDescent="0.35">
      <c r="B37" s="226"/>
      <c r="C37" s="46"/>
      <c r="D37" s="46"/>
      <c r="E37" s="46"/>
      <c r="F37" s="46"/>
      <c r="G37" s="46"/>
      <c r="H37" s="46"/>
      <c r="I37" s="46"/>
      <c r="J37" s="46"/>
      <c r="K37" s="46"/>
      <c r="L37" s="46"/>
      <c r="M37" s="46"/>
      <c r="N37" s="46"/>
      <c r="O37" s="46"/>
      <c r="P37" s="46"/>
      <c r="Q37" s="46"/>
      <c r="R37" s="46"/>
      <c r="S37" s="46"/>
      <c r="T37" s="46"/>
    </row>
    <row r="50" spans="2:10" ht="15.75" customHeight="1" x14ac:dyDescent="0.35">
      <c r="B50" s="38" t="s">
        <v>376</v>
      </c>
      <c r="C50" s="219"/>
      <c r="D50" s="219"/>
      <c r="E50" s="219"/>
      <c r="F50" s="219"/>
      <c r="G50" s="17"/>
      <c r="H50" s="17"/>
      <c r="I50" s="17"/>
      <c r="J50" s="17"/>
    </row>
    <row r="51" spans="2:10" ht="15.75" customHeight="1" x14ac:dyDescent="0.35">
      <c r="B51" s="38" t="s">
        <v>321</v>
      </c>
      <c r="C51" s="17"/>
      <c r="D51" s="17"/>
      <c r="E51" s="17"/>
      <c r="F51" s="17"/>
      <c r="G51" s="17"/>
      <c r="H51" s="17"/>
      <c r="I51" s="17"/>
      <c r="J51" s="17"/>
    </row>
    <row r="52" spans="2:10" ht="17.25" customHeight="1" x14ac:dyDescent="0.35">
      <c r="B52" s="18" t="s">
        <v>13</v>
      </c>
      <c r="C52" s="31"/>
    </row>
    <row r="53" spans="2:10" ht="17.25" customHeight="1" x14ac:dyDescent="0.35">
      <c r="B53" s="18"/>
      <c r="C53" s="31"/>
    </row>
  </sheetData>
  <mergeCells count="4">
    <mergeCell ref="B4:R4"/>
    <mergeCell ref="B3:R3"/>
    <mergeCell ref="B14:L14"/>
    <mergeCell ref="B29:L29"/>
  </mergeCells>
  <hyperlinks>
    <hyperlink ref="B2" location="Indice!A1" display="Índice"/>
    <hyperlink ref="S2" location="'2.1.7'!A1" display="Siguiente"/>
    <hyperlink ref="R2" location="'2.1.5'!A1" display="Anterior"/>
  </hyperlinks>
  <pageMargins left="1.0900000000000001" right="0.70866141732283472" top="0.74803149606299213" bottom="0.74803149606299213" header="0.31496062992125984" footer="0.31496062992125984"/>
  <pageSetup paperSize="9" scale="88" orientation="portrait"/>
  <drawing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S37"/>
  <sheetViews>
    <sheetView showGridLines="0" zoomScale="60" zoomScaleNormal="60" zoomScaleSheetLayoutView="85" workbookViewId="0">
      <pane ySplit="5" topLeftCell="A6" activePane="bottomLeft" state="frozen"/>
      <selection activeCell="B14" sqref="B14:Q16"/>
      <selection pane="bottomLeft" activeCell="A6" sqref="A6"/>
    </sheetView>
  </sheetViews>
  <sheetFormatPr baseColWidth="10" defaultRowHeight="14.5" x14ac:dyDescent="0.35"/>
  <cols>
    <col min="1" max="1" width="5" customWidth="1"/>
    <col min="2" max="2" width="61.1796875" customWidth="1"/>
    <col min="3" max="19" width="15.81640625" customWidth="1"/>
  </cols>
  <sheetData>
    <row r="1" spans="2:19" ht="78" customHeight="1" x14ac:dyDescent="0.35"/>
    <row r="2" spans="2:19" ht="33" customHeight="1" x14ac:dyDescent="0.55000000000000004">
      <c r="B2" s="130" t="s">
        <v>2</v>
      </c>
      <c r="R2" s="36" t="s">
        <v>173</v>
      </c>
      <c r="S2" s="36" t="s">
        <v>174</v>
      </c>
    </row>
    <row r="3" spans="2:19" ht="33" customHeight="1" x14ac:dyDescent="0.35">
      <c r="B3" s="395" t="s">
        <v>149</v>
      </c>
      <c r="C3" s="395"/>
      <c r="D3" s="395"/>
      <c r="E3" s="395"/>
      <c r="F3" s="395"/>
      <c r="G3" s="395"/>
      <c r="H3" s="395"/>
      <c r="I3" s="395"/>
      <c r="J3" s="395"/>
      <c r="K3" s="395"/>
      <c r="L3" s="395"/>
      <c r="M3" s="395"/>
      <c r="N3" s="395"/>
      <c r="O3" s="395"/>
      <c r="P3" s="395"/>
      <c r="Q3" s="395"/>
      <c r="R3" s="395"/>
    </row>
    <row r="4" spans="2:19" ht="33" customHeight="1" x14ac:dyDescent="0.35">
      <c r="B4" s="396" t="s">
        <v>334</v>
      </c>
      <c r="C4" s="396"/>
      <c r="D4" s="396"/>
      <c r="E4" s="396"/>
      <c r="F4" s="396"/>
      <c r="G4" s="396"/>
      <c r="H4" s="396"/>
      <c r="I4" s="396"/>
      <c r="J4" s="396"/>
      <c r="K4" s="396"/>
      <c r="L4" s="396"/>
      <c r="M4" s="396"/>
      <c r="N4" s="396"/>
      <c r="O4" s="396"/>
      <c r="P4" s="396"/>
      <c r="Q4" s="396"/>
      <c r="R4" s="396"/>
    </row>
    <row r="5" spans="2:19" ht="33" customHeight="1" x14ac:dyDescent="0.35"/>
    <row r="6" spans="2:19" ht="33" customHeight="1" x14ac:dyDescent="0.35">
      <c r="B6" s="20" t="s">
        <v>0</v>
      </c>
      <c r="C6" s="21"/>
      <c r="D6" s="21"/>
      <c r="E6" s="21"/>
      <c r="F6" s="21"/>
      <c r="G6" s="21"/>
      <c r="H6" s="21"/>
      <c r="I6" s="21"/>
      <c r="J6" s="21"/>
      <c r="K6" s="21"/>
      <c r="L6" s="21"/>
      <c r="M6" s="21"/>
      <c r="N6" s="21"/>
      <c r="O6" s="21"/>
      <c r="P6" s="21"/>
      <c r="Q6" s="21"/>
      <c r="R6" s="21"/>
    </row>
    <row r="7" spans="2:19" ht="33" customHeight="1" x14ac:dyDescent="0.35">
      <c r="B7" s="30" t="s">
        <v>3</v>
      </c>
      <c r="C7" s="30">
        <v>2007</v>
      </c>
      <c r="D7" s="30">
        <v>2008</v>
      </c>
      <c r="E7" s="30">
        <v>2009</v>
      </c>
      <c r="F7" s="30">
        <v>2010</v>
      </c>
      <c r="G7" s="30">
        <v>2011</v>
      </c>
      <c r="H7" s="30">
        <v>2012</v>
      </c>
      <c r="I7" s="30">
        <v>2013</v>
      </c>
      <c r="J7" s="30">
        <v>2014</v>
      </c>
      <c r="K7" s="30">
        <v>2015</v>
      </c>
      <c r="L7" s="30">
        <v>2016</v>
      </c>
      <c r="M7" s="30">
        <v>2017</v>
      </c>
      <c r="N7" s="30">
        <v>2018</v>
      </c>
      <c r="O7" s="30">
        <v>2019</v>
      </c>
      <c r="P7" s="30">
        <v>2020</v>
      </c>
      <c r="Q7" s="30">
        <v>2021</v>
      </c>
      <c r="R7" s="30">
        <v>2022</v>
      </c>
      <c r="S7" s="30">
        <v>2023</v>
      </c>
    </row>
    <row r="8" spans="2:19" ht="33.75" customHeight="1" x14ac:dyDescent="0.35">
      <c r="B8" s="24" t="s">
        <v>505</v>
      </c>
      <c r="C8" s="25">
        <v>702166</v>
      </c>
      <c r="D8" s="25">
        <v>835025</v>
      </c>
      <c r="E8" s="25">
        <v>864191</v>
      </c>
      <c r="F8" s="25">
        <v>914885</v>
      </c>
      <c r="G8" s="25">
        <v>1064233</v>
      </c>
      <c r="H8" s="25">
        <v>1204540</v>
      </c>
      <c r="I8" s="25">
        <v>1082434</v>
      </c>
      <c r="J8" s="25">
        <v>868528</v>
      </c>
      <c r="K8" s="25">
        <v>1187110</v>
      </c>
      <c r="L8" s="25">
        <v>1150352</v>
      </c>
      <c r="M8" s="25">
        <v>1210788</v>
      </c>
      <c r="N8" s="25">
        <v>1293596</v>
      </c>
      <c r="O8" s="25">
        <v>1349074</v>
      </c>
      <c r="P8" s="25">
        <v>1314155</v>
      </c>
      <c r="Q8" s="25">
        <v>1412027</v>
      </c>
      <c r="R8" s="25">
        <v>1506022</v>
      </c>
      <c r="S8" s="25">
        <v>1618687</v>
      </c>
    </row>
    <row r="9" spans="2:19" ht="33.75" customHeight="1" x14ac:dyDescent="0.35">
      <c r="B9" s="24" t="s">
        <v>506</v>
      </c>
      <c r="C9" s="25">
        <v>960419</v>
      </c>
      <c r="D9" s="25">
        <v>1157429</v>
      </c>
      <c r="E9" s="25">
        <v>1174714</v>
      </c>
      <c r="F9" s="25">
        <v>1323286</v>
      </c>
      <c r="G9" s="25">
        <v>1602620</v>
      </c>
      <c r="H9" s="25">
        <v>1673250</v>
      </c>
      <c r="I9" s="25">
        <v>1654354</v>
      </c>
      <c r="J9" s="25">
        <v>1700825</v>
      </c>
      <c r="K9" s="25">
        <v>1874139</v>
      </c>
      <c r="L9" s="25">
        <v>1611294</v>
      </c>
      <c r="M9" s="25">
        <v>1679151</v>
      </c>
      <c r="N9" s="25">
        <v>1619481</v>
      </c>
      <c r="O9" s="25">
        <v>1627809</v>
      </c>
      <c r="P9" s="25">
        <v>1739132</v>
      </c>
      <c r="Q9" s="25">
        <v>1762733</v>
      </c>
      <c r="R9" s="25">
        <v>1801265</v>
      </c>
      <c r="S9" s="25">
        <v>1811886</v>
      </c>
    </row>
    <row r="10" spans="2:19" ht="33.75" customHeight="1" x14ac:dyDescent="0.35">
      <c r="B10" s="24" t="s">
        <v>379</v>
      </c>
      <c r="C10" s="25">
        <v>49848726.264110103</v>
      </c>
      <c r="D10" s="25">
        <v>61139437.082446702</v>
      </c>
      <c r="E10" s="25">
        <v>60094976.937057696</v>
      </c>
      <c r="F10" s="25">
        <v>68151329.246774003</v>
      </c>
      <c r="G10" s="25">
        <v>78986647.839196697</v>
      </c>
      <c r="H10" s="25">
        <v>87735047.7407123</v>
      </c>
      <c r="I10" s="25">
        <v>96570334.734164804</v>
      </c>
      <c r="J10" s="25">
        <v>102717793.36090501</v>
      </c>
      <c r="K10" s="25">
        <v>97209557.101837903</v>
      </c>
      <c r="L10" s="25">
        <v>97671432.666643396</v>
      </c>
      <c r="M10" s="25">
        <v>104467485.714113</v>
      </c>
      <c r="N10" s="25">
        <v>107478961</v>
      </c>
      <c r="O10" s="25">
        <v>107595830.000003</v>
      </c>
      <c r="P10" s="25">
        <v>95865473.000000298</v>
      </c>
      <c r="Q10" s="25">
        <v>107435099.99999601</v>
      </c>
      <c r="R10" s="25">
        <v>116586078.999998</v>
      </c>
      <c r="S10" s="25">
        <v>118844826.791557</v>
      </c>
    </row>
    <row r="11" spans="2:19" ht="33.75" customHeight="1" x14ac:dyDescent="0.35">
      <c r="B11" s="26" t="s">
        <v>507</v>
      </c>
      <c r="C11" s="27">
        <v>1.4085936645196501E-2</v>
      </c>
      <c r="D11" s="27">
        <v>1.3657714886611799E-2</v>
      </c>
      <c r="E11" s="27">
        <v>1.43804198627971E-2</v>
      </c>
      <c r="F11" s="27">
        <v>1.3424316298912199E-2</v>
      </c>
      <c r="G11" s="27">
        <v>1.34735810306395E-2</v>
      </c>
      <c r="H11" s="27">
        <v>1.3729290984827801E-2</v>
      </c>
      <c r="I11" s="27">
        <v>1.12087630531641E-2</v>
      </c>
      <c r="J11" s="27">
        <v>8.4554775913884706E-3</v>
      </c>
      <c r="K11" s="27">
        <v>1.2211865123059501E-2</v>
      </c>
      <c r="L11" s="27">
        <v>1.17777733836075E-2</v>
      </c>
      <c r="M11" s="27">
        <v>1.15900941974755E-2</v>
      </c>
      <c r="N11" s="27">
        <v>1.20358067101151E-2</v>
      </c>
      <c r="O11" s="27">
        <v>1.2538348372794401E-2</v>
      </c>
      <c r="P11" s="27">
        <v>1.3708324372425499E-2</v>
      </c>
      <c r="Q11" s="27">
        <v>1.31430696299445E-2</v>
      </c>
      <c r="R11" s="27">
        <v>1.29176829079227E-2</v>
      </c>
      <c r="S11" s="27">
        <v>1.3620172149680801E-2</v>
      </c>
    </row>
    <row r="12" spans="2:19" ht="33.75" customHeight="1" x14ac:dyDescent="0.35">
      <c r="B12" s="26" t="s">
        <v>508</v>
      </c>
      <c r="C12" s="27">
        <v>1.9266670825478598E-2</v>
      </c>
      <c r="D12" s="27">
        <v>1.89309724660893E-2</v>
      </c>
      <c r="E12" s="27">
        <v>1.9547623776116501E-2</v>
      </c>
      <c r="F12" s="27">
        <v>1.9416877332038798E-2</v>
      </c>
      <c r="G12" s="27">
        <v>2.0289758381222399E-2</v>
      </c>
      <c r="H12" s="27">
        <v>1.90716257993617E-2</v>
      </c>
      <c r="I12" s="27">
        <v>1.71310786542683E-2</v>
      </c>
      <c r="J12" s="27">
        <v>1.6558231484043499E-2</v>
      </c>
      <c r="K12" s="27">
        <v>1.9279369805549399E-2</v>
      </c>
      <c r="L12" s="27">
        <v>1.6497085749723899E-2</v>
      </c>
      <c r="M12" s="27">
        <v>1.6073431733536502E-2</v>
      </c>
      <c r="N12" s="27">
        <v>1.50678884958704E-2</v>
      </c>
      <c r="O12" s="27">
        <v>1.51289227472846E-2</v>
      </c>
      <c r="P12" s="27">
        <v>1.8141380265238899E-2</v>
      </c>
      <c r="Q12" s="27">
        <v>1.64074217830119E-2</v>
      </c>
      <c r="R12" s="27">
        <v>1.54500864550049E-2</v>
      </c>
      <c r="S12" s="27">
        <v>1.524581295556E-2</v>
      </c>
    </row>
    <row r="13" spans="2:19" ht="33.75" customHeight="1" x14ac:dyDescent="0.35">
      <c r="B13" s="26" t="s">
        <v>509</v>
      </c>
      <c r="C13" s="27">
        <v>3.3352607470675102E-2</v>
      </c>
      <c r="D13" s="27">
        <v>3.25886873527012E-2</v>
      </c>
      <c r="E13" s="27">
        <v>3.3928043638913601E-2</v>
      </c>
      <c r="F13" s="27">
        <v>3.2841193630950997E-2</v>
      </c>
      <c r="G13" s="27">
        <v>3.3763339411861798E-2</v>
      </c>
      <c r="H13" s="27">
        <v>3.2800916784189497E-2</v>
      </c>
      <c r="I13" s="27">
        <v>2.8339841707432499E-2</v>
      </c>
      <c r="J13" s="27">
        <v>2.5013709075431899E-2</v>
      </c>
      <c r="K13" s="27">
        <v>3.1491234928608898E-2</v>
      </c>
      <c r="L13" s="27">
        <v>2.8274859133331401E-2</v>
      </c>
      <c r="M13" s="27">
        <v>2.7663525931012001E-2</v>
      </c>
      <c r="N13" s="27">
        <v>2.71036952059855E-2</v>
      </c>
      <c r="O13" s="27">
        <v>2.7667271120078999E-2</v>
      </c>
      <c r="P13" s="27">
        <v>3.18497046376644E-2</v>
      </c>
      <c r="Q13" s="27">
        <v>2.9550491412956501E-2</v>
      </c>
      <c r="R13" s="27">
        <v>2.8367769362927502E-2</v>
      </c>
      <c r="S13" s="27">
        <v>2.8865985105240698E-2</v>
      </c>
    </row>
    <row r="14" spans="2:19" ht="33.75" customHeight="1" x14ac:dyDescent="0.35">
      <c r="B14" s="228"/>
      <c r="C14" s="229"/>
      <c r="D14" s="229"/>
      <c r="E14" s="229"/>
      <c r="F14" s="229"/>
      <c r="G14" s="229"/>
      <c r="H14" s="229"/>
      <c r="I14" s="229"/>
      <c r="J14" s="229"/>
      <c r="K14" s="229"/>
      <c r="L14" s="229"/>
      <c r="M14" s="229"/>
      <c r="N14" s="229"/>
      <c r="O14" s="229"/>
      <c r="P14" s="229"/>
      <c r="Q14" s="229"/>
      <c r="R14" s="229"/>
    </row>
    <row r="15" spans="2:19" ht="33" customHeight="1" x14ac:dyDescent="0.35">
      <c r="B15" s="23" t="s">
        <v>335</v>
      </c>
      <c r="C15" s="17"/>
      <c r="D15" s="17"/>
      <c r="E15" s="17"/>
      <c r="F15" s="17"/>
      <c r="G15" s="17"/>
      <c r="H15" s="17"/>
      <c r="I15" s="17"/>
      <c r="J15" s="17"/>
    </row>
    <row r="16" spans="2:19" ht="33.75" customHeight="1" x14ac:dyDescent="0.35">
      <c r="B16" s="228"/>
      <c r="C16" s="229"/>
      <c r="D16" s="229"/>
      <c r="E16" s="229"/>
      <c r="F16" s="229"/>
      <c r="G16" s="229"/>
      <c r="H16" s="229"/>
      <c r="I16" s="229"/>
      <c r="J16" s="229"/>
      <c r="K16" s="229"/>
      <c r="L16" s="229"/>
      <c r="M16" s="229"/>
      <c r="N16" s="229"/>
      <c r="O16" s="229"/>
      <c r="P16" s="229"/>
      <c r="Q16" s="229"/>
      <c r="R16" s="229"/>
    </row>
    <row r="17" spans="2:18" ht="33.75" customHeight="1" x14ac:dyDescent="0.35">
      <c r="B17" s="228"/>
      <c r="C17" s="229"/>
      <c r="D17" s="229"/>
      <c r="E17" s="229"/>
      <c r="F17" s="229"/>
      <c r="G17" s="229"/>
      <c r="H17" s="229"/>
      <c r="I17" s="229"/>
      <c r="J17" s="229"/>
      <c r="K17" s="229"/>
      <c r="L17" s="229"/>
      <c r="M17" s="229"/>
      <c r="N17" s="229"/>
      <c r="O17" s="229"/>
      <c r="P17" s="229"/>
      <c r="Q17" s="229"/>
      <c r="R17" s="229"/>
    </row>
    <row r="18" spans="2:18" ht="33.75" customHeight="1" x14ac:dyDescent="0.35">
      <c r="B18" s="228"/>
      <c r="C18" s="229"/>
      <c r="D18" s="229"/>
      <c r="E18" s="229"/>
      <c r="F18" s="229"/>
      <c r="G18" s="229"/>
      <c r="H18" s="229"/>
      <c r="I18" s="229"/>
      <c r="J18" s="229"/>
      <c r="K18" s="229"/>
      <c r="L18" s="229"/>
      <c r="M18" s="229"/>
      <c r="N18" s="229"/>
      <c r="O18" s="229"/>
      <c r="P18" s="229"/>
      <c r="Q18" s="229"/>
      <c r="R18" s="229"/>
    </row>
    <row r="19" spans="2:18" ht="33.75" customHeight="1" x14ac:dyDescent="0.35">
      <c r="B19" s="228"/>
      <c r="C19" s="229"/>
      <c r="D19" s="229"/>
      <c r="E19" s="229"/>
      <c r="F19" s="229"/>
      <c r="G19" s="229"/>
      <c r="H19" s="229"/>
      <c r="I19" s="229"/>
      <c r="J19" s="229"/>
      <c r="K19" s="229"/>
      <c r="L19" s="229"/>
      <c r="M19" s="229"/>
      <c r="N19" s="229"/>
      <c r="O19" s="229"/>
      <c r="P19" s="229"/>
      <c r="Q19" s="229"/>
      <c r="R19" s="229"/>
    </row>
    <row r="20" spans="2:18" ht="33.75" customHeight="1" x14ac:dyDescent="0.35">
      <c r="B20" s="228"/>
      <c r="C20" s="229"/>
      <c r="D20" s="229"/>
      <c r="E20" s="229"/>
      <c r="F20" s="229"/>
      <c r="G20" s="229"/>
      <c r="H20" s="229"/>
      <c r="I20" s="229"/>
      <c r="J20" s="229"/>
      <c r="K20" s="229"/>
      <c r="L20" s="229"/>
      <c r="M20" s="229"/>
      <c r="N20" s="229"/>
      <c r="O20" s="229"/>
      <c r="P20" s="229"/>
      <c r="Q20" s="229"/>
      <c r="R20" s="229"/>
    </row>
    <row r="21" spans="2:18" ht="33.75" customHeight="1" x14ac:dyDescent="0.35">
      <c r="B21" s="228"/>
      <c r="C21" s="229"/>
      <c r="D21" s="229"/>
      <c r="E21" s="229"/>
      <c r="F21" s="229"/>
      <c r="G21" s="229"/>
      <c r="H21" s="229"/>
      <c r="I21" s="229"/>
      <c r="J21" s="229"/>
      <c r="K21" s="229"/>
      <c r="L21" s="229"/>
      <c r="M21" s="229"/>
      <c r="N21" s="229"/>
      <c r="O21" s="229"/>
      <c r="P21" s="229"/>
      <c r="Q21" s="229"/>
      <c r="R21" s="229"/>
    </row>
    <row r="22" spans="2:18" ht="33.75" customHeight="1" x14ac:dyDescent="0.35">
      <c r="B22" s="228"/>
      <c r="C22" s="229"/>
      <c r="D22" s="229"/>
      <c r="E22" s="229"/>
      <c r="F22" s="229"/>
      <c r="G22" s="229"/>
      <c r="H22" s="229"/>
      <c r="I22" s="229"/>
      <c r="J22" s="229"/>
      <c r="K22" s="229"/>
      <c r="L22" s="229"/>
      <c r="M22" s="229"/>
      <c r="N22" s="229"/>
      <c r="O22" s="229"/>
      <c r="P22" s="229"/>
      <c r="Q22" s="229"/>
      <c r="R22" s="229"/>
    </row>
    <row r="23" spans="2:18" ht="33.75" customHeight="1" x14ac:dyDescent="0.35">
      <c r="B23" s="228"/>
      <c r="C23" s="229"/>
      <c r="D23" s="229"/>
      <c r="E23" s="229"/>
      <c r="F23" s="229"/>
      <c r="G23" s="229"/>
      <c r="H23" s="229"/>
      <c r="I23" s="229"/>
      <c r="J23" s="229"/>
      <c r="K23" s="229"/>
      <c r="L23" s="229"/>
      <c r="M23" s="229"/>
      <c r="N23" s="229"/>
      <c r="O23" s="229"/>
      <c r="P23" s="229"/>
      <c r="Q23" s="229"/>
      <c r="R23" s="229"/>
    </row>
    <row r="24" spans="2:18" ht="33.75" customHeight="1" x14ac:dyDescent="0.35">
      <c r="B24" s="228"/>
      <c r="C24" s="229"/>
      <c r="D24" s="229"/>
      <c r="E24" s="229"/>
      <c r="F24" s="229"/>
      <c r="G24" s="229"/>
      <c r="H24" s="229"/>
      <c r="I24" s="229"/>
      <c r="J24" s="229"/>
      <c r="K24" s="229"/>
      <c r="L24" s="229"/>
      <c r="M24" s="229"/>
      <c r="N24" s="229"/>
      <c r="O24" s="229"/>
      <c r="P24" s="229"/>
      <c r="Q24" s="229"/>
      <c r="R24" s="229"/>
    </row>
    <row r="25" spans="2:18" ht="33.75" customHeight="1" x14ac:dyDescent="0.35">
      <c r="B25" s="228"/>
      <c r="C25" s="229"/>
      <c r="D25" s="229"/>
      <c r="E25" s="229"/>
      <c r="F25" s="229"/>
      <c r="G25" s="229"/>
      <c r="H25" s="229"/>
      <c r="I25" s="229"/>
      <c r="J25" s="229"/>
      <c r="K25" s="229"/>
      <c r="L25" s="229"/>
      <c r="M25" s="229"/>
      <c r="N25" s="229"/>
      <c r="O25" s="229"/>
      <c r="P25" s="229"/>
      <c r="Q25" s="229"/>
      <c r="R25" s="229"/>
    </row>
    <row r="26" spans="2:18" ht="33.75" customHeight="1" x14ac:dyDescent="0.35">
      <c r="B26" s="228"/>
      <c r="C26" s="229"/>
      <c r="D26" s="229"/>
      <c r="E26" s="229"/>
      <c r="F26" s="229"/>
      <c r="G26" s="229"/>
      <c r="H26" s="229"/>
      <c r="I26" s="229"/>
      <c r="J26" s="229"/>
      <c r="K26" s="229"/>
      <c r="L26" s="229"/>
      <c r="M26" s="229"/>
      <c r="N26" s="229"/>
      <c r="O26" s="229"/>
      <c r="P26" s="229"/>
      <c r="Q26" s="229"/>
      <c r="R26" s="229"/>
    </row>
    <row r="27" spans="2:18" ht="33.75" customHeight="1" x14ac:dyDescent="0.35">
      <c r="B27" s="228"/>
      <c r="C27" s="229"/>
      <c r="D27" s="229"/>
      <c r="E27" s="229"/>
      <c r="F27" s="229"/>
      <c r="G27" s="229"/>
      <c r="H27" s="229"/>
      <c r="I27" s="229"/>
      <c r="J27" s="229"/>
      <c r="K27" s="229"/>
      <c r="L27" s="229"/>
      <c r="M27" s="229"/>
      <c r="N27" s="229"/>
      <c r="O27" s="229"/>
      <c r="P27" s="229"/>
      <c r="Q27" s="229"/>
      <c r="R27" s="229"/>
    </row>
    <row r="28" spans="2:18" ht="33.75" customHeight="1" x14ac:dyDescent="0.35">
      <c r="B28" s="228"/>
      <c r="C28" s="229"/>
      <c r="D28" s="229"/>
      <c r="E28" s="229"/>
      <c r="F28" s="229"/>
      <c r="G28" s="229"/>
      <c r="H28" s="229"/>
      <c r="I28" s="229"/>
      <c r="J28" s="229"/>
      <c r="K28" s="229"/>
      <c r="L28" s="229"/>
      <c r="M28" s="229"/>
      <c r="N28" s="229"/>
      <c r="O28" s="229"/>
      <c r="P28" s="229"/>
      <c r="Q28" s="229"/>
      <c r="R28" s="229"/>
    </row>
    <row r="29" spans="2:18" ht="33.75" customHeight="1" x14ac:dyDescent="0.35">
      <c r="B29" s="228"/>
      <c r="C29" s="229"/>
      <c r="D29" s="229"/>
      <c r="E29" s="229"/>
      <c r="F29" s="229"/>
      <c r="G29" s="229"/>
      <c r="H29" s="229"/>
      <c r="I29" s="229"/>
      <c r="J29" s="229"/>
      <c r="K29" s="229"/>
      <c r="L29" s="229"/>
      <c r="M29" s="229"/>
      <c r="N29" s="229"/>
      <c r="O29" s="229"/>
      <c r="P29" s="229"/>
      <c r="Q29" s="229"/>
      <c r="R29" s="229"/>
    </row>
    <row r="30" spans="2:18" ht="15" customHeight="1" x14ac:dyDescent="0.35">
      <c r="B30" s="38" t="s">
        <v>288</v>
      </c>
      <c r="C30" s="31"/>
    </row>
    <row r="31" spans="2:18" ht="17.25" customHeight="1" x14ac:dyDescent="0.35">
      <c r="B31" s="38" t="s">
        <v>321</v>
      </c>
      <c r="C31" s="31"/>
    </row>
    <row r="32" spans="2:18" ht="15" customHeight="1" x14ac:dyDescent="0.35">
      <c r="B32" s="169" t="s">
        <v>13</v>
      </c>
    </row>
    <row r="37" spans="2:2" x14ac:dyDescent="0.35">
      <c r="B37" s="18"/>
    </row>
  </sheetData>
  <mergeCells count="2">
    <mergeCell ref="B3:R3"/>
    <mergeCell ref="B4:R4"/>
  </mergeCells>
  <hyperlinks>
    <hyperlink ref="B2" location="Indice!A1" display="Índice"/>
    <hyperlink ref="S2" location="'2.1.8'!A1" display="Siguiente"/>
    <hyperlink ref="R2" location="'2.1.6'!A1" display="Anterior"/>
  </hyperlinks>
  <pageMargins left="1.0900000000000001" right="0.70866141732283472" top="0.74803149606299213" bottom="0.74803149606299213" header="0.31496062992125984" footer="0.31496062992125984"/>
  <pageSetup paperSize="9" scale="88" orientation="portrait"/>
  <drawing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S33"/>
  <sheetViews>
    <sheetView showGridLines="0" zoomScale="60" zoomScaleNormal="60" zoomScaleSheetLayoutView="85" workbookViewId="0">
      <pane ySplit="5" topLeftCell="A6" activePane="bottomLeft" state="frozen"/>
      <selection activeCell="B14" sqref="B14:Q16"/>
      <selection pane="bottomLeft" activeCell="A2" sqref="A2"/>
    </sheetView>
  </sheetViews>
  <sheetFormatPr baseColWidth="10" defaultRowHeight="14.5" x14ac:dyDescent="0.35"/>
  <cols>
    <col min="1" max="1" width="5" customWidth="1"/>
    <col min="2" max="2" width="51.54296875" customWidth="1"/>
    <col min="3" max="19" width="15.81640625" customWidth="1"/>
  </cols>
  <sheetData>
    <row r="1" spans="2:19" ht="78" customHeight="1" x14ac:dyDescent="0.35"/>
    <row r="2" spans="2:19" ht="33" customHeight="1" x14ac:dyDescent="0.55000000000000004">
      <c r="B2" s="130" t="s">
        <v>2</v>
      </c>
      <c r="R2" s="36" t="s">
        <v>173</v>
      </c>
      <c r="S2" s="36" t="s">
        <v>174</v>
      </c>
    </row>
    <row r="3" spans="2:19" ht="33" customHeight="1" x14ac:dyDescent="0.35">
      <c r="B3" s="395" t="s">
        <v>150</v>
      </c>
      <c r="C3" s="395"/>
      <c r="D3" s="395"/>
      <c r="E3" s="395"/>
      <c r="F3" s="395"/>
      <c r="G3" s="395"/>
      <c r="H3" s="395"/>
      <c r="I3" s="395"/>
      <c r="J3" s="395"/>
      <c r="K3" s="395"/>
      <c r="L3" s="395"/>
      <c r="M3" s="395"/>
      <c r="N3" s="395"/>
      <c r="O3" s="395"/>
      <c r="P3" s="395"/>
      <c r="Q3" s="395"/>
      <c r="R3" s="395"/>
    </row>
    <row r="4" spans="2:19" ht="60.75" customHeight="1" x14ac:dyDescent="0.35">
      <c r="B4" s="396" t="s">
        <v>339</v>
      </c>
      <c r="C4" s="396"/>
      <c r="D4" s="396"/>
      <c r="E4" s="396"/>
      <c r="F4" s="396"/>
      <c r="G4" s="396"/>
      <c r="H4" s="396"/>
      <c r="I4" s="396"/>
      <c r="J4" s="396"/>
      <c r="K4" s="396"/>
      <c r="L4" s="396"/>
      <c r="M4" s="396"/>
      <c r="N4" s="396"/>
      <c r="O4" s="396"/>
      <c r="P4" s="396"/>
      <c r="Q4" s="396"/>
      <c r="R4" s="396"/>
    </row>
    <row r="5" spans="2:19" ht="33" customHeight="1" x14ac:dyDescent="0.35"/>
    <row r="6" spans="2:19" ht="33" customHeight="1" x14ac:dyDescent="0.35">
      <c r="B6" s="20" t="s">
        <v>0</v>
      </c>
      <c r="C6" s="21"/>
      <c r="D6" s="21"/>
      <c r="E6" s="21"/>
      <c r="F6" s="21"/>
      <c r="G6" s="21"/>
      <c r="H6" s="21"/>
      <c r="I6" s="21"/>
      <c r="J6" s="21"/>
      <c r="K6" s="21"/>
      <c r="L6" s="21"/>
      <c r="M6" s="21"/>
      <c r="N6" s="21"/>
      <c r="O6" s="21"/>
      <c r="P6" s="21"/>
      <c r="Q6" s="21"/>
      <c r="R6" s="21"/>
      <c r="S6" s="21"/>
    </row>
    <row r="7" spans="2:19" ht="33" customHeight="1" x14ac:dyDescent="0.35">
      <c r="B7" s="30" t="s">
        <v>3</v>
      </c>
      <c r="C7" s="30">
        <v>2007</v>
      </c>
      <c r="D7" s="30">
        <v>2008</v>
      </c>
      <c r="E7" s="30">
        <v>2009</v>
      </c>
      <c r="F7" s="30">
        <v>2010</v>
      </c>
      <c r="G7" s="30">
        <v>2011</v>
      </c>
      <c r="H7" s="30">
        <v>2012</v>
      </c>
      <c r="I7" s="30">
        <v>2013</v>
      </c>
      <c r="J7" s="30">
        <v>2014</v>
      </c>
      <c r="K7" s="30">
        <v>2015</v>
      </c>
      <c r="L7" s="30">
        <v>2016</v>
      </c>
      <c r="M7" s="30">
        <v>2017</v>
      </c>
      <c r="N7" s="30">
        <v>2018</v>
      </c>
      <c r="O7" s="30">
        <v>2019</v>
      </c>
      <c r="P7" s="30">
        <v>2020</v>
      </c>
      <c r="Q7" s="30">
        <v>2021</v>
      </c>
      <c r="R7" s="30">
        <v>2022</v>
      </c>
      <c r="S7" s="30">
        <v>2023</v>
      </c>
    </row>
    <row r="8" spans="2:19" ht="36" customHeight="1" x14ac:dyDescent="0.35">
      <c r="B8" s="230" t="s">
        <v>510</v>
      </c>
      <c r="C8" s="25">
        <v>1534883</v>
      </c>
      <c r="D8" s="25">
        <v>1851148</v>
      </c>
      <c r="E8" s="25">
        <v>1894313</v>
      </c>
      <c r="F8" s="25">
        <v>2062835</v>
      </c>
      <c r="G8" s="25">
        <v>2437650</v>
      </c>
      <c r="H8" s="25">
        <v>2618004</v>
      </c>
      <c r="I8" s="25">
        <v>2509528</v>
      </c>
      <c r="J8" s="25">
        <v>2319397</v>
      </c>
      <c r="K8" s="25">
        <v>2739885</v>
      </c>
      <c r="L8" s="25">
        <v>2453339</v>
      </c>
      <c r="M8" s="25">
        <v>2582908</v>
      </c>
      <c r="N8" s="25">
        <v>2581381</v>
      </c>
      <c r="O8" s="25">
        <v>2626061</v>
      </c>
      <c r="P8" s="25">
        <v>2648153</v>
      </c>
      <c r="Q8" s="25">
        <v>2812392</v>
      </c>
      <c r="R8" s="25">
        <v>2901213</v>
      </c>
      <c r="S8" s="25">
        <v>3012951</v>
      </c>
    </row>
    <row r="9" spans="2:19" ht="36" customHeight="1" x14ac:dyDescent="0.35">
      <c r="B9" s="230" t="s">
        <v>511</v>
      </c>
      <c r="C9" s="25">
        <v>2789477</v>
      </c>
      <c r="D9" s="25">
        <v>3389342</v>
      </c>
      <c r="E9" s="25">
        <v>3640775</v>
      </c>
      <c r="F9" s="25">
        <v>4342187</v>
      </c>
      <c r="G9" s="25">
        <v>5234176</v>
      </c>
      <c r="H9" s="25">
        <v>6052656</v>
      </c>
      <c r="I9" s="25">
        <v>6561941</v>
      </c>
      <c r="J9" s="25">
        <v>6958894</v>
      </c>
      <c r="K9" s="25">
        <v>7568153</v>
      </c>
      <c r="L9" s="25">
        <v>7426039</v>
      </c>
      <c r="M9" s="25">
        <v>7877414</v>
      </c>
      <c r="N9" s="25">
        <v>8438747</v>
      </c>
      <c r="O9" s="25">
        <v>8423822</v>
      </c>
      <c r="P9" s="25">
        <v>8272690</v>
      </c>
      <c r="Q9" s="25">
        <v>9001648</v>
      </c>
      <c r="R9" s="25">
        <v>8853318</v>
      </c>
      <c r="S9" s="25">
        <v>9187964</v>
      </c>
    </row>
    <row r="10" spans="2:19" ht="48" customHeight="1" x14ac:dyDescent="0.35">
      <c r="B10" s="231" t="s">
        <v>512</v>
      </c>
      <c r="C10" s="27">
        <v>0.55024042141232898</v>
      </c>
      <c r="D10" s="27">
        <v>0.54616736817942801</v>
      </c>
      <c r="E10" s="27">
        <v>0.52030488014227705</v>
      </c>
      <c r="F10" s="27">
        <v>0.47506820871602301</v>
      </c>
      <c r="G10" s="27">
        <v>0.46571800413283798</v>
      </c>
      <c r="H10" s="27">
        <v>0.43253804610736202</v>
      </c>
      <c r="I10" s="27">
        <v>0.38243684300117903</v>
      </c>
      <c r="J10" s="27">
        <v>0.33329965939989897</v>
      </c>
      <c r="K10" s="27">
        <v>0.36202822538075002</v>
      </c>
      <c r="L10" s="27">
        <v>0.33036979741151401</v>
      </c>
      <c r="M10" s="27">
        <v>0.32788780683610103</v>
      </c>
      <c r="N10" s="27">
        <v>0.30589624265308601</v>
      </c>
      <c r="O10" s="27">
        <v>0.31174222342305002</v>
      </c>
      <c r="P10" s="27">
        <v>0.32010784883756099</v>
      </c>
      <c r="Q10" s="27">
        <v>0.31243079045081501</v>
      </c>
      <c r="R10" s="27">
        <v>0.32769781905495798</v>
      </c>
      <c r="S10" s="27">
        <v>0.327923683636549</v>
      </c>
    </row>
    <row r="11" spans="2:19" ht="33" customHeight="1" x14ac:dyDescent="0.35">
      <c r="B11" s="16"/>
      <c r="C11" s="17"/>
      <c r="D11" s="17"/>
      <c r="E11" s="17"/>
      <c r="F11" s="17"/>
      <c r="G11" s="17"/>
      <c r="H11" s="17"/>
      <c r="I11" s="17"/>
      <c r="J11" s="17"/>
    </row>
    <row r="12" spans="2:19" ht="33" customHeight="1" x14ac:dyDescent="0.35">
      <c r="B12" s="397" t="s">
        <v>336</v>
      </c>
      <c r="C12" s="397"/>
      <c r="D12" s="397"/>
      <c r="E12" s="397"/>
      <c r="F12" s="397"/>
      <c r="G12" s="397"/>
      <c r="H12" s="397"/>
      <c r="I12" s="397"/>
      <c r="J12" s="397"/>
      <c r="K12" s="397"/>
      <c r="L12" s="397"/>
      <c r="M12" s="397"/>
      <c r="N12" s="397"/>
    </row>
    <row r="13" spans="2:19" ht="33" customHeight="1" x14ac:dyDescent="0.35">
      <c r="B13" s="16"/>
      <c r="C13" s="17"/>
      <c r="D13" s="17"/>
      <c r="E13" s="17"/>
      <c r="F13" s="17"/>
      <c r="G13" s="17"/>
      <c r="H13" s="17"/>
      <c r="I13" s="17"/>
      <c r="J13" s="17"/>
    </row>
    <row r="14" spans="2:19" ht="33" customHeight="1" x14ac:dyDescent="0.35">
      <c r="B14" s="16"/>
      <c r="C14" s="17"/>
      <c r="D14" s="17"/>
      <c r="E14" s="17"/>
      <c r="F14" s="17"/>
      <c r="G14" s="17"/>
      <c r="H14" s="17"/>
      <c r="I14" s="17"/>
      <c r="J14" s="17"/>
    </row>
    <row r="15" spans="2:19" ht="33" customHeight="1" x14ac:dyDescent="0.35">
      <c r="B15" s="16"/>
      <c r="C15" s="17"/>
      <c r="D15" s="17"/>
      <c r="E15" s="17"/>
      <c r="F15" s="17"/>
      <c r="G15" s="17"/>
      <c r="H15" s="17"/>
      <c r="I15" s="17"/>
      <c r="J15" s="17"/>
    </row>
    <row r="16" spans="2:19" ht="33" customHeight="1" x14ac:dyDescent="0.35">
      <c r="B16" s="16"/>
      <c r="C16" s="17"/>
      <c r="D16" s="17"/>
      <c r="E16" s="17"/>
      <c r="F16" s="17"/>
      <c r="G16" s="17"/>
      <c r="H16" s="17"/>
      <c r="I16" s="17"/>
      <c r="J16" s="17"/>
    </row>
    <row r="17" spans="2:10" ht="33" customHeight="1" x14ac:dyDescent="0.35">
      <c r="B17" s="16"/>
      <c r="C17" s="17"/>
      <c r="D17" s="17"/>
      <c r="E17" s="17"/>
      <c r="F17" s="17"/>
      <c r="G17" s="17"/>
      <c r="H17" s="17"/>
      <c r="I17" s="17"/>
      <c r="J17" s="17"/>
    </row>
    <row r="18" spans="2:10" ht="33" customHeight="1" x14ac:dyDescent="0.35">
      <c r="B18" s="16"/>
      <c r="C18" s="17"/>
      <c r="D18" s="17"/>
      <c r="E18" s="17"/>
      <c r="F18" s="17"/>
      <c r="G18" s="17"/>
      <c r="H18" s="17"/>
      <c r="I18" s="17"/>
      <c r="J18" s="17"/>
    </row>
    <row r="19" spans="2:10" ht="33" customHeight="1" x14ac:dyDescent="0.35">
      <c r="B19" s="16"/>
      <c r="C19" s="17"/>
      <c r="D19" s="17"/>
      <c r="E19" s="17"/>
      <c r="F19" s="17"/>
      <c r="G19" s="17"/>
      <c r="H19" s="17"/>
      <c r="I19" s="17"/>
      <c r="J19" s="17"/>
    </row>
    <row r="20" spans="2:10" ht="33" customHeight="1" x14ac:dyDescent="0.35">
      <c r="B20" s="16"/>
      <c r="C20" s="17"/>
      <c r="D20" s="17"/>
      <c r="E20" s="17"/>
      <c r="F20" s="17"/>
      <c r="G20" s="17"/>
      <c r="H20" s="17"/>
      <c r="I20" s="17"/>
      <c r="J20" s="17"/>
    </row>
    <row r="21" spans="2:10" ht="33" customHeight="1" x14ac:dyDescent="0.35">
      <c r="B21" s="16"/>
      <c r="C21" s="17"/>
      <c r="D21" s="17"/>
      <c r="E21" s="17"/>
      <c r="F21" s="17"/>
      <c r="G21" s="17"/>
      <c r="H21" s="17"/>
      <c r="I21" s="17"/>
      <c r="J21" s="17"/>
    </row>
    <row r="22" spans="2:10" ht="33" customHeight="1" x14ac:dyDescent="0.35">
      <c r="B22" s="16"/>
      <c r="C22" s="17"/>
      <c r="D22" s="17"/>
      <c r="E22" s="17"/>
      <c r="F22" s="17"/>
      <c r="G22" s="17"/>
      <c r="H22" s="17"/>
      <c r="I22" s="17"/>
      <c r="J22" s="17"/>
    </row>
    <row r="23" spans="2:10" ht="33" customHeight="1" x14ac:dyDescent="0.35">
      <c r="B23" s="16"/>
      <c r="C23" s="17"/>
      <c r="D23" s="17"/>
      <c r="E23" s="17"/>
      <c r="F23" s="17"/>
      <c r="G23" s="17"/>
      <c r="H23" s="17"/>
      <c r="I23" s="17"/>
      <c r="J23" s="17"/>
    </row>
    <row r="24" spans="2:10" ht="33" customHeight="1" x14ac:dyDescent="0.35">
      <c r="B24" s="16"/>
      <c r="C24" s="17"/>
      <c r="D24" s="17"/>
      <c r="E24" s="17"/>
      <c r="F24" s="17"/>
      <c r="G24" s="17"/>
      <c r="H24" s="17"/>
      <c r="I24" s="17"/>
      <c r="J24" s="17"/>
    </row>
    <row r="25" spans="2:10" ht="33" customHeight="1" x14ac:dyDescent="0.35">
      <c r="B25" s="16"/>
      <c r="C25" s="17"/>
      <c r="D25" s="17"/>
      <c r="E25" s="17"/>
      <c r="F25" s="17"/>
      <c r="G25" s="17"/>
      <c r="H25" s="17"/>
      <c r="I25" s="17"/>
      <c r="J25" s="17"/>
    </row>
    <row r="26" spans="2:10" ht="33" customHeight="1" x14ac:dyDescent="0.35">
      <c r="B26" s="16"/>
      <c r="C26" s="17"/>
      <c r="D26" s="17"/>
      <c r="E26" s="17"/>
      <c r="F26" s="17"/>
      <c r="G26" s="17"/>
      <c r="H26" s="17"/>
      <c r="I26" s="17"/>
      <c r="J26" s="17"/>
    </row>
    <row r="27" spans="2:10" ht="33" customHeight="1" x14ac:dyDescent="0.35">
      <c r="B27" s="16"/>
      <c r="C27" s="17"/>
      <c r="D27" s="17"/>
      <c r="E27" s="17"/>
      <c r="F27" s="17"/>
      <c r="G27" s="17"/>
      <c r="H27" s="17"/>
      <c r="I27" s="17"/>
      <c r="J27" s="17"/>
    </row>
    <row r="28" spans="2:10" ht="17.25" customHeight="1" x14ac:dyDescent="0.35">
      <c r="B28" s="38" t="s">
        <v>321</v>
      </c>
      <c r="C28" s="31"/>
    </row>
    <row r="29" spans="2:10" ht="15" customHeight="1" x14ac:dyDescent="0.35">
      <c r="B29" s="18" t="s">
        <v>13</v>
      </c>
      <c r="C29" s="31"/>
    </row>
    <row r="30" spans="2:10" ht="15" customHeight="1" x14ac:dyDescent="0.35">
      <c r="C30" s="31"/>
    </row>
    <row r="31" spans="2:10" ht="15" customHeight="1" x14ac:dyDescent="0.35">
      <c r="C31" s="31"/>
    </row>
    <row r="32" spans="2:10" ht="15" customHeight="1" x14ac:dyDescent="0.35">
      <c r="C32" s="31"/>
    </row>
    <row r="33" spans="3:3" ht="15" customHeight="1" x14ac:dyDescent="0.35">
      <c r="C33" s="31"/>
    </row>
  </sheetData>
  <mergeCells count="3">
    <mergeCell ref="B12:N12"/>
    <mergeCell ref="B4:R4"/>
    <mergeCell ref="B3:R3"/>
  </mergeCells>
  <hyperlinks>
    <hyperlink ref="B2" location="Indice!A1" display="Índice"/>
    <hyperlink ref="S2" location="'2.1.9'!A1" display="Siguiente"/>
    <hyperlink ref="R2" location="'2.1.7'!A1" display="Anterior"/>
  </hyperlinks>
  <pageMargins left="1.0900000000000001" right="0.70866141732283472" top="0.74803149606299213" bottom="0.74803149606299213" header="0.31496062992125984" footer="0.31496062992125984"/>
  <pageSetup paperSize="9" scale="88" orientation="portrait"/>
  <drawing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S28"/>
  <sheetViews>
    <sheetView showGridLines="0" zoomScale="60" zoomScaleNormal="60" workbookViewId="0">
      <pane ySplit="5" topLeftCell="A6" activePane="bottomLeft" state="frozen"/>
      <selection activeCell="B14" sqref="B14:Q16"/>
      <selection pane="bottomLeft"/>
    </sheetView>
  </sheetViews>
  <sheetFormatPr baseColWidth="10" defaultRowHeight="14.5" x14ac:dyDescent="0.35"/>
  <cols>
    <col min="1" max="1" width="5" customWidth="1"/>
    <col min="2" max="2" width="54.1796875" customWidth="1"/>
    <col min="3" max="19" width="15.81640625" customWidth="1"/>
    <col min="20" max="21" width="15.7265625" customWidth="1"/>
  </cols>
  <sheetData>
    <row r="1" spans="2:19" ht="78" customHeight="1" x14ac:dyDescent="0.35">
      <c r="J1" s="234"/>
    </row>
    <row r="2" spans="2:19" ht="33" customHeight="1" x14ac:dyDescent="0.55000000000000004">
      <c r="B2" s="37" t="s">
        <v>2</v>
      </c>
      <c r="J2" s="241"/>
      <c r="R2" s="36" t="s">
        <v>173</v>
      </c>
      <c r="S2" s="36" t="s">
        <v>174</v>
      </c>
    </row>
    <row r="3" spans="2:19" ht="33" customHeight="1" x14ac:dyDescent="0.35">
      <c r="B3" s="395" t="s">
        <v>151</v>
      </c>
      <c r="C3" s="395"/>
      <c r="D3" s="395"/>
      <c r="E3" s="395"/>
      <c r="F3" s="395"/>
      <c r="G3" s="395"/>
      <c r="H3" s="395"/>
      <c r="I3" s="395"/>
      <c r="J3" s="395"/>
      <c r="K3" s="395"/>
      <c r="L3" s="395"/>
      <c r="M3" s="395"/>
      <c r="N3" s="395"/>
      <c r="O3" s="395"/>
      <c r="P3" s="395"/>
      <c r="Q3" s="395"/>
      <c r="R3" s="395"/>
    </row>
    <row r="4" spans="2:19" ht="33" customHeight="1" x14ac:dyDescent="0.35">
      <c r="B4" s="394" t="s">
        <v>338</v>
      </c>
      <c r="C4" s="394"/>
      <c r="D4" s="394"/>
      <c r="E4" s="394"/>
      <c r="F4" s="394"/>
      <c r="G4" s="394"/>
      <c r="H4" s="394"/>
      <c r="I4" s="394"/>
      <c r="J4" s="394"/>
      <c r="K4" s="394"/>
      <c r="L4" s="394"/>
      <c r="M4" s="394"/>
      <c r="N4" s="394"/>
      <c r="O4" s="394"/>
      <c r="P4" s="394"/>
      <c r="Q4" s="394"/>
      <c r="R4" s="394"/>
    </row>
    <row r="5" spans="2:19" ht="33" customHeight="1" x14ac:dyDescent="0.35">
      <c r="B5" s="233"/>
      <c r="C5" s="233"/>
      <c r="D5" s="233"/>
      <c r="E5" s="233"/>
      <c r="F5" s="233"/>
      <c r="G5" s="233"/>
      <c r="H5" s="233"/>
      <c r="I5" s="233"/>
      <c r="J5" s="233"/>
      <c r="K5" s="233"/>
      <c r="L5" s="233"/>
    </row>
    <row r="6" spans="2:19" ht="33" customHeight="1" x14ac:dyDescent="0.35">
      <c r="B6" s="235" t="s">
        <v>0</v>
      </c>
      <c r="C6" s="236"/>
      <c r="D6" s="236"/>
      <c r="E6" s="236"/>
      <c r="F6" s="236"/>
      <c r="G6" s="236"/>
      <c r="H6" s="236"/>
      <c r="I6" s="236"/>
      <c r="J6" s="236"/>
      <c r="K6" s="236"/>
      <c r="L6" s="236"/>
      <c r="M6" s="21"/>
      <c r="N6" s="21"/>
      <c r="O6" s="21"/>
      <c r="P6" s="21"/>
      <c r="Q6" s="21"/>
      <c r="R6" s="21"/>
    </row>
    <row r="7" spans="2:19" ht="33" customHeight="1" x14ac:dyDescent="0.35">
      <c r="B7" s="30" t="s">
        <v>3</v>
      </c>
      <c r="C7" s="30">
        <v>2007</v>
      </c>
      <c r="D7" s="30">
        <v>2008</v>
      </c>
      <c r="E7" s="30">
        <v>2009</v>
      </c>
      <c r="F7" s="30">
        <v>2010</v>
      </c>
      <c r="G7" s="30">
        <v>2011</v>
      </c>
      <c r="H7" s="30">
        <v>2012</v>
      </c>
      <c r="I7" s="30">
        <v>2013</v>
      </c>
      <c r="J7" s="30">
        <v>2014</v>
      </c>
      <c r="K7" s="30">
        <v>2015</v>
      </c>
      <c r="L7" s="30">
        <v>2016</v>
      </c>
      <c r="M7" s="30">
        <v>2017</v>
      </c>
      <c r="N7" s="30">
        <v>2018</v>
      </c>
      <c r="O7" s="30">
        <v>2019</v>
      </c>
      <c r="P7" s="30">
        <v>2020</v>
      </c>
      <c r="Q7" s="30">
        <v>2021</v>
      </c>
      <c r="R7" s="30">
        <v>2022</v>
      </c>
      <c r="S7" s="30">
        <v>2023</v>
      </c>
    </row>
    <row r="8" spans="2:19" ht="39.75" customHeight="1" x14ac:dyDescent="0.35">
      <c r="B8" s="244" t="s">
        <v>513</v>
      </c>
      <c r="C8" s="121">
        <v>1662585</v>
      </c>
      <c r="D8" s="121">
        <v>1992454</v>
      </c>
      <c r="E8" s="121">
        <v>2038905</v>
      </c>
      <c r="F8" s="121">
        <v>2238171</v>
      </c>
      <c r="G8" s="121">
        <v>2666853</v>
      </c>
      <c r="H8" s="121">
        <v>2877790</v>
      </c>
      <c r="I8" s="121">
        <v>2736788</v>
      </c>
      <c r="J8" s="121">
        <v>2569353</v>
      </c>
      <c r="K8" s="121">
        <v>3061249</v>
      </c>
      <c r="L8" s="121">
        <v>2761646</v>
      </c>
      <c r="M8" s="121">
        <v>2889939</v>
      </c>
      <c r="N8" s="121">
        <v>2913077</v>
      </c>
      <c r="O8" s="121">
        <v>2976883</v>
      </c>
      <c r="P8" s="121">
        <v>3053287</v>
      </c>
      <c r="Q8" s="121">
        <v>3174760</v>
      </c>
      <c r="R8" s="121">
        <v>3307287</v>
      </c>
      <c r="S8" s="25">
        <v>3430573</v>
      </c>
    </row>
    <row r="9" spans="2:19" ht="39.75" customHeight="1" x14ac:dyDescent="0.35">
      <c r="B9" s="244" t="s">
        <v>514</v>
      </c>
      <c r="C9" s="121">
        <v>2573533</v>
      </c>
      <c r="D9" s="121">
        <v>3139084</v>
      </c>
      <c r="E9" s="121">
        <v>3393315</v>
      </c>
      <c r="F9" s="121">
        <v>4056896</v>
      </c>
      <c r="G9" s="121">
        <v>4880034</v>
      </c>
      <c r="H9" s="121">
        <v>5682603</v>
      </c>
      <c r="I9" s="121">
        <v>6138191</v>
      </c>
      <c r="J9" s="121">
        <v>6597968</v>
      </c>
      <c r="K9" s="121">
        <v>7232812</v>
      </c>
      <c r="L9" s="121">
        <v>7113179</v>
      </c>
      <c r="M9" s="121">
        <v>7532645</v>
      </c>
      <c r="N9" s="121">
        <v>8114477</v>
      </c>
      <c r="O9" s="121">
        <v>8146861</v>
      </c>
      <c r="P9" s="121">
        <v>7981561</v>
      </c>
      <c r="Q9" s="121">
        <v>8354802</v>
      </c>
      <c r="R9" s="121">
        <v>8528654</v>
      </c>
      <c r="S9" s="25">
        <v>8923868</v>
      </c>
    </row>
    <row r="10" spans="2:19" ht="39.75" customHeight="1" x14ac:dyDescent="0.35">
      <c r="B10" s="243" t="s">
        <v>515</v>
      </c>
      <c r="C10" s="245">
        <v>1.5479106331405601</v>
      </c>
      <c r="D10" s="245">
        <v>1.57548630984705</v>
      </c>
      <c r="E10" s="245">
        <v>1.66428303427575</v>
      </c>
      <c r="F10" s="245">
        <v>1.8125943013290799</v>
      </c>
      <c r="G10" s="245">
        <v>1.82988488679354</v>
      </c>
      <c r="H10" s="245">
        <v>1.97464130461222</v>
      </c>
      <c r="I10" s="245">
        <v>2.2428448970106598</v>
      </c>
      <c r="J10" s="245">
        <v>2.5679492074463899</v>
      </c>
      <c r="K10" s="245">
        <v>2.3626996693179798</v>
      </c>
      <c r="L10" s="245">
        <v>2.5757026787647699</v>
      </c>
      <c r="M10" s="245">
        <v>2.60650657332214</v>
      </c>
      <c r="N10" s="245">
        <v>2.7855346769069298</v>
      </c>
      <c r="O10" s="245">
        <v>2.7367084967733</v>
      </c>
      <c r="P10" s="245">
        <v>2.6140880303751302</v>
      </c>
      <c r="Q10" s="245">
        <v>2.63163262734821</v>
      </c>
      <c r="R10" s="245">
        <v>2.57874626544355</v>
      </c>
      <c r="S10" s="242">
        <v>2.6012762299475898</v>
      </c>
    </row>
    <row r="11" spans="2:19" ht="39.75" customHeight="1" x14ac:dyDescent="0.35">
      <c r="B11" s="390"/>
      <c r="C11" s="391"/>
      <c r="D11" s="391"/>
      <c r="E11" s="391"/>
      <c r="F11" s="391"/>
      <c r="G11" s="391"/>
      <c r="H11" s="391"/>
      <c r="I11" s="391"/>
      <c r="J11" s="391"/>
      <c r="K11" s="391"/>
      <c r="L11" s="391"/>
      <c r="M11" s="391"/>
      <c r="N11" s="391"/>
      <c r="O11" s="391"/>
      <c r="P11" s="391"/>
      <c r="Q11" s="391"/>
      <c r="R11" s="391"/>
      <c r="S11" s="392"/>
    </row>
    <row r="12" spans="2:19" ht="33" customHeight="1" x14ac:dyDescent="0.35">
      <c r="B12" s="238" t="s">
        <v>337</v>
      </c>
      <c r="C12" s="232"/>
      <c r="D12" s="232"/>
      <c r="E12" s="232"/>
      <c r="F12" s="232"/>
      <c r="G12" s="232"/>
      <c r="H12" s="232"/>
      <c r="I12" s="232"/>
      <c r="J12" s="232"/>
      <c r="K12" s="232"/>
      <c r="L12" s="232"/>
      <c r="M12" s="232"/>
      <c r="N12" s="232"/>
    </row>
    <row r="13" spans="2:19" ht="40.5" customHeight="1" x14ac:dyDescent="0.35">
      <c r="B13" s="239"/>
      <c r="C13" s="240"/>
      <c r="D13" s="240"/>
      <c r="E13" s="240"/>
      <c r="F13" s="240"/>
      <c r="G13" s="240"/>
      <c r="H13" s="240"/>
      <c r="I13" s="240"/>
      <c r="J13" s="240"/>
      <c r="K13" s="240"/>
      <c r="L13" s="240"/>
      <c r="M13" s="240"/>
      <c r="N13" s="240"/>
      <c r="O13" s="240"/>
      <c r="P13" s="240"/>
      <c r="Q13" s="240"/>
      <c r="R13" s="240"/>
    </row>
    <row r="14" spans="2:19" ht="40.5" customHeight="1" x14ac:dyDescent="0.35">
      <c r="B14" s="239"/>
      <c r="C14" s="240"/>
      <c r="D14" s="240"/>
      <c r="E14" s="240"/>
      <c r="F14" s="240"/>
      <c r="G14" s="240"/>
      <c r="H14" s="240"/>
      <c r="I14" s="240"/>
      <c r="J14" s="240"/>
      <c r="K14" s="240"/>
      <c r="L14" s="240"/>
      <c r="M14" s="240"/>
      <c r="N14" s="240"/>
      <c r="O14" s="240"/>
      <c r="P14" s="240"/>
      <c r="Q14" s="240"/>
      <c r="R14" s="240"/>
    </row>
    <row r="15" spans="2:19" ht="40.5" customHeight="1" x14ac:dyDescent="0.35">
      <c r="B15" s="239"/>
      <c r="C15" s="240"/>
      <c r="D15" s="240"/>
      <c r="E15" s="240"/>
      <c r="F15" s="240"/>
      <c r="G15" s="240"/>
      <c r="H15" s="240"/>
      <c r="I15" s="240"/>
      <c r="J15" s="240"/>
      <c r="K15" s="240"/>
      <c r="L15" s="240"/>
      <c r="M15" s="240"/>
      <c r="N15" s="240"/>
      <c r="O15" s="240"/>
      <c r="P15" s="240"/>
      <c r="Q15" s="240"/>
      <c r="R15" s="240"/>
    </row>
    <row r="16" spans="2:19" ht="40.5" customHeight="1" x14ac:dyDescent="0.35">
      <c r="B16" s="239"/>
      <c r="C16" s="240"/>
      <c r="D16" s="240"/>
      <c r="E16" s="240"/>
      <c r="F16" s="240"/>
      <c r="G16" s="240"/>
      <c r="H16" s="240"/>
      <c r="I16" s="240"/>
      <c r="J16" s="240"/>
      <c r="K16" s="240"/>
      <c r="L16" s="240"/>
      <c r="M16" s="240"/>
      <c r="N16" s="240"/>
      <c r="O16" s="240"/>
      <c r="P16" s="240"/>
      <c r="Q16" s="240"/>
      <c r="R16" s="240"/>
    </row>
    <row r="17" spans="2:18" ht="40.5" customHeight="1" x14ac:dyDescent="0.35">
      <c r="B17" s="239"/>
      <c r="C17" s="240"/>
      <c r="D17" s="240"/>
      <c r="E17" s="240"/>
      <c r="F17" s="240"/>
      <c r="G17" s="240"/>
      <c r="H17" s="240"/>
      <c r="I17" s="240"/>
      <c r="J17" s="240"/>
      <c r="K17" s="240"/>
      <c r="L17" s="240"/>
      <c r="M17" s="240"/>
      <c r="N17" s="240"/>
      <c r="O17" s="240"/>
      <c r="P17" s="240"/>
      <c r="Q17" s="240"/>
      <c r="R17" s="240"/>
    </row>
    <row r="18" spans="2:18" ht="40.5" customHeight="1" x14ac:dyDescent="0.35">
      <c r="B18" s="239"/>
      <c r="C18" s="240"/>
      <c r="D18" s="240"/>
      <c r="E18" s="240"/>
      <c r="F18" s="240"/>
      <c r="G18" s="240"/>
      <c r="H18" s="240"/>
      <c r="I18" s="240"/>
      <c r="J18" s="240"/>
      <c r="K18" s="240"/>
      <c r="L18" s="240"/>
      <c r="M18" s="240"/>
      <c r="N18" s="240"/>
      <c r="O18" s="240"/>
      <c r="P18" s="240"/>
      <c r="Q18" s="240"/>
      <c r="R18" s="240"/>
    </row>
    <row r="19" spans="2:18" ht="40.5" customHeight="1" x14ac:dyDescent="0.35">
      <c r="B19" s="239"/>
      <c r="C19" s="240"/>
      <c r="D19" s="240"/>
      <c r="E19" s="240"/>
      <c r="F19" s="240"/>
      <c r="G19" s="240"/>
      <c r="H19" s="240"/>
      <c r="I19" s="240"/>
      <c r="J19" s="240"/>
      <c r="K19" s="240"/>
      <c r="L19" s="240"/>
      <c r="M19" s="240"/>
      <c r="N19" s="240"/>
      <c r="O19" s="240"/>
      <c r="P19" s="240"/>
      <c r="Q19" s="240"/>
      <c r="R19" s="240"/>
    </row>
    <row r="20" spans="2:18" ht="40.5" customHeight="1" x14ac:dyDescent="0.35">
      <c r="B20" s="239"/>
      <c r="C20" s="240"/>
      <c r="D20" s="240"/>
      <c r="E20" s="240"/>
      <c r="F20" s="240"/>
      <c r="G20" s="240"/>
      <c r="H20" s="240"/>
      <c r="I20" s="240"/>
      <c r="J20" s="240"/>
      <c r="K20" s="240"/>
      <c r="L20" s="240"/>
      <c r="M20" s="240"/>
      <c r="N20" s="240"/>
      <c r="O20" s="240"/>
      <c r="P20" s="240"/>
      <c r="Q20" s="240"/>
      <c r="R20" s="240"/>
    </row>
    <row r="21" spans="2:18" ht="40.5" customHeight="1" x14ac:dyDescent="0.35">
      <c r="B21" s="239"/>
      <c r="C21" s="240"/>
      <c r="D21" s="240"/>
      <c r="E21" s="240"/>
      <c r="F21" s="240"/>
      <c r="G21" s="240"/>
      <c r="H21" s="240"/>
      <c r="I21" s="240"/>
      <c r="J21" s="240"/>
      <c r="K21" s="240"/>
      <c r="L21" s="240"/>
      <c r="M21" s="240"/>
      <c r="N21" s="240"/>
      <c r="O21" s="240"/>
      <c r="P21" s="240"/>
      <c r="Q21" s="240"/>
      <c r="R21" s="240"/>
    </row>
    <row r="22" spans="2:18" ht="40.5" customHeight="1" x14ac:dyDescent="0.35">
      <c r="B22" s="239"/>
      <c r="C22" s="240"/>
      <c r="D22" s="240"/>
      <c r="E22" s="240"/>
      <c r="F22" s="240"/>
      <c r="G22" s="240"/>
      <c r="H22" s="240"/>
      <c r="I22" s="240"/>
      <c r="J22" s="240"/>
      <c r="K22" s="240"/>
      <c r="L22" s="240"/>
      <c r="M22" s="240"/>
      <c r="N22" s="240"/>
      <c r="O22" s="240"/>
      <c r="P22" s="240"/>
      <c r="Q22" s="240"/>
      <c r="R22" s="240"/>
    </row>
    <row r="23" spans="2:18" ht="40.5" customHeight="1" x14ac:dyDescent="0.35">
      <c r="B23" s="239"/>
      <c r="C23" s="240"/>
      <c r="D23" s="240"/>
      <c r="E23" s="240"/>
      <c r="F23" s="240"/>
      <c r="G23" s="240"/>
      <c r="H23" s="240"/>
      <c r="I23" s="240"/>
      <c r="J23" s="240"/>
      <c r="K23" s="240"/>
      <c r="L23" s="240"/>
      <c r="M23" s="240"/>
      <c r="N23" s="240"/>
      <c r="O23" s="240"/>
      <c r="P23" s="240"/>
      <c r="Q23" s="240"/>
      <c r="R23" s="240"/>
    </row>
    <row r="24" spans="2:18" ht="15.75" customHeight="1" x14ac:dyDescent="0.35">
      <c r="B24" s="102" t="s">
        <v>293</v>
      </c>
      <c r="C24" s="233"/>
      <c r="D24" s="233"/>
      <c r="E24" s="233"/>
      <c r="F24" s="233"/>
      <c r="G24" s="233"/>
      <c r="H24" s="233"/>
      <c r="I24" s="233"/>
      <c r="J24" s="233"/>
      <c r="K24" s="233"/>
      <c r="L24" s="233"/>
    </row>
    <row r="25" spans="2:18" ht="15" customHeight="1" x14ac:dyDescent="0.35">
      <c r="B25" s="102" t="s">
        <v>14</v>
      </c>
      <c r="C25" s="233"/>
      <c r="D25" s="233"/>
      <c r="E25" s="233"/>
      <c r="F25" s="233"/>
      <c r="G25" s="233"/>
      <c r="H25" s="233"/>
      <c r="I25" s="233"/>
      <c r="J25" s="233"/>
      <c r="K25" s="233"/>
      <c r="L25" s="233"/>
    </row>
    <row r="26" spans="2:18" ht="15" customHeight="1" x14ac:dyDescent="0.35">
      <c r="B26" s="18"/>
      <c r="C26" s="233"/>
      <c r="D26" s="233"/>
      <c r="E26" s="233"/>
      <c r="F26" s="233"/>
      <c r="G26" s="233"/>
      <c r="H26" s="233"/>
      <c r="I26" s="233"/>
      <c r="J26" s="233"/>
      <c r="K26" s="233"/>
      <c r="L26" s="233"/>
    </row>
    <row r="27" spans="2:18" ht="15" customHeight="1" x14ac:dyDescent="0.35">
      <c r="B27" s="18"/>
      <c r="C27" s="233"/>
      <c r="D27" s="233"/>
      <c r="E27" s="233"/>
      <c r="F27" s="233"/>
      <c r="G27" s="233"/>
      <c r="H27" s="233"/>
      <c r="I27" s="233"/>
      <c r="J27" s="233"/>
      <c r="K27" s="233"/>
      <c r="L27" s="233"/>
    </row>
    <row r="28" spans="2:18" ht="15" customHeight="1" x14ac:dyDescent="0.35">
      <c r="B28" s="75"/>
      <c r="C28" s="233"/>
      <c r="D28" s="233"/>
      <c r="E28" s="233"/>
      <c r="F28" s="233"/>
      <c r="G28" s="233"/>
      <c r="H28" s="233"/>
      <c r="I28" s="233"/>
      <c r="J28" s="233"/>
      <c r="K28" s="233"/>
      <c r="L28" s="233"/>
    </row>
  </sheetData>
  <mergeCells count="2">
    <mergeCell ref="B4:R4"/>
    <mergeCell ref="B3:R3"/>
  </mergeCells>
  <hyperlinks>
    <hyperlink ref="B2" location="Indice!A1" display="Índice"/>
    <hyperlink ref="S2" location="'2.1.10'!A1" display="Siguiente"/>
    <hyperlink ref="R2" location="'2.1.8'!A1" display="Anterior"/>
  </hyperlinks>
  <pageMargins left="0.7" right="0.7" top="0.75" bottom="0.75" header="0.3" footer="0.3"/>
  <pageSetup paperSize="9" orientation="portrait"/>
  <drawing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S30"/>
  <sheetViews>
    <sheetView showGridLines="0" zoomScale="85" zoomScaleNormal="85" zoomScaleSheetLayoutView="85" workbookViewId="0">
      <pane ySplit="5" topLeftCell="A6" activePane="bottomLeft" state="frozen"/>
      <selection activeCell="B14" sqref="B14:Q16"/>
      <selection pane="bottomLeft" activeCell="A6" sqref="A6"/>
    </sheetView>
  </sheetViews>
  <sheetFormatPr baseColWidth="10" defaultRowHeight="14.5" x14ac:dyDescent="0.35"/>
  <cols>
    <col min="1" max="1" width="5" customWidth="1"/>
    <col min="2" max="2" width="52.26953125" customWidth="1"/>
    <col min="3" max="19" width="15.81640625" customWidth="1"/>
  </cols>
  <sheetData>
    <row r="1" spans="2:19" ht="78" customHeight="1" x14ac:dyDescent="0.35"/>
    <row r="2" spans="2:19" ht="33" customHeight="1" x14ac:dyDescent="0.55000000000000004">
      <c r="B2" s="130" t="s">
        <v>2</v>
      </c>
      <c r="R2" s="36" t="s">
        <v>173</v>
      </c>
      <c r="S2" s="36" t="s">
        <v>174</v>
      </c>
    </row>
    <row r="3" spans="2:19" ht="33" customHeight="1" x14ac:dyDescent="0.35">
      <c r="B3" s="395" t="s">
        <v>152</v>
      </c>
      <c r="C3" s="395"/>
      <c r="D3" s="395"/>
      <c r="E3" s="395"/>
      <c r="F3" s="395"/>
      <c r="G3" s="395"/>
      <c r="H3" s="395"/>
      <c r="I3" s="395"/>
      <c r="J3" s="395"/>
      <c r="K3" s="395"/>
      <c r="L3" s="395"/>
      <c r="M3" s="395"/>
      <c r="N3" s="395"/>
      <c r="O3" s="395"/>
      <c r="P3" s="395"/>
      <c r="Q3" s="395"/>
      <c r="R3" s="395"/>
    </row>
    <row r="4" spans="2:19" ht="33" customHeight="1" x14ac:dyDescent="0.35">
      <c r="B4" s="396" t="s">
        <v>340</v>
      </c>
      <c r="C4" s="396"/>
      <c r="D4" s="396"/>
      <c r="E4" s="396"/>
      <c r="F4" s="396"/>
      <c r="G4" s="396"/>
      <c r="H4" s="396"/>
      <c r="I4" s="396"/>
      <c r="J4" s="396"/>
      <c r="K4" s="396"/>
      <c r="L4" s="396"/>
      <c r="M4" s="396"/>
      <c r="N4" s="396"/>
      <c r="O4" s="396"/>
      <c r="P4" s="396"/>
      <c r="Q4" s="396"/>
      <c r="R4" s="396"/>
    </row>
    <row r="5" spans="2:19" ht="33" customHeight="1" x14ac:dyDescent="0.35"/>
    <row r="6" spans="2:19" ht="33" customHeight="1" x14ac:dyDescent="0.35">
      <c r="B6" s="20" t="s">
        <v>0</v>
      </c>
      <c r="C6" s="21"/>
      <c r="D6" s="21"/>
      <c r="E6" s="21"/>
      <c r="F6" s="21"/>
      <c r="G6" s="21"/>
      <c r="H6" s="21"/>
      <c r="I6" s="21"/>
      <c r="J6" s="21"/>
      <c r="K6" s="21"/>
      <c r="L6" s="21"/>
      <c r="M6" s="21"/>
      <c r="N6" s="21"/>
      <c r="O6" s="21"/>
      <c r="P6" s="21"/>
      <c r="Q6" s="21"/>
      <c r="R6" s="21"/>
    </row>
    <row r="7" spans="2:19" ht="33" customHeight="1" x14ac:dyDescent="0.35">
      <c r="B7" s="30" t="s">
        <v>3</v>
      </c>
      <c r="C7" s="30">
        <v>2007</v>
      </c>
      <c r="D7" s="30">
        <v>2008</v>
      </c>
      <c r="E7" s="30">
        <v>2009</v>
      </c>
      <c r="F7" s="30">
        <v>2010</v>
      </c>
      <c r="G7" s="30">
        <v>2011</v>
      </c>
      <c r="H7" s="30">
        <v>2012</v>
      </c>
      <c r="I7" s="30">
        <v>2013</v>
      </c>
      <c r="J7" s="30">
        <v>2014</v>
      </c>
      <c r="K7" s="30">
        <v>2015</v>
      </c>
      <c r="L7" s="30">
        <v>2016</v>
      </c>
      <c r="M7" s="30">
        <v>2017</v>
      </c>
      <c r="N7" s="30">
        <v>2018</v>
      </c>
      <c r="O7" s="30">
        <v>2019</v>
      </c>
      <c r="P7" s="30">
        <v>2020</v>
      </c>
      <c r="Q7" s="30">
        <v>2021</v>
      </c>
      <c r="R7" s="30">
        <v>2022</v>
      </c>
      <c r="S7" s="30">
        <v>2023</v>
      </c>
    </row>
    <row r="8" spans="2:19" ht="33" customHeight="1" x14ac:dyDescent="0.35">
      <c r="B8" s="182" t="s">
        <v>516</v>
      </c>
      <c r="C8" s="25">
        <v>2573533</v>
      </c>
      <c r="D8" s="25">
        <v>3139084</v>
      </c>
      <c r="E8" s="25">
        <v>3393315</v>
      </c>
      <c r="F8" s="25">
        <v>4056896</v>
      </c>
      <c r="G8" s="25">
        <v>4880034</v>
      </c>
      <c r="H8" s="25">
        <v>5682603</v>
      </c>
      <c r="I8" s="25">
        <v>6138191</v>
      </c>
      <c r="J8" s="25">
        <v>6597968</v>
      </c>
      <c r="K8" s="25">
        <v>7232812</v>
      </c>
      <c r="L8" s="25">
        <v>7113179</v>
      </c>
      <c r="M8" s="25">
        <v>7532645</v>
      </c>
      <c r="N8" s="25">
        <v>8114477</v>
      </c>
      <c r="O8" s="25">
        <v>8146861</v>
      </c>
      <c r="P8" s="25">
        <v>7981561</v>
      </c>
      <c r="Q8" s="25">
        <v>8354802</v>
      </c>
      <c r="R8" s="25">
        <v>8528654</v>
      </c>
      <c r="S8" s="25">
        <v>8923868</v>
      </c>
    </row>
    <row r="9" spans="2:19" ht="33" customHeight="1" x14ac:dyDescent="0.35">
      <c r="B9" s="182" t="s">
        <v>517</v>
      </c>
      <c r="C9" s="25">
        <v>215944</v>
      </c>
      <c r="D9" s="25">
        <v>250258</v>
      </c>
      <c r="E9" s="25">
        <v>247460</v>
      </c>
      <c r="F9" s="25">
        <v>285291</v>
      </c>
      <c r="G9" s="25">
        <v>354142</v>
      </c>
      <c r="H9" s="25">
        <v>370053</v>
      </c>
      <c r="I9" s="25">
        <v>423750</v>
      </c>
      <c r="J9" s="25">
        <v>360926</v>
      </c>
      <c r="K9" s="25">
        <v>335341</v>
      </c>
      <c r="L9" s="25">
        <v>312860</v>
      </c>
      <c r="M9" s="25">
        <v>344769</v>
      </c>
      <c r="N9" s="25">
        <v>324270</v>
      </c>
      <c r="O9" s="25">
        <v>276961</v>
      </c>
      <c r="P9" s="25">
        <v>291129</v>
      </c>
      <c r="Q9" s="25">
        <v>646846</v>
      </c>
      <c r="R9" s="25">
        <v>324664</v>
      </c>
      <c r="S9" s="25">
        <v>264096</v>
      </c>
    </row>
    <row r="10" spans="2:19" ht="33" customHeight="1" x14ac:dyDescent="0.35">
      <c r="B10" s="183" t="s">
        <v>518</v>
      </c>
      <c r="C10" s="50">
        <v>2789477</v>
      </c>
      <c r="D10" s="50">
        <v>3389342</v>
      </c>
      <c r="E10" s="50">
        <v>3640775</v>
      </c>
      <c r="F10" s="50">
        <v>4342187</v>
      </c>
      <c r="G10" s="50">
        <v>5234176</v>
      </c>
      <c r="H10" s="50">
        <v>6052656</v>
      </c>
      <c r="I10" s="50">
        <v>6561941</v>
      </c>
      <c r="J10" s="50">
        <v>6958894</v>
      </c>
      <c r="K10" s="50">
        <v>7568153</v>
      </c>
      <c r="L10" s="50">
        <v>7426039</v>
      </c>
      <c r="M10" s="50">
        <v>7877414</v>
      </c>
      <c r="N10" s="50">
        <v>8438747</v>
      </c>
      <c r="O10" s="50">
        <v>8423822</v>
      </c>
      <c r="P10" s="50">
        <v>8272690</v>
      </c>
      <c r="Q10" s="50">
        <v>9001648</v>
      </c>
      <c r="R10" s="50">
        <v>8853318</v>
      </c>
      <c r="S10" s="50">
        <v>9187964</v>
      </c>
    </row>
    <row r="11" spans="2:19" ht="33" customHeight="1" x14ac:dyDescent="0.35">
      <c r="B11" s="184"/>
      <c r="C11" s="40"/>
      <c r="D11" s="40"/>
      <c r="E11" s="40"/>
      <c r="F11" s="40"/>
      <c r="G11" s="40"/>
      <c r="H11" s="40"/>
      <c r="I11" s="40"/>
      <c r="J11" s="40"/>
      <c r="K11" s="40"/>
      <c r="L11" s="40"/>
      <c r="M11" s="40"/>
      <c r="N11" s="40"/>
      <c r="O11" s="40"/>
      <c r="P11" s="40"/>
      <c r="Q11" s="40"/>
      <c r="R11" s="40"/>
    </row>
    <row r="12" spans="2:19" ht="33" customHeight="1" x14ac:dyDescent="0.35">
      <c r="B12" s="413" t="s">
        <v>341</v>
      </c>
      <c r="C12" s="413"/>
      <c r="D12" s="413"/>
      <c r="E12" s="413"/>
      <c r="F12" s="413"/>
      <c r="G12" s="413"/>
      <c r="H12" s="413"/>
      <c r="I12" s="413"/>
      <c r="J12" s="413"/>
    </row>
    <row r="13" spans="2:19" ht="33" customHeight="1" x14ac:dyDescent="0.35">
      <c r="B13" s="154"/>
      <c r="C13" s="56"/>
      <c r="D13" s="56"/>
      <c r="E13" s="56"/>
      <c r="F13" s="56"/>
      <c r="G13" s="56"/>
      <c r="H13" s="44"/>
      <c r="I13" s="40"/>
      <c r="J13" s="40"/>
      <c r="K13" s="40"/>
      <c r="L13" s="40"/>
      <c r="M13" s="40"/>
      <c r="N13" s="40"/>
      <c r="O13" s="40"/>
      <c r="P13" s="40"/>
      <c r="Q13" s="40"/>
      <c r="R13" s="40"/>
    </row>
    <row r="14" spans="2:19" ht="33" customHeight="1" x14ac:dyDescent="0.35">
      <c r="B14" s="250"/>
      <c r="C14" s="250"/>
      <c r="D14" s="250"/>
      <c r="E14" s="250"/>
      <c r="F14" s="251"/>
      <c r="G14" s="56"/>
      <c r="H14" s="44"/>
      <c r="I14" s="40"/>
      <c r="J14" s="40"/>
      <c r="K14" s="40"/>
      <c r="L14" s="40"/>
      <c r="M14" s="40"/>
      <c r="N14" s="40"/>
      <c r="O14" s="40"/>
      <c r="P14" s="40"/>
      <c r="Q14" s="40"/>
      <c r="R14" s="40"/>
    </row>
    <row r="15" spans="2:19" ht="33" customHeight="1" x14ac:dyDescent="0.35">
      <c r="B15" s="250"/>
      <c r="C15" s="252">
        <f>R7</f>
        <v>2022</v>
      </c>
      <c r="D15" s="252">
        <f>S7</f>
        <v>2023</v>
      </c>
      <c r="E15" s="252">
        <f>+C15</f>
        <v>2022</v>
      </c>
      <c r="F15" s="252">
        <f>+D15</f>
        <v>2023</v>
      </c>
      <c r="G15" s="83"/>
      <c r="H15" s="44"/>
      <c r="I15" s="40"/>
      <c r="J15" s="40"/>
      <c r="K15" s="40"/>
      <c r="L15" s="40"/>
      <c r="M15" s="40"/>
      <c r="N15" s="40"/>
      <c r="O15" s="40"/>
      <c r="P15" s="40"/>
      <c r="Q15" s="40"/>
      <c r="R15" s="40"/>
    </row>
    <row r="16" spans="2:19" ht="33" customHeight="1" x14ac:dyDescent="0.35">
      <c r="B16" s="54" t="str">
        <f>+B8</f>
        <v xml:space="preserve">Consumo final efectivo de los hogares en salud </v>
      </c>
      <c r="C16" s="253">
        <f t="shared" ref="C16:D18" si="0">+R8</f>
        <v>8528654</v>
      </c>
      <c r="D16" s="253">
        <f t="shared" si="0"/>
        <v>8923868</v>
      </c>
      <c r="E16" s="55">
        <f>C16/$C$18</f>
        <v>0.96332855094553249</v>
      </c>
      <c r="F16" s="55">
        <f>D16/$D$18</f>
        <v>0.97125630879703051</v>
      </c>
      <c r="G16" s="83"/>
      <c r="H16" s="44"/>
      <c r="I16" s="40"/>
      <c r="J16" s="40"/>
      <c r="K16" s="40"/>
      <c r="L16" s="40"/>
      <c r="M16" s="40"/>
      <c r="N16" s="40"/>
      <c r="O16" s="40"/>
      <c r="P16" s="40"/>
      <c r="Q16" s="40"/>
      <c r="R16" s="40"/>
    </row>
    <row r="17" spans="2:18" ht="33" customHeight="1" x14ac:dyDescent="0.35">
      <c r="B17" s="54" t="str">
        <f>+B9</f>
        <v xml:space="preserve">Consumo final efectivo del gobierno en salud </v>
      </c>
      <c r="C17" s="253">
        <f t="shared" si="0"/>
        <v>324664</v>
      </c>
      <c r="D17" s="253">
        <f t="shared" si="0"/>
        <v>264096</v>
      </c>
      <c r="E17" s="55">
        <f>C17/$C$18</f>
        <v>3.6671449054467488E-2</v>
      </c>
      <c r="F17" s="55">
        <f>D17/$D$18</f>
        <v>2.8743691202969449E-2</v>
      </c>
      <c r="G17" s="83"/>
      <c r="H17" s="44"/>
      <c r="I17" s="40"/>
      <c r="J17" s="40"/>
      <c r="K17" s="40"/>
      <c r="L17" s="40"/>
      <c r="M17" s="40"/>
      <c r="N17" s="40"/>
      <c r="O17" s="40"/>
      <c r="P17" s="40"/>
      <c r="Q17" s="40"/>
      <c r="R17" s="40"/>
    </row>
    <row r="18" spans="2:18" ht="33" customHeight="1" x14ac:dyDescent="0.35">
      <c r="B18" s="250" t="s">
        <v>5</v>
      </c>
      <c r="C18" s="253">
        <f t="shared" si="0"/>
        <v>8853318</v>
      </c>
      <c r="D18" s="253">
        <f t="shared" si="0"/>
        <v>9187964</v>
      </c>
      <c r="E18" s="55">
        <f>SUM(E16:E17)</f>
        <v>1</v>
      </c>
      <c r="F18" s="55">
        <f>SUM(F16:F17)</f>
        <v>1</v>
      </c>
      <c r="G18" s="83"/>
      <c r="H18" s="44"/>
      <c r="I18" s="40"/>
      <c r="J18" s="40"/>
      <c r="K18" s="40"/>
      <c r="L18" s="40"/>
      <c r="M18" s="40"/>
      <c r="N18" s="40"/>
      <c r="O18" s="40"/>
      <c r="P18" s="40"/>
      <c r="Q18" s="40"/>
      <c r="R18" s="40"/>
    </row>
    <row r="19" spans="2:18" ht="33" customHeight="1" x14ac:dyDescent="0.35">
      <c r="B19" s="154"/>
      <c r="C19" s="150">
        <f>+C18-R10</f>
        <v>0</v>
      </c>
      <c r="D19" s="150">
        <f>+D18-S10</f>
        <v>0</v>
      </c>
      <c r="E19" s="56"/>
      <c r="F19" s="56"/>
      <c r="G19" s="56"/>
      <c r="H19" s="44"/>
      <c r="I19" s="40"/>
      <c r="J19" s="40"/>
      <c r="K19" s="40"/>
      <c r="L19" s="40"/>
      <c r="M19" s="40"/>
      <c r="N19" s="40"/>
      <c r="O19" s="40"/>
      <c r="P19" s="40"/>
      <c r="Q19" s="40"/>
      <c r="R19" s="40"/>
    </row>
    <row r="20" spans="2:18" ht="33" customHeight="1" x14ac:dyDescent="0.35">
      <c r="B20" s="249"/>
      <c r="C20" s="48"/>
      <c r="D20" s="48"/>
      <c r="E20" s="48"/>
      <c r="F20" s="48"/>
      <c r="G20" s="40"/>
      <c r="H20" s="40"/>
      <c r="I20" s="40"/>
      <c r="J20" s="40"/>
      <c r="K20" s="40"/>
      <c r="L20" s="40"/>
      <c r="M20" s="40"/>
      <c r="N20" s="40"/>
      <c r="O20" s="40"/>
      <c r="P20" s="40"/>
      <c r="Q20" s="40"/>
      <c r="R20" s="40"/>
    </row>
    <row r="21" spans="2:18" ht="33" customHeight="1" x14ac:dyDescent="0.35">
      <c r="B21" s="184"/>
      <c r="C21" s="40"/>
      <c r="D21" s="40"/>
      <c r="E21" s="40"/>
      <c r="F21" s="40"/>
      <c r="G21" s="40"/>
      <c r="H21" s="40"/>
      <c r="I21" s="40"/>
      <c r="J21" s="40"/>
      <c r="K21" s="40"/>
      <c r="L21" s="40"/>
      <c r="M21" s="40"/>
      <c r="N21" s="40"/>
      <c r="O21" s="40"/>
      <c r="P21" s="40"/>
      <c r="Q21" s="40"/>
      <c r="R21" s="40"/>
    </row>
    <row r="22" spans="2:18" ht="33" customHeight="1" x14ac:dyDescent="0.35">
      <c r="B22" s="184"/>
      <c r="C22" s="40"/>
      <c r="D22" s="40"/>
      <c r="E22" s="40"/>
      <c r="F22" s="40"/>
      <c r="G22" s="40"/>
      <c r="H22" s="40"/>
      <c r="I22" s="40"/>
      <c r="J22" s="40"/>
      <c r="K22" s="40"/>
      <c r="L22" s="40"/>
      <c r="M22" s="40"/>
      <c r="N22" s="40"/>
      <c r="O22" s="40"/>
      <c r="P22" s="40"/>
      <c r="Q22" s="40"/>
      <c r="R22" s="40"/>
    </row>
    <row r="23" spans="2:18" ht="33" customHeight="1" x14ac:dyDescent="0.35">
      <c r="B23" s="184"/>
      <c r="C23" s="40"/>
      <c r="D23" s="40"/>
      <c r="E23" s="40"/>
      <c r="F23" s="40"/>
      <c r="G23" s="40"/>
      <c r="H23" s="40"/>
      <c r="I23" s="40"/>
      <c r="J23" s="40"/>
      <c r="K23" s="40"/>
      <c r="L23" s="40"/>
      <c r="M23" s="40"/>
      <c r="N23" s="40"/>
      <c r="O23" s="40"/>
      <c r="P23" s="40"/>
      <c r="Q23" s="40"/>
      <c r="R23" s="40"/>
    </row>
    <row r="24" spans="2:18" ht="33" customHeight="1" x14ac:dyDescent="0.35">
      <c r="B24" s="184"/>
      <c r="C24" s="40"/>
      <c r="D24" s="40"/>
      <c r="E24" s="40"/>
      <c r="F24" s="40"/>
      <c r="G24" s="40"/>
      <c r="H24" s="40"/>
      <c r="I24" s="40"/>
      <c r="J24" s="40"/>
      <c r="K24" s="40"/>
      <c r="L24" s="40"/>
      <c r="M24" s="40"/>
      <c r="N24" s="40"/>
      <c r="O24" s="40"/>
      <c r="P24" s="40"/>
      <c r="Q24" s="40"/>
      <c r="R24" s="40"/>
    </row>
    <row r="25" spans="2:18" ht="33" customHeight="1" x14ac:dyDescent="0.35">
      <c r="B25" s="102" t="s">
        <v>293</v>
      </c>
      <c r="C25" s="17"/>
      <c r="D25" s="17"/>
      <c r="E25" s="17"/>
      <c r="F25" s="17"/>
      <c r="G25" s="17"/>
      <c r="H25" s="17"/>
      <c r="I25" s="17"/>
      <c r="J25" s="247"/>
    </row>
    <row r="26" spans="2:18" ht="16.5" customHeight="1" x14ac:dyDescent="0.35">
      <c r="B26" s="102" t="s">
        <v>14</v>
      </c>
      <c r="C26" s="17"/>
      <c r="D26" s="17"/>
      <c r="E26" s="17"/>
      <c r="F26" s="17"/>
      <c r="G26" s="17"/>
      <c r="H26" s="17"/>
      <c r="I26" s="17"/>
      <c r="J26" s="17"/>
    </row>
    <row r="27" spans="2:18" ht="33" customHeight="1" x14ac:dyDescent="0.35">
      <c r="C27" s="31"/>
    </row>
    <row r="28" spans="2:18" ht="15" customHeight="1" x14ac:dyDescent="0.35">
      <c r="B28" s="103"/>
      <c r="C28" s="31"/>
    </row>
    <row r="29" spans="2:18" ht="15" customHeight="1" x14ac:dyDescent="0.35">
      <c r="B29" s="18"/>
      <c r="C29" s="31"/>
    </row>
    <row r="30" spans="2:18" ht="15" customHeight="1" x14ac:dyDescent="0.35">
      <c r="B30" s="18"/>
    </row>
  </sheetData>
  <mergeCells count="3">
    <mergeCell ref="B4:R4"/>
    <mergeCell ref="B3:R3"/>
    <mergeCell ref="B12:J12"/>
  </mergeCells>
  <conditionalFormatting sqref="C19:E19">
    <cfRule type="cellIs" dxfId="3" priority="1" operator="notEqual">
      <formula>0</formula>
    </cfRule>
  </conditionalFormatting>
  <hyperlinks>
    <hyperlink ref="B2" location="Indice!A1" display="Índice"/>
    <hyperlink ref="S2" location="'2.1.11'!A1" display="Siguiente"/>
    <hyperlink ref="R2" location="'2.1.9'!A1" display="Anterior"/>
  </hyperlinks>
  <pageMargins left="1.0900000000000001" right="0.70866141732283472" top="0.74803149606299213" bottom="0.74803149606299213" header="0.31496062992125984" footer="0.31496062992125984"/>
  <pageSetup paperSize="9" scale="88" orientation="portrait"/>
  <drawing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S27"/>
  <sheetViews>
    <sheetView showGridLines="0" zoomScale="55" zoomScaleNormal="55" zoomScaleSheetLayoutView="100" workbookViewId="0">
      <pane ySplit="5" topLeftCell="A6" activePane="bottomLeft" state="frozen"/>
      <selection activeCell="B14" sqref="B14:Q16"/>
      <selection pane="bottomLeft"/>
    </sheetView>
  </sheetViews>
  <sheetFormatPr baseColWidth="10" defaultRowHeight="14.5" x14ac:dyDescent="0.35"/>
  <cols>
    <col min="1" max="1" width="5" customWidth="1"/>
    <col min="2" max="2" width="52.54296875" customWidth="1"/>
    <col min="3" max="19" width="15.81640625" customWidth="1"/>
  </cols>
  <sheetData>
    <row r="1" spans="2:19" ht="78" customHeight="1" x14ac:dyDescent="0.35"/>
    <row r="2" spans="2:19" ht="33" customHeight="1" x14ac:dyDescent="0.55000000000000004">
      <c r="B2" s="130" t="s">
        <v>2</v>
      </c>
      <c r="R2" s="36" t="s">
        <v>173</v>
      </c>
      <c r="S2" s="36" t="s">
        <v>174</v>
      </c>
    </row>
    <row r="3" spans="2:19" ht="33" customHeight="1" x14ac:dyDescent="0.35">
      <c r="B3" s="395" t="s">
        <v>153</v>
      </c>
      <c r="C3" s="395"/>
      <c r="D3" s="395"/>
      <c r="E3" s="395"/>
      <c r="F3" s="395"/>
      <c r="G3" s="395"/>
      <c r="H3" s="395"/>
      <c r="I3" s="395"/>
      <c r="J3" s="395"/>
      <c r="K3" s="395"/>
      <c r="L3" s="395"/>
      <c r="M3" s="395"/>
      <c r="N3" s="395"/>
      <c r="O3" s="395"/>
      <c r="P3" s="395"/>
      <c r="Q3" s="395"/>
      <c r="R3" s="395"/>
    </row>
    <row r="4" spans="2:19" ht="33" customHeight="1" x14ac:dyDescent="0.35">
      <c r="B4" s="414" t="s">
        <v>342</v>
      </c>
      <c r="C4" s="414"/>
      <c r="D4" s="414"/>
      <c r="E4" s="414"/>
      <c r="F4" s="414"/>
      <c r="G4" s="414"/>
      <c r="H4" s="414"/>
      <c r="I4" s="414"/>
      <c r="J4" s="414"/>
      <c r="K4" s="414"/>
      <c r="L4" s="414"/>
      <c r="M4" s="414"/>
      <c r="N4" s="414"/>
      <c r="O4" s="414"/>
      <c r="P4" s="414"/>
      <c r="Q4" s="414"/>
      <c r="R4" s="414"/>
    </row>
    <row r="5" spans="2:19" ht="33" customHeight="1" x14ac:dyDescent="0.35"/>
    <row r="6" spans="2:19" ht="33" customHeight="1" x14ac:dyDescent="0.35">
      <c r="B6" s="20" t="s">
        <v>0</v>
      </c>
    </row>
    <row r="7" spans="2:19" ht="33" customHeight="1" x14ac:dyDescent="0.35">
      <c r="B7" s="30" t="s">
        <v>3</v>
      </c>
      <c r="C7" s="30">
        <v>2007</v>
      </c>
      <c r="D7" s="30">
        <v>2008</v>
      </c>
      <c r="E7" s="30">
        <v>2009</v>
      </c>
      <c r="F7" s="30">
        <v>2010</v>
      </c>
      <c r="G7" s="30">
        <v>2011</v>
      </c>
      <c r="H7" s="30">
        <v>2012</v>
      </c>
      <c r="I7" s="30">
        <v>2013</v>
      </c>
      <c r="J7" s="30">
        <v>2014</v>
      </c>
      <c r="K7" s="30">
        <v>2015</v>
      </c>
      <c r="L7" s="30">
        <v>2016</v>
      </c>
      <c r="M7" s="30">
        <v>2017</v>
      </c>
      <c r="N7" s="30">
        <v>2018</v>
      </c>
      <c r="O7" s="30">
        <v>2019</v>
      </c>
      <c r="P7" s="30">
        <v>2020</v>
      </c>
      <c r="Q7" s="30">
        <v>2021</v>
      </c>
      <c r="R7" s="30">
        <v>2022</v>
      </c>
      <c r="S7" s="30">
        <v>2023</v>
      </c>
    </row>
    <row r="8" spans="2:19" ht="39" customHeight="1" x14ac:dyDescent="0.35">
      <c r="B8" s="24" t="s">
        <v>519</v>
      </c>
      <c r="C8" s="25">
        <v>1662585</v>
      </c>
      <c r="D8" s="25">
        <v>1992454</v>
      </c>
      <c r="E8" s="25">
        <v>2038905</v>
      </c>
      <c r="F8" s="25">
        <v>2238171</v>
      </c>
      <c r="G8" s="25">
        <v>2666853</v>
      </c>
      <c r="H8" s="25">
        <v>2877790</v>
      </c>
      <c r="I8" s="25">
        <v>2736788</v>
      </c>
      <c r="J8" s="25">
        <v>2569353</v>
      </c>
      <c r="K8" s="25">
        <v>3061249</v>
      </c>
      <c r="L8" s="25">
        <v>2761646</v>
      </c>
      <c r="M8" s="25">
        <v>2889939</v>
      </c>
      <c r="N8" s="25">
        <v>2913077</v>
      </c>
      <c r="O8" s="25">
        <v>2976883</v>
      </c>
      <c r="P8" s="25">
        <v>3053287</v>
      </c>
      <c r="Q8" s="25">
        <v>3174760</v>
      </c>
      <c r="R8" s="25">
        <v>3307287</v>
      </c>
      <c r="S8" s="25">
        <v>3430573</v>
      </c>
    </row>
    <row r="9" spans="2:19" ht="39" customHeight="1" x14ac:dyDescent="0.35">
      <c r="B9" s="24" t="s">
        <v>520</v>
      </c>
      <c r="C9" s="25">
        <v>32095555.5848324</v>
      </c>
      <c r="D9" s="25">
        <v>36968541.816286303</v>
      </c>
      <c r="E9" s="25">
        <v>37954002.462278403</v>
      </c>
      <c r="F9" s="25">
        <v>43384728.780334003</v>
      </c>
      <c r="G9" s="25">
        <v>48350117.599489003</v>
      </c>
      <c r="H9" s="25">
        <v>53149768.053036898</v>
      </c>
      <c r="I9" s="116">
        <v>57508908.822871998</v>
      </c>
      <c r="J9" s="116">
        <v>60881624.027456202</v>
      </c>
      <c r="K9" s="116">
        <v>62465713.0381556</v>
      </c>
      <c r="L9" s="116">
        <v>62041042.051874802</v>
      </c>
      <c r="M9" s="116">
        <v>65677272.6927386</v>
      </c>
      <c r="N9" s="116">
        <v>67523021</v>
      </c>
      <c r="O9" s="116">
        <v>68594786</v>
      </c>
      <c r="P9" s="116">
        <v>60888654</v>
      </c>
      <c r="Q9" s="116">
        <v>68565039</v>
      </c>
      <c r="R9" s="116">
        <v>75026158</v>
      </c>
      <c r="S9" s="116">
        <v>76474969.543472201</v>
      </c>
    </row>
    <row r="10" spans="2:19" ht="45" customHeight="1" x14ac:dyDescent="0.35">
      <c r="B10" s="26" t="s">
        <v>521</v>
      </c>
      <c r="C10" s="254">
        <v>5.1801097370182202E-2</v>
      </c>
      <c r="D10" s="254">
        <v>5.3895931570723601E-2</v>
      </c>
      <c r="E10" s="254">
        <v>5.3720421239536402E-2</v>
      </c>
      <c r="F10" s="254">
        <v>5.1588913032793803E-2</v>
      </c>
      <c r="G10" s="254">
        <v>5.51571150682824E-2</v>
      </c>
      <c r="H10" s="254">
        <v>5.4144921142991999E-2</v>
      </c>
      <c r="I10" s="254">
        <v>4.7588939801124303E-2</v>
      </c>
      <c r="J10" s="254">
        <v>4.2202438601855997E-2</v>
      </c>
      <c r="K10" s="254">
        <v>4.9006868746221101E-2</v>
      </c>
      <c r="L10" s="254">
        <v>4.4513211072291198E-2</v>
      </c>
      <c r="M10" s="254">
        <v>4.40021164325771E-2</v>
      </c>
      <c r="N10" s="254">
        <v>4.3141982643223303E-2</v>
      </c>
      <c r="O10" s="254">
        <v>4.3398094426593897E-2</v>
      </c>
      <c r="P10" s="254">
        <v>5.0145417896739798E-2</v>
      </c>
      <c r="Q10" s="254">
        <v>4.6302897895237803E-2</v>
      </c>
      <c r="R10" s="254">
        <v>4.40817854487498E-2</v>
      </c>
      <c r="S10" s="254">
        <v>4.4858769091106199E-2</v>
      </c>
    </row>
    <row r="11" spans="2:19" ht="46.5" customHeight="1" x14ac:dyDescent="0.35">
      <c r="B11" s="39"/>
      <c r="C11" s="255"/>
      <c r="D11" s="255"/>
      <c r="E11" s="255"/>
      <c r="F11" s="255"/>
      <c r="G11" s="255"/>
      <c r="H11" s="255"/>
      <c r="I11" s="255"/>
      <c r="J11" s="255"/>
      <c r="K11" s="255"/>
      <c r="L11" s="255"/>
      <c r="M11" s="255"/>
      <c r="N11" s="255"/>
      <c r="O11" s="255"/>
      <c r="P11" s="255"/>
      <c r="Q11" s="255"/>
      <c r="R11" s="255"/>
    </row>
    <row r="12" spans="2:19" ht="33" customHeight="1" x14ac:dyDescent="0.35">
      <c r="B12" s="415" t="s">
        <v>343</v>
      </c>
      <c r="C12" s="415"/>
      <c r="D12" s="415"/>
      <c r="E12" s="415"/>
      <c r="F12" s="415"/>
      <c r="G12" s="415"/>
      <c r="H12" s="415"/>
      <c r="I12" s="415"/>
      <c r="J12" s="415"/>
      <c r="K12" s="415"/>
      <c r="L12" s="415"/>
      <c r="M12" s="415"/>
      <c r="N12" s="415"/>
    </row>
    <row r="13" spans="2:19" ht="46.5" customHeight="1" x14ac:dyDescent="0.35">
      <c r="B13" s="39"/>
      <c r="C13" s="255"/>
      <c r="D13" s="255"/>
      <c r="E13" s="255"/>
      <c r="F13" s="255"/>
      <c r="G13" s="255"/>
      <c r="H13" s="255"/>
      <c r="I13" s="255"/>
      <c r="J13" s="255"/>
      <c r="K13" s="255"/>
      <c r="L13" s="255"/>
      <c r="M13" s="255"/>
      <c r="N13" s="255"/>
      <c r="O13" s="255"/>
      <c r="P13" s="255"/>
      <c r="Q13" s="255"/>
      <c r="R13" s="255"/>
    </row>
    <row r="14" spans="2:19" ht="46.5" customHeight="1" x14ac:dyDescent="0.35">
      <c r="B14" s="39"/>
      <c r="C14" s="255"/>
      <c r="D14" s="255"/>
      <c r="E14" s="255"/>
      <c r="F14" s="255"/>
      <c r="G14" s="255"/>
      <c r="H14" s="255"/>
      <c r="I14" s="255"/>
      <c r="J14" s="255"/>
      <c r="K14" s="255"/>
      <c r="L14" s="255"/>
      <c r="M14" s="255"/>
      <c r="N14" s="255"/>
      <c r="O14" s="255"/>
      <c r="P14" s="255"/>
      <c r="Q14" s="255"/>
      <c r="R14" s="255"/>
    </row>
    <row r="15" spans="2:19" ht="46.5" customHeight="1" x14ac:dyDescent="0.35">
      <c r="B15" s="39"/>
      <c r="C15" s="255"/>
      <c r="D15" s="255"/>
      <c r="E15" s="255"/>
      <c r="F15" s="255"/>
      <c r="G15" s="255"/>
      <c r="H15" s="255"/>
      <c r="I15" s="255"/>
      <c r="J15" s="255"/>
      <c r="K15" s="255"/>
      <c r="L15" s="255"/>
      <c r="M15" s="255"/>
      <c r="N15" s="255"/>
      <c r="O15" s="255"/>
      <c r="P15" s="255"/>
      <c r="Q15" s="255"/>
      <c r="R15" s="255"/>
    </row>
    <row r="16" spans="2:19" ht="46.5" customHeight="1" x14ac:dyDescent="0.35">
      <c r="B16" s="39"/>
      <c r="C16" s="255"/>
      <c r="D16" s="255"/>
      <c r="E16" s="255"/>
      <c r="F16" s="255"/>
      <c r="G16" s="255"/>
      <c r="H16" s="255"/>
      <c r="I16" s="255"/>
      <c r="J16" s="255"/>
      <c r="K16" s="255"/>
      <c r="L16" s="255"/>
      <c r="M16" s="255"/>
      <c r="N16" s="255"/>
      <c r="O16" s="255"/>
      <c r="P16" s="255"/>
      <c r="Q16" s="255"/>
      <c r="R16" s="255"/>
    </row>
    <row r="17" spans="2:18" ht="46.5" customHeight="1" x14ac:dyDescent="0.35">
      <c r="B17" s="39"/>
      <c r="C17" s="255"/>
      <c r="D17" s="255"/>
      <c r="E17" s="255"/>
      <c r="F17" s="255"/>
      <c r="G17" s="255"/>
      <c r="H17" s="255"/>
      <c r="I17" s="255"/>
      <c r="J17" s="255"/>
      <c r="K17" s="255"/>
      <c r="L17" s="255"/>
      <c r="M17" s="255"/>
      <c r="N17" s="255"/>
      <c r="O17" s="255"/>
      <c r="P17" s="255"/>
      <c r="Q17" s="255"/>
      <c r="R17" s="255"/>
    </row>
    <row r="18" spans="2:18" ht="46.5" customHeight="1" x14ac:dyDescent="0.35">
      <c r="B18" s="39"/>
      <c r="C18" s="255"/>
      <c r="D18" s="255"/>
      <c r="E18" s="255"/>
      <c r="F18" s="255"/>
      <c r="G18" s="255"/>
      <c r="H18" s="255"/>
      <c r="I18" s="255"/>
      <c r="J18" s="255"/>
      <c r="K18" s="255"/>
      <c r="L18" s="255"/>
      <c r="M18" s="255"/>
      <c r="N18" s="255"/>
      <c r="O18" s="255"/>
      <c r="P18" s="255"/>
      <c r="Q18" s="255"/>
      <c r="R18" s="255"/>
    </row>
    <row r="19" spans="2:18" ht="46.5" customHeight="1" x14ac:dyDescent="0.35">
      <c r="B19" s="39"/>
      <c r="C19" s="255"/>
      <c r="D19" s="255"/>
      <c r="E19" s="255"/>
      <c r="F19" s="255"/>
      <c r="G19" s="255"/>
      <c r="H19" s="255"/>
      <c r="I19" s="255"/>
      <c r="J19" s="255"/>
      <c r="K19" s="255"/>
      <c r="L19" s="255"/>
      <c r="M19" s="255"/>
      <c r="N19" s="255"/>
      <c r="O19" s="255"/>
      <c r="P19" s="255"/>
      <c r="Q19" s="255"/>
      <c r="R19" s="255"/>
    </row>
    <row r="20" spans="2:18" ht="46.5" customHeight="1" x14ac:dyDescent="0.35">
      <c r="B20" s="39"/>
      <c r="C20" s="255"/>
      <c r="D20" s="255"/>
      <c r="E20" s="255"/>
      <c r="F20" s="255"/>
      <c r="G20" s="255"/>
      <c r="H20" s="255"/>
      <c r="I20" s="255"/>
      <c r="J20" s="255"/>
      <c r="K20" s="255"/>
      <c r="L20" s="255"/>
      <c r="M20" s="255"/>
      <c r="N20" s="255"/>
      <c r="O20" s="255"/>
      <c r="P20" s="255"/>
      <c r="Q20" s="255"/>
      <c r="R20" s="255"/>
    </row>
    <row r="21" spans="2:18" ht="46.5" customHeight="1" x14ac:dyDescent="0.35">
      <c r="B21" s="39"/>
      <c r="C21" s="255"/>
      <c r="D21" s="255"/>
      <c r="E21" s="255"/>
      <c r="F21" s="255"/>
      <c r="G21" s="255"/>
      <c r="H21" s="255"/>
      <c r="I21" s="255"/>
      <c r="J21" s="255"/>
      <c r="K21" s="255"/>
      <c r="L21" s="255"/>
      <c r="M21" s="255"/>
      <c r="N21" s="255"/>
      <c r="O21" s="255"/>
      <c r="P21" s="255"/>
      <c r="Q21" s="255"/>
      <c r="R21" s="255"/>
    </row>
    <row r="22" spans="2:18" ht="46.5" customHeight="1" x14ac:dyDescent="0.35">
      <c r="B22" s="39"/>
      <c r="C22" s="255"/>
      <c r="D22" s="255"/>
      <c r="E22" s="255"/>
      <c r="F22" s="255"/>
      <c r="G22" s="255"/>
      <c r="H22" s="255"/>
      <c r="I22" s="255"/>
      <c r="J22" s="255"/>
      <c r="K22" s="255"/>
      <c r="L22" s="255"/>
      <c r="M22" s="255"/>
      <c r="N22" s="255"/>
      <c r="O22" s="255"/>
      <c r="P22" s="255"/>
      <c r="Q22" s="255"/>
      <c r="R22" s="255"/>
    </row>
    <row r="23" spans="2:18" ht="15.75" customHeight="1" x14ac:dyDescent="0.35">
      <c r="B23" s="256" t="s">
        <v>344</v>
      </c>
    </row>
    <row r="24" spans="2:18" ht="15.75" customHeight="1" x14ac:dyDescent="0.35">
      <c r="B24" s="38" t="s">
        <v>321</v>
      </c>
    </row>
    <row r="25" spans="2:18" x14ac:dyDescent="0.35">
      <c r="B25" s="18" t="s">
        <v>13</v>
      </c>
    </row>
    <row r="27" spans="2:18" ht="15.75" customHeight="1" x14ac:dyDescent="0.35">
      <c r="B27" s="38"/>
    </row>
  </sheetData>
  <mergeCells count="3">
    <mergeCell ref="B3:R3"/>
    <mergeCell ref="B4:R4"/>
    <mergeCell ref="B12:N12"/>
  </mergeCells>
  <hyperlinks>
    <hyperlink ref="B2" location="Indice!A1" display="Índice"/>
    <hyperlink ref="S2" location="'2.1.12'!A1" display="Siguiente"/>
    <hyperlink ref="R2" location="'2.1.10'!A1" display="Anterior"/>
  </hyperlinks>
  <pageMargins left="0.92" right="0.70866141732283472" top="0.74803149606299213" bottom="0.74803149606299213" header="0.31496062992125984" footer="0.31496062992125984"/>
  <pageSetup paperSize="9" scale="79" orientation="portrait"/>
  <drawing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T40"/>
  <sheetViews>
    <sheetView showGridLines="0" zoomScale="60" zoomScaleNormal="60" workbookViewId="0"/>
  </sheetViews>
  <sheetFormatPr baseColWidth="10" defaultRowHeight="14.5" x14ac:dyDescent="0.35"/>
  <cols>
    <col min="1" max="1" width="5" customWidth="1"/>
    <col min="2" max="2" width="13.54296875" customWidth="1"/>
    <col min="3" max="3" width="61.26953125" customWidth="1"/>
    <col min="4" max="20" width="15.81640625" customWidth="1"/>
    <col min="21" max="22" width="15.7265625" customWidth="1"/>
  </cols>
  <sheetData>
    <row r="1" spans="2:20" ht="78" customHeight="1" x14ac:dyDescent="0.35"/>
    <row r="2" spans="2:20" ht="33" customHeight="1" x14ac:dyDescent="0.55000000000000004">
      <c r="B2" s="36" t="s">
        <v>2</v>
      </c>
      <c r="S2" s="36" t="s">
        <v>173</v>
      </c>
      <c r="T2" s="36" t="s">
        <v>174</v>
      </c>
    </row>
    <row r="3" spans="2:20" ht="33" customHeight="1" x14ac:dyDescent="0.35">
      <c r="B3" s="395" t="s">
        <v>154</v>
      </c>
      <c r="C3" s="395"/>
      <c r="D3" s="395"/>
      <c r="E3" s="395"/>
      <c r="F3" s="395"/>
      <c r="G3" s="395"/>
      <c r="H3" s="395"/>
      <c r="I3" s="395"/>
      <c r="J3" s="395"/>
      <c r="K3" s="395"/>
      <c r="L3" s="395"/>
      <c r="M3" s="395"/>
      <c r="N3" s="395"/>
      <c r="O3" s="395"/>
      <c r="P3" s="395"/>
      <c r="Q3" s="395"/>
      <c r="R3" s="395"/>
      <c r="S3" s="395"/>
    </row>
    <row r="4" spans="2:20" ht="33" customHeight="1" x14ac:dyDescent="0.35">
      <c r="B4" s="396" t="s">
        <v>345</v>
      </c>
      <c r="C4" s="396"/>
      <c r="D4" s="396"/>
      <c r="E4" s="396"/>
      <c r="F4" s="396"/>
      <c r="G4" s="396"/>
      <c r="H4" s="396"/>
      <c r="I4" s="396"/>
      <c r="J4" s="396"/>
      <c r="K4" s="396"/>
      <c r="L4" s="396"/>
      <c r="M4" s="396"/>
      <c r="N4" s="396"/>
      <c r="O4" s="396"/>
      <c r="P4" s="396"/>
      <c r="Q4" s="396"/>
      <c r="R4" s="396"/>
      <c r="S4" s="396"/>
    </row>
    <row r="5" spans="2:20" ht="33" customHeight="1" x14ac:dyDescent="0.35">
      <c r="B5" s="258"/>
      <c r="C5" s="258"/>
      <c r="D5" s="258"/>
      <c r="E5" s="258"/>
      <c r="F5" s="258"/>
      <c r="G5" s="258"/>
      <c r="H5" s="258"/>
      <c r="I5" s="258"/>
      <c r="K5" s="189"/>
    </row>
    <row r="6" spans="2:20" ht="33" customHeight="1" x14ac:dyDescent="0.35">
      <c r="B6" s="20" t="s">
        <v>0</v>
      </c>
      <c r="C6" s="21"/>
      <c r="D6" s="21"/>
      <c r="E6" s="21"/>
      <c r="F6" s="21"/>
      <c r="G6" s="21"/>
      <c r="H6" s="21"/>
      <c r="I6" s="21"/>
      <c r="J6" s="21"/>
      <c r="K6" s="21"/>
      <c r="L6" s="21"/>
      <c r="M6" s="21"/>
      <c r="N6" s="21"/>
      <c r="O6" s="21"/>
      <c r="P6" s="21"/>
      <c r="Q6" s="21"/>
      <c r="R6" s="21"/>
      <c r="S6" s="21"/>
    </row>
    <row r="7" spans="2:20" ht="33" customHeight="1" x14ac:dyDescent="0.35">
      <c r="B7" s="186" t="s">
        <v>9</v>
      </c>
      <c r="C7" s="186" t="s">
        <v>6</v>
      </c>
      <c r="D7" s="30">
        <v>2007</v>
      </c>
      <c r="E7" s="30">
        <v>2008</v>
      </c>
      <c r="F7" s="30">
        <v>2009</v>
      </c>
      <c r="G7" s="30">
        <v>2010</v>
      </c>
      <c r="H7" s="30">
        <v>2011</v>
      </c>
      <c r="I7" s="30">
        <v>2012</v>
      </c>
      <c r="J7" s="30">
        <v>2013</v>
      </c>
      <c r="K7" s="30">
        <v>2014</v>
      </c>
      <c r="L7" s="30">
        <v>2015</v>
      </c>
      <c r="M7" s="30">
        <v>2016</v>
      </c>
      <c r="N7" s="30">
        <v>2017</v>
      </c>
      <c r="O7" s="30">
        <v>2018</v>
      </c>
      <c r="P7" s="30">
        <v>2019</v>
      </c>
      <c r="Q7" s="30">
        <v>2020</v>
      </c>
      <c r="R7" s="30">
        <v>2021</v>
      </c>
      <c r="S7" s="30">
        <v>2022</v>
      </c>
      <c r="T7" s="30">
        <v>2023</v>
      </c>
    </row>
    <row r="8" spans="2:20" ht="33" customHeight="1" x14ac:dyDescent="0.35">
      <c r="B8" s="260"/>
      <c r="C8" s="263" t="s">
        <v>522</v>
      </c>
      <c r="D8" s="261">
        <v>702166</v>
      </c>
      <c r="E8" s="261">
        <v>835025</v>
      </c>
      <c r="F8" s="261">
        <v>864191</v>
      </c>
      <c r="G8" s="261">
        <v>914885</v>
      </c>
      <c r="H8" s="261">
        <v>1064233</v>
      </c>
      <c r="I8" s="261">
        <v>1204540</v>
      </c>
      <c r="J8" s="261">
        <v>1082434</v>
      </c>
      <c r="K8" s="261">
        <v>868528</v>
      </c>
      <c r="L8" s="261">
        <v>1187110</v>
      </c>
      <c r="M8" s="261">
        <v>1150352</v>
      </c>
      <c r="N8" s="261">
        <v>1210788</v>
      </c>
      <c r="O8" s="261">
        <v>1293596</v>
      </c>
      <c r="P8" s="261">
        <v>1349074</v>
      </c>
      <c r="Q8" s="261">
        <v>1314155</v>
      </c>
      <c r="R8" s="261">
        <v>1412027</v>
      </c>
      <c r="S8" s="261">
        <v>1506022</v>
      </c>
      <c r="T8" s="261">
        <v>1618687</v>
      </c>
    </row>
    <row r="9" spans="2:20" ht="33" customHeight="1" x14ac:dyDescent="0.35">
      <c r="B9" s="199" t="s">
        <v>455</v>
      </c>
      <c r="C9" s="114" t="s">
        <v>35</v>
      </c>
      <c r="D9" s="116">
        <v>8262</v>
      </c>
      <c r="E9" s="116">
        <v>4664</v>
      </c>
      <c r="F9" s="116">
        <v>6350</v>
      </c>
      <c r="G9" s="116">
        <v>5185</v>
      </c>
      <c r="H9" s="116">
        <v>7146</v>
      </c>
      <c r="I9" s="116">
        <v>7172</v>
      </c>
      <c r="J9" s="116">
        <v>7416</v>
      </c>
      <c r="K9" s="116">
        <v>2493</v>
      </c>
      <c r="L9" s="116">
        <v>832</v>
      </c>
      <c r="M9" s="116">
        <v>1057</v>
      </c>
      <c r="N9" s="116">
        <v>598</v>
      </c>
      <c r="O9" s="116">
        <v>2267</v>
      </c>
      <c r="P9" s="116">
        <v>2554</v>
      </c>
      <c r="Q9" s="116">
        <v>2456</v>
      </c>
      <c r="R9" s="116">
        <v>2888</v>
      </c>
      <c r="S9" s="116">
        <v>2966</v>
      </c>
      <c r="T9" s="116">
        <v>3684</v>
      </c>
    </row>
    <row r="10" spans="2:20" ht="33" customHeight="1" x14ac:dyDescent="0.35">
      <c r="B10" s="199" t="s">
        <v>462</v>
      </c>
      <c r="C10" s="114" t="s">
        <v>463</v>
      </c>
      <c r="D10" s="116">
        <v>715</v>
      </c>
      <c r="E10" s="116">
        <v>435</v>
      </c>
      <c r="F10" s="116">
        <v>83</v>
      </c>
      <c r="G10" s="116">
        <v>176</v>
      </c>
      <c r="H10" s="116">
        <v>154</v>
      </c>
      <c r="I10" s="116">
        <v>185</v>
      </c>
      <c r="J10" s="116">
        <v>71</v>
      </c>
      <c r="K10" s="116">
        <v>30</v>
      </c>
      <c r="L10" s="116">
        <v>0</v>
      </c>
      <c r="M10" s="116">
        <v>0</v>
      </c>
      <c r="N10" s="116">
        <v>0</v>
      </c>
      <c r="O10" s="116">
        <v>0</v>
      </c>
      <c r="P10" s="116">
        <v>29</v>
      </c>
      <c r="Q10" s="116">
        <v>87</v>
      </c>
      <c r="R10" s="116">
        <v>87</v>
      </c>
      <c r="S10" s="116">
        <v>88</v>
      </c>
      <c r="T10" s="116">
        <v>119</v>
      </c>
    </row>
    <row r="11" spans="2:20" ht="33" customHeight="1" x14ac:dyDescent="0.35">
      <c r="B11" s="199" t="s">
        <v>460</v>
      </c>
      <c r="C11" s="114" t="s">
        <v>461</v>
      </c>
      <c r="D11" s="116">
        <v>10279</v>
      </c>
      <c r="E11" s="116">
        <v>8301</v>
      </c>
      <c r="F11" s="116">
        <v>8279</v>
      </c>
      <c r="G11" s="116">
        <v>9744</v>
      </c>
      <c r="H11" s="116">
        <v>9708</v>
      </c>
      <c r="I11" s="116">
        <v>10361</v>
      </c>
      <c r="J11" s="116">
        <v>8298</v>
      </c>
      <c r="K11" s="116">
        <v>6452</v>
      </c>
      <c r="L11" s="116">
        <v>16184</v>
      </c>
      <c r="M11" s="116">
        <v>13536</v>
      </c>
      <c r="N11" s="116">
        <v>15840</v>
      </c>
      <c r="O11" s="116">
        <v>16955</v>
      </c>
      <c r="P11" s="116">
        <v>19299</v>
      </c>
      <c r="Q11" s="116">
        <v>19925</v>
      </c>
      <c r="R11" s="116">
        <v>22151</v>
      </c>
      <c r="S11" s="116">
        <v>22020</v>
      </c>
      <c r="T11" s="116">
        <v>23414</v>
      </c>
    </row>
    <row r="12" spans="2:20" ht="33" customHeight="1" x14ac:dyDescent="0.35">
      <c r="B12" s="199" t="s">
        <v>447</v>
      </c>
      <c r="C12" s="114" t="s">
        <v>448</v>
      </c>
      <c r="D12" s="116">
        <v>136684</v>
      </c>
      <c r="E12" s="116">
        <v>164501</v>
      </c>
      <c r="F12" s="116">
        <v>163586</v>
      </c>
      <c r="G12" s="116">
        <v>187009</v>
      </c>
      <c r="H12" s="116">
        <v>190490</v>
      </c>
      <c r="I12" s="116">
        <v>216191</v>
      </c>
      <c r="J12" s="116">
        <v>213549</v>
      </c>
      <c r="K12" s="116">
        <v>107605</v>
      </c>
      <c r="L12" s="116">
        <v>229782</v>
      </c>
      <c r="M12" s="116">
        <v>213022</v>
      </c>
      <c r="N12" s="116">
        <v>160996</v>
      </c>
      <c r="O12" s="116">
        <v>181636</v>
      </c>
      <c r="P12" s="116">
        <v>188021</v>
      </c>
      <c r="Q12" s="116">
        <v>302148</v>
      </c>
      <c r="R12" s="116">
        <v>199240</v>
      </c>
      <c r="S12" s="116">
        <v>314457</v>
      </c>
      <c r="T12" s="116">
        <v>330744</v>
      </c>
    </row>
    <row r="13" spans="2:20" ht="33" customHeight="1" x14ac:dyDescent="0.35">
      <c r="B13" s="199" t="s">
        <v>445</v>
      </c>
      <c r="C13" s="114" t="s">
        <v>446</v>
      </c>
      <c r="D13" s="116">
        <v>383676</v>
      </c>
      <c r="E13" s="116">
        <v>456420</v>
      </c>
      <c r="F13" s="116">
        <v>476196</v>
      </c>
      <c r="G13" s="116">
        <v>501664</v>
      </c>
      <c r="H13" s="116">
        <v>606985</v>
      </c>
      <c r="I13" s="116">
        <v>666502</v>
      </c>
      <c r="J13" s="116">
        <v>569358</v>
      </c>
      <c r="K13" s="116">
        <v>467501</v>
      </c>
      <c r="L13" s="116">
        <v>672276</v>
      </c>
      <c r="M13" s="116">
        <v>631600</v>
      </c>
      <c r="N13" s="116">
        <v>720412</v>
      </c>
      <c r="O13" s="116">
        <v>750568</v>
      </c>
      <c r="P13" s="116">
        <v>773859</v>
      </c>
      <c r="Q13" s="116">
        <v>548276</v>
      </c>
      <c r="R13" s="116">
        <v>666600</v>
      </c>
      <c r="S13" s="116">
        <v>660763</v>
      </c>
      <c r="T13" s="116">
        <v>749766</v>
      </c>
    </row>
    <row r="14" spans="2:20" ht="33" customHeight="1" x14ac:dyDescent="0.35">
      <c r="B14" s="199" t="s">
        <v>456</v>
      </c>
      <c r="C14" s="114" t="s">
        <v>457</v>
      </c>
      <c r="D14" s="116">
        <v>84111</v>
      </c>
      <c r="E14" s="116">
        <v>95196</v>
      </c>
      <c r="F14" s="116">
        <v>102017</v>
      </c>
      <c r="G14" s="116">
        <v>78499</v>
      </c>
      <c r="H14" s="116">
        <v>101176</v>
      </c>
      <c r="I14" s="116">
        <v>113085</v>
      </c>
      <c r="J14" s="116">
        <v>79378</v>
      </c>
      <c r="K14" s="116">
        <v>72617</v>
      </c>
      <c r="L14" s="116">
        <v>80634</v>
      </c>
      <c r="M14" s="116">
        <v>101846</v>
      </c>
      <c r="N14" s="116">
        <v>97113</v>
      </c>
      <c r="O14" s="116">
        <v>109425</v>
      </c>
      <c r="P14" s="116">
        <v>106285</v>
      </c>
      <c r="Q14" s="116">
        <v>74389</v>
      </c>
      <c r="R14" s="116">
        <v>85441</v>
      </c>
      <c r="S14" s="116">
        <v>104555</v>
      </c>
      <c r="T14" s="116">
        <v>110195</v>
      </c>
    </row>
    <row r="15" spans="2:20" ht="33" customHeight="1" x14ac:dyDescent="0.35">
      <c r="B15" s="199" t="s">
        <v>451</v>
      </c>
      <c r="C15" s="114" t="s">
        <v>452</v>
      </c>
      <c r="D15" s="116">
        <v>78439</v>
      </c>
      <c r="E15" s="116">
        <v>105508</v>
      </c>
      <c r="F15" s="116">
        <v>107680</v>
      </c>
      <c r="G15" s="116">
        <v>132608</v>
      </c>
      <c r="H15" s="116">
        <v>148574</v>
      </c>
      <c r="I15" s="116">
        <v>191044</v>
      </c>
      <c r="J15" s="116">
        <v>204364</v>
      </c>
      <c r="K15" s="116">
        <v>211830</v>
      </c>
      <c r="L15" s="116">
        <v>187402</v>
      </c>
      <c r="M15" s="116">
        <v>189291</v>
      </c>
      <c r="N15" s="116">
        <v>215829</v>
      </c>
      <c r="O15" s="116">
        <v>232745</v>
      </c>
      <c r="P15" s="116">
        <v>259027</v>
      </c>
      <c r="Q15" s="116">
        <v>366874</v>
      </c>
      <c r="R15" s="116">
        <v>435620</v>
      </c>
      <c r="S15" s="116">
        <v>401173</v>
      </c>
      <c r="T15" s="116">
        <v>400765</v>
      </c>
    </row>
    <row r="16" spans="2:20" ht="33" customHeight="1" x14ac:dyDescent="0.35">
      <c r="B16" s="260"/>
      <c r="C16" s="263" t="s">
        <v>523</v>
      </c>
      <c r="D16" s="261">
        <v>960419</v>
      </c>
      <c r="E16" s="261">
        <v>1157429</v>
      </c>
      <c r="F16" s="261">
        <v>1174714</v>
      </c>
      <c r="G16" s="261">
        <v>1323286</v>
      </c>
      <c r="H16" s="261">
        <v>1602620</v>
      </c>
      <c r="I16" s="261">
        <v>1673250</v>
      </c>
      <c r="J16" s="261">
        <v>1654354</v>
      </c>
      <c r="K16" s="261">
        <v>1700825</v>
      </c>
      <c r="L16" s="261">
        <v>1874139</v>
      </c>
      <c r="M16" s="261">
        <v>1611294</v>
      </c>
      <c r="N16" s="261">
        <v>1679151</v>
      </c>
      <c r="O16" s="261">
        <v>1619481</v>
      </c>
      <c r="P16" s="261">
        <v>1627809</v>
      </c>
      <c r="Q16" s="261">
        <v>1739132</v>
      </c>
      <c r="R16" s="261">
        <v>1762733</v>
      </c>
      <c r="S16" s="261">
        <v>1801265</v>
      </c>
      <c r="T16" s="261">
        <v>1811886</v>
      </c>
    </row>
    <row r="17" spans="2:20" ht="33" customHeight="1" x14ac:dyDescent="0.35">
      <c r="B17" s="199" t="s">
        <v>453</v>
      </c>
      <c r="C17" s="114" t="s">
        <v>454</v>
      </c>
      <c r="D17" s="116">
        <v>108446</v>
      </c>
      <c r="E17" s="116">
        <v>127906</v>
      </c>
      <c r="F17" s="116">
        <v>129880</v>
      </c>
      <c r="G17" s="116">
        <v>160231</v>
      </c>
      <c r="H17" s="116">
        <v>212195</v>
      </c>
      <c r="I17" s="116">
        <v>242068</v>
      </c>
      <c r="J17" s="116">
        <v>211475</v>
      </c>
      <c r="K17" s="116">
        <v>240981</v>
      </c>
      <c r="L17" s="116">
        <v>304348</v>
      </c>
      <c r="M17" s="116">
        <v>293714</v>
      </c>
      <c r="N17" s="116">
        <v>290593</v>
      </c>
      <c r="O17" s="116">
        <v>312474</v>
      </c>
      <c r="P17" s="116">
        <v>328940</v>
      </c>
      <c r="Q17" s="116">
        <v>382666</v>
      </c>
      <c r="R17" s="116">
        <v>337242</v>
      </c>
      <c r="S17" s="116">
        <v>381000</v>
      </c>
      <c r="T17" s="116">
        <v>390405</v>
      </c>
    </row>
    <row r="18" spans="2:20" ht="33" customHeight="1" x14ac:dyDescent="0.35">
      <c r="B18" s="199" t="s">
        <v>449</v>
      </c>
      <c r="C18" s="114" t="s">
        <v>450</v>
      </c>
      <c r="D18" s="116">
        <v>746012</v>
      </c>
      <c r="E18" s="116">
        <v>884715</v>
      </c>
      <c r="F18" s="116">
        <v>876846</v>
      </c>
      <c r="G18" s="116">
        <v>983993</v>
      </c>
      <c r="H18" s="116">
        <v>1157999</v>
      </c>
      <c r="I18" s="116">
        <v>1211143</v>
      </c>
      <c r="J18" s="116">
        <v>1213081</v>
      </c>
      <c r="K18" s="116">
        <v>1268270</v>
      </c>
      <c r="L18" s="116">
        <v>1381676</v>
      </c>
      <c r="M18" s="116">
        <v>1192297</v>
      </c>
      <c r="N18" s="116">
        <v>1216749</v>
      </c>
      <c r="O18" s="116">
        <v>1135683</v>
      </c>
      <c r="P18" s="116">
        <v>1132214</v>
      </c>
      <c r="Q18" s="116">
        <v>1223700</v>
      </c>
      <c r="R18" s="116">
        <v>1269408</v>
      </c>
      <c r="S18" s="116">
        <v>1251504</v>
      </c>
      <c r="T18" s="116">
        <v>1243810</v>
      </c>
    </row>
    <row r="19" spans="2:20" ht="33" customHeight="1" x14ac:dyDescent="0.35">
      <c r="B19" s="199" t="s">
        <v>458</v>
      </c>
      <c r="C19" s="114" t="s">
        <v>459</v>
      </c>
      <c r="D19" s="116">
        <v>105961</v>
      </c>
      <c r="E19" s="116">
        <v>144808</v>
      </c>
      <c r="F19" s="116">
        <v>167988</v>
      </c>
      <c r="G19" s="116">
        <v>179062</v>
      </c>
      <c r="H19" s="116">
        <v>232426</v>
      </c>
      <c r="I19" s="116">
        <v>220039</v>
      </c>
      <c r="J19" s="116">
        <v>229798</v>
      </c>
      <c r="K19" s="116">
        <v>191574</v>
      </c>
      <c r="L19" s="116">
        <v>188115</v>
      </c>
      <c r="M19" s="116">
        <v>125283</v>
      </c>
      <c r="N19" s="116">
        <v>171809</v>
      </c>
      <c r="O19" s="116">
        <v>171324</v>
      </c>
      <c r="P19" s="116">
        <v>166655</v>
      </c>
      <c r="Q19" s="116">
        <v>132766</v>
      </c>
      <c r="R19" s="116">
        <v>156083</v>
      </c>
      <c r="S19" s="116">
        <v>168761</v>
      </c>
      <c r="T19" s="116">
        <v>177671</v>
      </c>
    </row>
    <row r="20" spans="2:20" ht="33" customHeight="1" x14ac:dyDescent="0.35">
      <c r="B20" s="199" t="s">
        <v>464</v>
      </c>
      <c r="C20" s="114" t="s">
        <v>465</v>
      </c>
      <c r="D20" s="116">
        <v>0</v>
      </c>
      <c r="E20" s="116">
        <v>0</v>
      </c>
      <c r="F20" s="116">
        <v>0</v>
      </c>
      <c r="G20" s="116">
        <v>0</v>
      </c>
      <c r="H20" s="116">
        <v>0</v>
      </c>
      <c r="I20" s="116">
        <v>0</v>
      </c>
      <c r="J20" s="116">
        <v>0</v>
      </c>
      <c r="K20" s="116">
        <v>0</v>
      </c>
      <c r="L20" s="116">
        <v>0</v>
      </c>
      <c r="M20" s="116">
        <v>0</v>
      </c>
      <c r="N20" s="116">
        <v>0</v>
      </c>
      <c r="O20" s="116">
        <v>0</v>
      </c>
      <c r="P20" s="116">
        <v>0</v>
      </c>
      <c r="Q20" s="116">
        <v>0</v>
      </c>
      <c r="R20" s="116">
        <v>0</v>
      </c>
      <c r="S20" s="116">
        <v>0</v>
      </c>
      <c r="T20" s="116">
        <v>0</v>
      </c>
    </row>
    <row r="21" spans="2:20" ht="33" customHeight="1" x14ac:dyDescent="0.35">
      <c r="B21" s="199" t="s">
        <v>466</v>
      </c>
      <c r="C21" s="114" t="s">
        <v>467</v>
      </c>
      <c r="D21" s="116">
        <v>0</v>
      </c>
      <c r="E21" s="116">
        <v>0</v>
      </c>
      <c r="F21" s="116">
        <v>0</v>
      </c>
      <c r="G21" s="116">
        <v>0</v>
      </c>
      <c r="H21" s="116">
        <v>0</v>
      </c>
      <c r="I21" s="116">
        <v>0</v>
      </c>
      <c r="J21" s="116">
        <v>0</v>
      </c>
      <c r="K21" s="116">
        <v>0</v>
      </c>
      <c r="L21" s="116">
        <v>0</v>
      </c>
      <c r="M21" s="116">
        <v>0</v>
      </c>
      <c r="N21" s="116">
        <v>0</v>
      </c>
      <c r="O21" s="116">
        <v>0</v>
      </c>
      <c r="P21" s="116">
        <v>0</v>
      </c>
      <c r="Q21" s="116">
        <v>0</v>
      </c>
      <c r="R21" s="116">
        <v>0</v>
      </c>
      <c r="S21" s="116">
        <v>0</v>
      </c>
      <c r="T21" s="116">
        <v>0</v>
      </c>
    </row>
    <row r="22" spans="2:20" ht="33" customHeight="1" x14ac:dyDescent="0.35">
      <c r="B22" s="416" t="s">
        <v>410</v>
      </c>
      <c r="C22" s="416"/>
      <c r="D22" s="262">
        <v>1662585</v>
      </c>
      <c r="E22" s="262">
        <v>1992454</v>
      </c>
      <c r="F22" s="262">
        <v>2038905</v>
      </c>
      <c r="G22" s="262">
        <v>2238171</v>
      </c>
      <c r="H22" s="262">
        <v>2666853</v>
      </c>
      <c r="I22" s="262">
        <v>2877790</v>
      </c>
      <c r="J22" s="262">
        <v>2736788</v>
      </c>
      <c r="K22" s="262">
        <v>2569353</v>
      </c>
      <c r="L22" s="262">
        <v>3061249</v>
      </c>
      <c r="M22" s="262">
        <v>2761646</v>
      </c>
      <c r="N22" s="262">
        <v>2889939</v>
      </c>
      <c r="O22" s="262">
        <v>2913077</v>
      </c>
      <c r="P22" s="262">
        <v>2976883</v>
      </c>
      <c r="Q22" s="262">
        <v>3053287</v>
      </c>
      <c r="R22" s="262">
        <v>3174760</v>
      </c>
      <c r="S22" s="262">
        <v>3307287</v>
      </c>
      <c r="T22" s="262">
        <v>3430573</v>
      </c>
    </row>
    <row r="23" spans="2:20" ht="33" customHeight="1" x14ac:dyDescent="0.35">
      <c r="B23" s="264"/>
      <c r="C23" s="264"/>
      <c r="D23" s="265"/>
      <c r="E23" s="265"/>
      <c r="F23" s="265"/>
      <c r="G23" s="265"/>
      <c r="H23" s="265"/>
      <c r="I23" s="265"/>
      <c r="J23" s="265"/>
      <c r="K23" s="265"/>
      <c r="L23" s="265"/>
      <c r="M23" s="265"/>
      <c r="N23" s="265"/>
      <c r="O23" s="265"/>
      <c r="P23" s="265"/>
      <c r="Q23" s="265"/>
      <c r="R23" s="265"/>
      <c r="S23" s="265"/>
    </row>
    <row r="24" spans="2:20" ht="33" customHeight="1" x14ac:dyDescent="0.35">
      <c r="B24" s="397" t="s">
        <v>346</v>
      </c>
      <c r="C24" s="397"/>
      <c r="D24" s="397"/>
      <c r="E24" s="397"/>
      <c r="F24" s="397"/>
      <c r="G24" s="397"/>
      <c r="H24" s="397"/>
      <c r="I24" s="397"/>
      <c r="J24" s="397"/>
      <c r="K24" s="397"/>
      <c r="L24" s="397"/>
    </row>
    <row r="25" spans="2:20" ht="33" customHeight="1" x14ac:dyDescent="0.35">
      <c r="B25" s="264"/>
      <c r="C25" s="264"/>
      <c r="D25" s="265"/>
      <c r="E25" s="265"/>
      <c r="F25" s="265"/>
      <c r="G25" s="265"/>
      <c r="H25" s="265"/>
      <c r="I25" s="265"/>
      <c r="J25" s="265"/>
      <c r="K25" s="265"/>
      <c r="L25" s="265"/>
      <c r="M25" s="265"/>
      <c r="N25" s="265"/>
      <c r="O25" s="265"/>
      <c r="P25" s="265"/>
      <c r="Q25" s="265"/>
      <c r="R25" s="265"/>
      <c r="S25" s="265"/>
    </row>
    <row r="26" spans="2:20" ht="33" customHeight="1" x14ac:dyDescent="0.35">
      <c r="B26" s="264"/>
      <c r="C26" s="264"/>
      <c r="D26" s="265"/>
      <c r="E26" s="265"/>
      <c r="F26" s="265"/>
      <c r="G26" s="265"/>
      <c r="H26" s="265"/>
      <c r="I26" s="265"/>
      <c r="J26" s="265"/>
      <c r="K26" s="265"/>
      <c r="L26" s="265"/>
      <c r="M26" s="265"/>
      <c r="N26" s="265"/>
      <c r="O26" s="265"/>
      <c r="P26" s="265"/>
      <c r="Q26" s="265"/>
      <c r="R26" s="265"/>
      <c r="S26" s="265"/>
    </row>
    <row r="27" spans="2:20" ht="33" customHeight="1" x14ac:dyDescent="0.35">
      <c r="B27" s="264"/>
      <c r="C27" s="264"/>
      <c r="D27" s="265"/>
      <c r="E27" s="265"/>
      <c r="F27" s="265"/>
      <c r="G27" s="265"/>
      <c r="H27" s="265"/>
      <c r="I27" s="265"/>
      <c r="J27" s="265"/>
      <c r="K27" s="265"/>
      <c r="L27" s="265"/>
      <c r="M27" s="265"/>
      <c r="N27" s="265"/>
      <c r="O27" s="265"/>
      <c r="P27" s="265"/>
      <c r="Q27" s="265"/>
      <c r="R27" s="265"/>
      <c r="S27" s="265"/>
    </row>
    <row r="28" spans="2:20" ht="33" customHeight="1" x14ac:dyDescent="0.35">
      <c r="B28" s="264"/>
      <c r="C28" s="264"/>
      <c r="D28" s="265"/>
      <c r="E28" s="265"/>
      <c r="F28" s="265"/>
      <c r="G28" s="265"/>
      <c r="H28" s="265"/>
      <c r="I28" s="265"/>
      <c r="J28" s="265"/>
      <c r="K28" s="265"/>
      <c r="L28" s="265"/>
      <c r="M28" s="265"/>
      <c r="N28" s="265"/>
      <c r="O28" s="265"/>
      <c r="P28" s="265"/>
      <c r="Q28" s="265"/>
      <c r="R28" s="265"/>
      <c r="S28" s="265"/>
    </row>
    <row r="29" spans="2:20" ht="33" customHeight="1" x14ac:dyDescent="0.35">
      <c r="B29" s="264"/>
      <c r="C29" s="264"/>
      <c r="D29" s="265"/>
      <c r="E29" s="265"/>
      <c r="F29" s="265"/>
      <c r="G29" s="265"/>
      <c r="H29" s="265"/>
      <c r="I29" s="265"/>
      <c r="J29" s="265"/>
      <c r="K29" s="265"/>
      <c r="L29" s="265"/>
      <c r="M29" s="265"/>
      <c r="N29" s="265"/>
      <c r="O29" s="265"/>
      <c r="P29" s="265"/>
      <c r="Q29" s="265"/>
      <c r="R29" s="265"/>
      <c r="S29" s="265"/>
    </row>
    <row r="30" spans="2:20" ht="33" customHeight="1" x14ac:dyDescent="0.35">
      <c r="B30" s="264"/>
      <c r="C30" s="264"/>
      <c r="D30" s="265"/>
      <c r="E30" s="265"/>
      <c r="F30" s="265"/>
      <c r="G30" s="265"/>
      <c r="H30" s="265"/>
      <c r="I30" s="265"/>
      <c r="J30" s="265"/>
      <c r="K30" s="265"/>
      <c r="L30" s="265"/>
      <c r="M30" s="265"/>
      <c r="N30" s="265"/>
      <c r="O30" s="265"/>
      <c r="P30" s="265"/>
      <c r="Q30" s="265"/>
      <c r="R30" s="265"/>
      <c r="S30" s="265"/>
    </row>
    <row r="31" spans="2:20" ht="33" customHeight="1" x14ac:dyDescent="0.35">
      <c r="B31" s="264"/>
      <c r="C31" s="264"/>
      <c r="D31" s="265"/>
      <c r="E31" s="265"/>
      <c r="F31" s="265"/>
      <c r="G31" s="265"/>
      <c r="H31" s="265"/>
      <c r="I31" s="265"/>
      <c r="J31" s="265"/>
      <c r="K31" s="265"/>
      <c r="L31" s="265"/>
      <c r="M31" s="265"/>
      <c r="N31" s="265"/>
      <c r="O31" s="265"/>
      <c r="P31" s="265"/>
      <c r="Q31" s="265"/>
      <c r="R31" s="265"/>
      <c r="S31" s="265"/>
    </row>
    <row r="32" spans="2:20" ht="33" customHeight="1" x14ac:dyDescent="0.35">
      <c r="B32" s="264"/>
      <c r="C32" s="264"/>
      <c r="D32" s="265"/>
      <c r="E32" s="265"/>
      <c r="F32" s="265"/>
      <c r="G32" s="265"/>
      <c r="H32" s="265"/>
      <c r="I32" s="265"/>
      <c r="J32" s="265"/>
      <c r="K32" s="265"/>
      <c r="L32" s="265"/>
      <c r="M32" s="265"/>
      <c r="N32" s="265"/>
      <c r="O32" s="265"/>
      <c r="P32" s="265"/>
      <c r="Q32" s="265"/>
      <c r="R32" s="265"/>
      <c r="S32" s="265"/>
    </row>
    <row r="33" spans="2:19" ht="33" customHeight="1" x14ac:dyDescent="0.35">
      <c r="B33" s="264"/>
      <c r="C33" s="264"/>
      <c r="D33" s="265"/>
      <c r="E33" s="265"/>
      <c r="F33" s="265"/>
      <c r="G33" s="265"/>
      <c r="H33" s="265"/>
      <c r="I33" s="265"/>
      <c r="J33" s="265"/>
      <c r="K33" s="265"/>
      <c r="L33" s="265"/>
      <c r="M33" s="265"/>
      <c r="N33" s="265"/>
      <c r="O33" s="265"/>
      <c r="P33" s="265"/>
      <c r="Q33" s="265"/>
      <c r="R33" s="265"/>
      <c r="S33" s="265"/>
    </row>
    <row r="34" spans="2:19" ht="33" customHeight="1" x14ac:dyDescent="0.35">
      <c r="B34" s="264"/>
      <c r="C34" s="264"/>
      <c r="D34" s="265"/>
      <c r="E34" s="265"/>
      <c r="F34" s="265"/>
      <c r="G34" s="265"/>
      <c r="H34" s="265"/>
      <c r="I34" s="265"/>
      <c r="J34" s="265"/>
      <c r="K34" s="265"/>
      <c r="L34" s="265"/>
      <c r="M34" s="265"/>
      <c r="N34" s="265"/>
      <c r="O34" s="265"/>
      <c r="P34" s="265"/>
      <c r="Q34" s="265"/>
      <c r="R34" s="265"/>
      <c r="S34" s="265"/>
    </row>
    <row r="35" spans="2:19" ht="33" customHeight="1" x14ac:dyDescent="0.35">
      <c r="B35" s="264"/>
      <c r="C35" s="264"/>
      <c r="D35" s="265"/>
      <c r="E35" s="265"/>
      <c r="F35" s="265"/>
      <c r="G35" s="265"/>
      <c r="H35" s="265"/>
      <c r="I35" s="265"/>
      <c r="J35" s="265"/>
      <c r="K35" s="265"/>
      <c r="L35" s="265"/>
      <c r="M35" s="265"/>
      <c r="N35" s="265"/>
      <c r="O35" s="265"/>
      <c r="P35" s="265"/>
      <c r="Q35" s="265"/>
      <c r="R35" s="265"/>
      <c r="S35" s="265"/>
    </row>
    <row r="36" spans="2:19" ht="33" customHeight="1" x14ac:dyDescent="0.35">
      <c r="B36" s="264"/>
      <c r="C36" s="264"/>
      <c r="D36" s="265"/>
      <c r="E36" s="265"/>
      <c r="F36" s="265"/>
      <c r="G36" s="265"/>
      <c r="H36" s="265"/>
      <c r="I36" s="265"/>
      <c r="J36" s="265"/>
      <c r="K36" s="265"/>
      <c r="L36" s="265"/>
      <c r="M36" s="265"/>
      <c r="N36" s="265"/>
      <c r="O36" s="265"/>
      <c r="P36" s="265"/>
      <c r="Q36" s="265"/>
      <c r="R36" s="265"/>
      <c r="S36" s="265"/>
    </row>
    <row r="37" spans="2:19" ht="33" customHeight="1" x14ac:dyDescent="0.35">
      <c r="B37" s="264"/>
      <c r="C37" s="264"/>
      <c r="D37" s="265"/>
      <c r="E37" s="265"/>
      <c r="F37" s="265"/>
      <c r="G37" s="265"/>
      <c r="H37" s="265"/>
      <c r="I37" s="265"/>
      <c r="J37" s="265"/>
      <c r="K37" s="265"/>
      <c r="L37" s="265"/>
      <c r="M37" s="265"/>
      <c r="N37" s="265"/>
      <c r="O37" s="265"/>
      <c r="P37" s="265"/>
      <c r="Q37" s="265"/>
      <c r="R37" s="265"/>
      <c r="S37" s="265"/>
    </row>
    <row r="38" spans="2:19" ht="33" customHeight="1" x14ac:dyDescent="0.35">
      <c r="B38" s="264"/>
      <c r="C38" s="264"/>
      <c r="D38" s="265"/>
      <c r="E38" s="265"/>
      <c r="F38" s="265"/>
      <c r="G38" s="265"/>
      <c r="H38" s="265"/>
      <c r="I38" s="265"/>
      <c r="J38" s="265"/>
      <c r="K38" s="265"/>
      <c r="L38" s="265"/>
      <c r="M38" s="265"/>
      <c r="N38" s="265"/>
      <c r="O38" s="265"/>
      <c r="P38" s="265"/>
      <c r="Q38" s="265"/>
      <c r="R38" s="265"/>
      <c r="S38" s="265"/>
    </row>
    <row r="39" spans="2:19" ht="15.75" customHeight="1" x14ac:dyDescent="0.35">
      <c r="B39" s="102" t="s">
        <v>293</v>
      </c>
    </row>
    <row r="40" spans="2:19" ht="15.75" customHeight="1" x14ac:dyDescent="0.35">
      <c r="B40" s="102" t="s">
        <v>14</v>
      </c>
    </row>
  </sheetData>
  <mergeCells count="4">
    <mergeCell ref="B4:S4"/>
    <mergeCell ref="B3:S3"/>
    <mergeCell ref="B22:C22"/>
    <mergeCell ref="B24:L24"/>
  </mergeCells>
  <hyperlinks>
    <hyperlink ref="B2" location="Indice!A1" display="Índice"/>
    <hyperlink ref="T2" location="'2.1.13'!A1" display="Siguiente"/>
    <hyperlink ref="S2" location="'2.1.11'!A1" display="Anterior"/>
  </hyperlinks>
  <pageMargins left="0.70866141732283472" right="0.70866141732283472" top="0.74803149606299213" bottom="0.74803149606299213" header="0.31496062992125984" footer="0.31496062992125984"/>
  <pageSetup paperSize="9" scale="57" orientation="landscape"/>
  <drawing r:id="rId1"/>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T75"/>
  <sheetViews>
    <sheetView showGridLines="0" zoomScale="60" zoomScaleNormal="60" zoomScaleSheetLayoutView="55" workbookViewId="0">
      <pane ySplit="5" topLeftCell="A6" activePane="bottomLeft" state="frozen"/>
      <selection activeCell="B14" sqref="B14:Q16"/>
      <selection pane="bottomLeft"/>
    </sheetView>
  </sheetViews>
  <sheetFormatPr baseColWidth="10" defaultRowHeight="14.5" x14ac:dyDescent="0.35"/>
  <cols>
    <col min="1" max="1" width="5" customWidth="1"/>
    <col min="2" max="2" width="12.81640625" customWidth="1"/>
    <col min="3" max="3" width="57.81640625" customWidth="1"/>
    <col min="4" max="19" width="15.81640625" customWidth="1"/>
    <col min="20" max="24" width="15.7265625" customWidth="1"/>
  </cols>
  <sheetData>
    <row r="1" spans="2:20" ht="78" customHeight="1" x14ac:dyDescent="0.35"/>
    <row r="2" spans="2:20" ht="33" customHeight="1" x14ac:dyDescent="0.55000000000000004">
      <c r="B2" s="130" t="s">
        <v>2</v>
      </c>
      <c r="S2" s="36" t="s">
        <v>173</v>
      </c>
      <c r="T2" s="36" t="s">
        <v>174</v>
      </c>
    </row>
    <row r="3" spans="2:20" ht="33" customHeight="1" x14ac:dyDescent="0.35">
      <c r="B3" s="395" t="s">
        <v>155</v>
      </c>
      <c r="C3" s="395"/>
      <c r="D3" s="395"/>
      <c r="E3" s="395"/>
      <c r="F3" s="395"/>
      <c r="G3" s="395"/>
      <c r="H3" s="395"/>
      <c r="I3" s="395"/>
      <c r="J3" s="395"/>
      <c r="K3" s="395"/>
      <c r="L3" s="395"/>
      <c r="M3" s="395"/>
      <c r="N3" s="395"/>
      <c r="O3" s="395"/>
      <c r="P3" s="395"/>
      <c r="Q3" s="395"/>
      <c r="R3" s="395"/>
      <c r="S3" s="395"/>
    </row>
    <row r="4" spans="2:20" ht="33" customHeight="1" x14ac:dyDescent="0.35">
      <c r="B4" s="417" t="s">
        <v>347</v>
      </c>
      <c r="C4" s="417"/>
      <c r="D4" s="417"/>
      <c r="E4" s="417"/>
      <c r="F4" s="417"/>
      <c r="G4" s="417"/>
      <c r="H4" s="417"/>
      <c r="I4" s="417"/>
      <c r="J4" s="417"/>
      <c r="K4" s="417"/>
      <c r="L4" s="417"/>
      <c r="M4" s="417"/>
      <c r="N4" s="417"/>
      <c r="O4" s="417"/>
      <c r="P4" s="417"/>
      <c r="Q4" s="417"/>
      <c r="R4" s="417"/>
      <c r="S4" s="417"/>
    </row>
    <row r="5" spans="2:20" ht="33" customHeight="1" x14ac:dyDescent="0.35">
      <c r="B5" s="276"/>
      <c r="C5" s="276"/>
      <c r="D5" s="276"/>
      <c r="E5" s="276"/>
      <c r="F5" s="276"/>
      <c r="G5" s="276"/>
      <c r="H5" s="276"/>
      <c r="I5" s="276"/>
      <c r="J5" s="276"/>
      <c r="K5" s="276"/>
    </row>
    <row r="6" spans="2:20" ht="33" customHeight="1" x14ac:dyDescent="0.35">
      <c r="B6" s="20" t="s">
        <v>0</v>
      </c>
      <c r="C6" s="21"/>
      <c r="D6" s="21"/>
      <c r="E6" s="21"/>
      <c r="F6" s="21"/>
      <c r="G6" s="21"/>
      <c r="H6" s="21"/>
      <c r="I6" s="21"/>
      <c r="J6" s="21"/>
      <c r="K6" s="21"/>
      <c r="L6" s="21"/>
      <c r="M6" s="21"/>
      <c r="N6" s="21"/>
      <c r="O6" s="21"/>
      <c r="P6" s="21"/>
      <c r="Q6" s="21"/>
      <c r="R6" s="21"/>
      <c r="S6" s="21"/>
    </row>
    <row r="7" spans="2:20" ht="33" customHeight="1" x14ac:dyDescent="0.35">
      <c r="B7" s="186" t="s">
        <v>9</v>
      </c>
      <c r="C7" s="186" t="s">
        <v>6</v>
      </c>
      <c r="D7" s="30">
        <v>2007</v>
      </c>
      <c r="E7" s="30">
        <v>2008</v>
      </c>
      <c r="F7" s="30">
        <v>2009</v>
      </c>
      <c r="G7" s="30">
        <v>2010</v>
      </c>
      <c r="H7" s="30">
        <v>2011</v>
      </c>
      <c r="I7" s="30">
        <v>2012</v>
      </c>
      <c r="J7" s="30">
        <v>2013</v>
      </c>
      <c r="K7" s="30">
        <v>2014</v>
      </c>
      <c r="L7" s="30">
        <v>2015</v>
      </c>
      <c r="M7" s="30">
        <v>2016</v>
      </c>
      <c r="N7" s="30">
        <v>2017</v>
      </c>
      <c r="O7" s="30">
        <v>2018</v>
      </c>
      <c r="P7" s="30">
        <v>2019</v>
      </c>
      <c r="Q7" s="30">
        <v>2020</v>
      </c>
      <c r="R7" s="30">
        <v>2021</v>
      </c>
      <c r="S7" s="30">
        <v>2022</v>
      </c>
      <c r="T7" s="30">
        <v>2023</v>
      </c>
    </row>
    <row r="8" spans="2:20" ht="33" customHeight="1" x14ac:dyDescent="0.35">
      <c r="B8" s="260"/>
      <c r="C8" s="263" t="s">
        <v>522</v>
      </c>
      <c r="D8" s="261">
        <v>702166</v>
      </c>
      <c r="E8" s="261">
        <v>835025</v>
      </c>
      <c r="F8" s="261">
        <v>864191</v>
      </c>
      <c r="G8" s="261">
        <v>914885</v>
      </c>
      <c r="H8" s="261">
        <v>1064233</v>
      </c>
      <c r="I8" s="261">
        <v>1204540</v>
      </c>
      <c r="J8" s="261">
        <v>1082434</v>
      </c>
      <c r="K8" s="261">
        <v>868528</v>
      </c>
      <c r="L8" s="261">
        <v>1187110</v>
      </c>
      <c r="M8" s="261">
        <v>1150352</v>
      </c>
      <c r="N8" s="261">
        <v>1210788</v>
      </c>
      <c r="O8" s="261">
        <v>1293596</v>
      </c>
      <c r="P8" s="261">
        <v>1349074</v>
      </c>
      <c r="Q8" s="261">
        <v>1314155</v>
      </c>
      <c r="R8" s="261">
        <v>1412027</v>
      </c>
      <c r="S8" s="261">
        <v>1506022</v>
      </c>
      <c r="T8" s="261">
        <v>1618687</v>
      </c>
    </row>
    <row r="9" spans="2:20" ht="33" customHeight="1" x14ac:dyDescent="0.35">
      <c r="B9" s="199" t="s">
        <v>455</v>
      </c>
      <c r="C9" s="114" t="s">
        <v>35</v>
      </c>
      <c r="D9" s="116">
        <v>8262</v>
      </c>
      <c r="E9" s="116">
        <v>4664</v>
      </c>
      <c r="F9" s="116">
        <v>6350</v>
      </c>
      <c r="G9" s="116">
        <v>5185</v>
      </c>
      <c r="H9" s="116">
        <v>7146</v>
      </c>
      <c r="I9" s="116">
        <v>7172</v>
      </c>
      <c r="J9" s="116">
        <v>7416</v>
      </c>
      <c r="K9" s="116">
        <v>2493</v>
      </c>
      <c r="L9" s="116">
        <v>832</v>
      </c>
      <c r="M9" s="116">
        <v>1057</v>
      </c>
      <c r="N9" s="116">
        <v>598</v>
      </c>
      <c r="O9" s="116">
        <v>2267</v>
      </c>
      <c r="P9" s="116">
        <v>2554</v>
      </c>
      <c r="Q9" s="116">
        <v>2456</v>
      </c>
      <c r="R9" s="116">
        <v>2888</v>
      </c>
      <c r="S9" s="116">
        <v>2966</v>
      </c>
      <c r="T9" s="116">
        <v>3684</v>
      </c>
    </row>
    <row r="10" spans="2:20" ht="33" customHeight="1" x14ac:dyDescent="0.35">
      <c r="B10" s="199" t="s">
        <v>462</v>
      </c>
      <c r="C10" s="114" t="s">
        <v>463</v>
      </c>
      <c r="D10" s="116">
        <v>715</v>
      </c>
      <c r="E10" s="116">
        <v>435</v>
      </c>
      <c r="F10" s="116">
        <v>83</v>
      </c>
      <c r="G10" s="116">
        <v>176</v>
      </c>
      <c r="H10" s="116">
        <v>154</v>
      </c>
      <c r="I10" s="116">
        <v>185</v>
      </c>
      <c r="J10" s="116">
        <v>71</v>
      </c>
      <c r="K10" s="116">
        <v>30</v>
      </c>
      <c r="L10" s="116">
        <v>0</v>
      </c>
      <c r="M10" s="116">
        <v>0</v>
      </c>
      <c r="N10" s="116">
        <v>0</v>
      </c>
      <c r="O10" s="116">
        <v>0</v>
      </c>
      <c r="P10" s="116">
        <v>29</v>
      </c>
      <c r="Q10" s="116">
        <v>87</v>
      </c>
      <c r="R10" s="116">
        <v>87</v>
      </c>
      <c r="S10" s="116">
        <v>88</v>
      </c>
      <c r="T10" s="116">
        <v>119</v>
      </c>
    </row>
    <row r="11" spans="2:20" ht="33" customHeight="1" x14ac:dyDescent="0.35">
      <c r="B11" s="199" t="s">
        <v>460</v>
      </c>
      <c r="C11" s="114" t="s">
        <v>461</v>
      </c>
      <c r="D11" s="116">
        <v>10279</v>
      </c>
      <c r="E11" s="116">
        <v>8301</v>
      </c>
      <c r="F11" s="116">
        <v>8279</v>
      </c>
      <c r="G11" s="116">
        <v>9744</v>
      </c>
      <c r="H11" s="116">
        <v>9708</v>
      </c>
      <c r="I11" s="116">
        <v>10361</v>
      </c>
      <c r="J11" s="116">
        <v>8298</v>
      </c>
      <c r="K11" s="116">
        <v>6452</v>
      </c>
      <c r="L11" s="116">
        <v>16184</v>
      </c>
      <c r="M11" s="116">
        <v>13536</v>
      </c>
      <c r="N11" s="116">
        <v>15840</v>
      </c>
      <c r="O11" s="116">
        <v>16955</v>
      </c>
      <c r="P11" s="116">
        <v>19299</v>
      </c>
      <c r="Q11" s="116">
        <v>19925</v>
      </c>
      <c r="R11" s="116">
        <v>22151</v>
      </c>
      <c r="S11" s="116">
        <v>22020</v>
      </c>
      <c r="T11" s="116">
        <v>23414</v>
      </c>
    </row>
    <row r="12" spans="2:20" ht="33" customHeight="1" x14ac:dyDescent="0.35">
      <c r="B12" s="199" t="s">
        <v>447</v>
      </c>
      <c r="C12" s="114" t="s">
        <v>448</v>
      </c>
      <c r="D12" s="116">
        <v>136684</v>
      </c>
      <c r="E12" s="116">
        <v>164501</v>
      </c>
      <c r="F12" s="116">
        <v>163586</v>
      </c>
      <c r="G12" s="116">
        <v>187009</v>
      </c>
      <c r="H12" s="116">
        <v>190490</v>
      </c>
      <c r="I12" s="116">
        <v>216191</v>
      </c>
      <c r="J12" s="116">
        <v>213549</v>
      </c>
      <c r="K12" s="116">
        <v>107605</v>
      </c>
      <c r="L12" s="116">
        <v>229782</v>
      </c>
      <c r="M12" s="116">
        <v>213022</v>
      </c>
      <c r="N12" s="116">
        <v>160996</v>
      </c>
      <c r="O12" s="116">
        <v>181636</v>
      </c>
      <c r="P12" s="116">
        <v>188021</v>
      </c>
      <c r="Q12" s="116">
        <v>302148</v>
      </c>
      <c r="R12" s="116">
        <v>199240</v>
      </c>
      <c r="S12" s="116">
        <v>314457</v>
      </c>
      <c r="T12" s="116">
        <v>330744</v>
      </c>
    </row>
    <row r="13" spans="2:20" ht="33" customHeight="1" x14ac:dyDescent="0.35">
      <c r="B13" s="199" t="s">
        <v>445</v>
      </c>
      <c r="C13" s="114" t="s">
        <v>446</v>
      </c>
      <c r="D13" s="116">
        <v>383676</v>
      </c>
      <c r="E13" s="116">
        <v>456420</v>
      </c>
      <c r="F13" s="116">
        <v>476196</v>
      </c>
      <c r="G13" s="116">
        <v>501664</v>
      </c>
      <c r="H13" s="116">
        <v>606985</v>
      </c>
      <c r="I13" s="116">
        <v>666502</v>
      </c>
      <c r="J13" s="116">
        <v>569358</v>
      </c>
      <c r="K13" s="116">
        <v>467501</v>
      </c>
      <c r="L13" s="116">
        <v>672276</v>
      </c>
      <c r="M13" s="116">
        <v>631600</v>
      </c>
      <c r="N13" s="116">
        <v>720412</v>
      </c>
      <c r="O13" s="116">
        <v>750568</v>
      </c>
      <c r="P13" s="116">
        <v>773859</v>
      </c>
      <c r="Q13" s="116">
        <v>548276</v>
      </c>
      <c r="R13" s="116">
        <v>666600</v>
      </c>
      <c r="S13" s="116">
        <v>660763</v>
      </c>
      <c r="T13" s="116">
        <v>749766</v>
      </c>
    </row>
    <row r="14" spans="2:20" ht="33" customHeight="1" x14ac:dyDescent="0.35">
      <c r="B14" s="199" t="s">
        <v>456</v>
      </c>
      <c r="C14" s="114" t="s">
        <v>457</v>
      </c>
      <c r="D14" s="116">
        <v>84111</v>
      </c>
      <c r="E14" s="116">
        <v>95196</v>
      </c>
      <c r="F14" s="116">
        <v>102017</v>
      </c>
      <c r="G14" s="116">
        <v>78499</v>
      </c>
      <c r="H14" s="116">
        <v>101176</v>
      </c>
      <c r="I14" s="116">
        <v>113085</v>
      </c>
      <c r="J14" s="116">
        <v>79378</v>
      </c>
      <c r="K14" s="116">
        <v>72617</v>
      </c>
      <c r="L14" s="116">
        <v>80634</v>
      </c>
      <c r="M14" s="116">
        <v>101846</v>
      </c>
      <c r="N14" s="116">
        <v>97113</v>
      </c>
      <c r="O14" s="116">
        <v>109425</v>
      </c>
      <c r="P14" s="116">
        <v>106285</v>
      </c>
      <c r="Q14" s="116">
        <v>74389</v>
      </c>
      <c r="R14" s="116">
        <v>85441</v>
      </c>
      <c r="S14" s="116">
        <v>104555</v>
      </c>
      <c r="T14" s="116">
        <v>110195</v>
      </c>
    </row>
    <row r="15" spans="2:20" ht="33" customHeight="1" x14ac:dyDescent="0.35">
      <c r="B15" s="199" t="s">
        <v>451</v>
      </c>
      <c r="C15" s="114" t="s">
        <v>452</v>
      </c>
      <c r="D15" s="116">
        <v>78439</v>
      </c>
      <c r="E15" s="116">
        <v>105508</v>
      </c>
      <c r="F15" s="116">
        <v>107680</v>
      </c>
      <c r="G15" s="116">
        <v>132608</v>
      </c>
      <c r="H15" s="116">
        <v>148574</v>
      </c>
      <c r="I15" s="116">
        <v>191044</v>
      </c>
      <c r="J15" s="116">
        <v>204364</v>
      </c>
      <c r="K15" s="116">
        <v>211830</v>
      </c>
      <c r="L15" s="116">
        <v>187402</v>
      </c>
      <c r="M15" s="116">
        <v>189291</v>
      </c>
      <c r="N15" s="116">
        <v>215829</v>
      </c>
      <c r="O15" s="116">
        <v>232745</v>
      </c>
      <c r="P15" s="116">
        <v>259027</v>
      </c>
      <c r="Q15" s="116">
        <v>366874</v>
      </c>
      <c r="R15" s="116">
        <v>435620</v>
      </c>
      <c r="S15" s="116">
        <v>401173</v>
      </c>
      <c r="T15" s="116">
        <v>400765</v>
      </c>
    </row>
    <row r="16" spans="2:20" ht="33" customHeight="1" x14ac:dyDescent="0.35">
      <c r="B16" s="260"/>
      <c r="C16" s="263" t="s">
        <v>523</v>
      </c>
      <c r="D16" s="261">
        <v>960419</v>
      </c>
      <c r="E16" s="261">
        <v>1157429</v>
      </c>
      <c r="F16" s="261">
        <v>1174714</v>
      </c>
      <c r="G16" s="261">
        <v>1323286</v>
      </c>
      <c r="H16" s="261">
        <v>1602620</v>
      </c>
      <c r="I16" s="261">
        <v>1673250</v>
      </c>
      <c r="J16" s="261">
        <v>1654354</v>
      </c>
      <c r="K16" s="261">
        <v>1700825</v>
      </c>
      <c r="L16" s="261">
        <v>1874139</v>
      </c>
      <c r="M16" s="261">
        <v>1611294</v>
      </c>
      <c r="N16" s="261">
        <v>1679151</v>
      </c>
      <c r="O16" s="261">
        <v>1619481</v>
      </c>
      <c r="P16" s="261">
        <v>1627809</v>
      </c>
      <c r="Q16" s="261">
        <v>1739132</v>
      </c>
      <c r="R16" s="261">
        <v>1762733</v>
      </c>
      <c r="S16" s="261">
        <v>1801265</v>
      </c>
      <c r="T16" s="261">
        <v>1811886</v>
      </c>
    </row>
    <row r="17" spans="2:20" ht="33" customHeight="1" x14ac:dyDescent="0.35">
      <c r="B17" s="199" t="s">
        <v>453</v>
      </c>
      <c r="C17" s="114" t="s">
        <v>454</v>
      </c>
      <c r="D17" s="116">
        <v>108446</v>
      </c>
      <c r="E17" s="116">
        <v>127906</v>
      </c>
      <c r="F17" s="116">
        <v>129880</v>
      </c>
      <c r="G17" s="116">
        <v>160231</v>
      </c>
      <c r="H17" s="116">
        <v>212195</v>
      </c>
      <c r="I17" s="116">
        <v>242068</v>
      </c>
      <c r="J17" s="116">
        <v>211475</v>
      </c>
      <c r="K17" s="116">
        <v>240981</v>
      </c>
      <c r="L17" s="116">
        <v>304348</v>
      </c>
      <c r="M17" s="116">
        <v>293714</v>
      </c>
      <c r="N17" s="116">
        <v>290593</v>
      </c>
      <c r="O17" s="116">
        <v>312474</v>
      </c>
      <c r="P17" s="116">
        <v>328940</v>
      </c>
      <c r="Q17" s="116">
        <v>382666</v>
      </c>
      <c r="R17" s="116">
        <v>337242</v>
      </c>
      <c r="S17" s="116">
        <v>381000</v>
      </c>
      <c r="T17" s="116">
        <v>390405</v>
      </c>
    </row>
    <row r="18" spans="2:20" ht="33" customHeight="1" x14ac:dyDescent="0.35">
      <c r="B18" s="199" t="s">
        <v>449</v>
      </c>
      <c r="C18" s="114" t="s">
        <v>450</v>
      </c>
      <c r="D18" s="116">
        <v>746012</v>
      </c>
      <c r="E18" s="116">
        <v>884715</v>
      </c>
      <c r="F18" s="116">
        <v>876846</v>
      </c>
      <c r="G18" s="116">
        <v>983993</v>
      </c>
      <c r="H18" s="116">
        <v>1157999</v>
      </c>
      <c r="I18" s="116">
        <v>1211143</v>
      </c>
      <c r="J18" s="116">
        <v>1213081</v>
      </c>
      <c r="K18" s="116">
        <v>1268270</v>
      </c>
      <c r="L18" s="116">
        <v>1381676</v>
      </c>
      <c r="M18" s="116">
        <v>1192297</v>
      </c>
      <c r="N18" s="116">
        <v>1216749</v>
      </c>
      <c r="O18" s="116">
        <v>1135683</v>
      </c>
      <c r="P18" s="116">
        <v>1132214</v>
      </c>
      <c r="Q18" s="116">
        <v>1223700</v>
      </c>
      <c r="R18" s="116">
        <v>1269408</v>
      </c>
      <c r="S18" s="116">
        <v>1251504</v>
      </c>
      <c r="T18" s="116">
        <v>1243810</v>
      </c>
    </row>
    <row r="19" spans="2:20" ht="33" customHeight="1" x14ac:dyDescent="0.35">
      <c r="B19" s="199" t="s">
        <v>458</v>
      </c>
      <c r="C19" s="114" t="s">
        <v>459</v>
      </c>
      <c r="D19" s="116">
        <v>105961</v>
      </c>
      <c r="E19" s="116">
        <v>144808</v>
      </c>
      <c r="F19" s="116">
        <v>167988</v>
      </c>
      <c r="G19" s="116">
        <v>179062</v>
      </c>
      <c r="H19" s="116">
        <v>232426</v>
      </c>
      <c r="I19" s="116">
        <v>220039</v>
      </c>
      <c r="J19" s="116">
        <v>229798</v>
      </c>
      <c r="K19" s="116">
        <v>191574</v>
      </c>
      <c r="L19" s="116">
        <v>188115</v>
      </c>
      <c r="M19" s="116">
        <v>125283</v>
      </c>
      <c r="N19" s="116">
        <v>171809</v>
      </c>
      <c r="O19" s="116">
        <v>171324</v>
      </c>
      <c r="P19" s="116">
        <v>166655</v>
      </c>
      <c r="Q19" s="116">
        <v>132766</v>
      </c>
      <c r="R19" s="116">
        <v>156083</v>
      </c>
      <c r="S19" s="116">
        <v>168761</v>
      </c>
      <c r="T19" s="116">
        <v>177671</v>
      </c>
    </row>
    <row r="20" spans="2:20" ht="33" customHeight="1" x14ac:dyDescent="0.35">
      <c r="B20" s="199" t="s">
        <v>464</v>
      </c>
      <c r="C20" s="114" t="s">
        <v>465</v>
      </c>
      <c r="D20" s="116">
        <v>0</v>
      </c>
      <c r="E20" s="116">
        <v>0</v>
      </c>
      <c r="F20" s="116">
        <v>0</v>
      </c>
      <c r="G20" s="116">
        <v>0</v>
      </c>
      <c r="H20" s="116">
        <v>0</v>
      </c>
      <c r="I20" s="116">
        <v>0</v>
      </c>
      <c r="J20" s="116">
        <v>0</v>
      </c>
      <c r="K20" s="116">
        <v>0</v>
      </c>
      <c r="L20" s="116">
        <v>0</v>
      </c>
      <c r="M20" s="116">
        <v>0</v>
      </c>
      <c r="N20" s="116">
        <v>0</v>
      </c>
      <c r="O20" s="116">
        <v>0</v>
      </c>
      <c r="P20" s="116">
        <v>0</v>
      </c>
      <c r="Q20" s="116">
        <v>0</v>
      </c>
      <c r="R20" s="116">
        <v>0</v>
      </c>
      <c r="S20" s="116">
        <v>0</v>
      </c>
      <c r="T20" s="116">
        <v>0</v>
      </c>
    </row>
    <row r="21" spans="2:20" ht="33" customHeight="1" x14ac:dyDescent="0.35">
      <c r="B21" s="199" t="s">
        <v>466</v>
      </c>
      <c r="C21" s="114" t="s">
        <v>467</v>
      </c>
      <c r="D21" s="116">
        <v>0</v>
      </c>
      <c r="E21" s="116">
        <v>0</v>
      </c>
      <c r="F21" s="116">
        <v>0</v>
      </c>
      <c r="G21" s="116">
        <v>0</v>
      </c>
      <c r="H21" s="116">
        <v>0</v>
      </c>
      <c r="I21" s="116">
        <v>0</v>
      </c>
      <c r="J21" s="116">
        <v>0</v>
      </c>
      <c r="K21" s="116">
        <v>0</v>
      </c>
      <c r="L21" s="116">
        <v>0</v>
      </c>
      <c r="M21" s="116">
        <v>0</v>
      </c>
      <c r="N21" s="116">
        <v>0</v>
      </c>
      <c r="O21" s="116">
        <v>0</v>
      </c>
      <c r="P21" s="116">
        <v>0</v>
      </c>
      <c r="Q21" s="116">
        <v>0</v>
      </c>
      <c r="R21" s="116">
        <v>0</v>
      </c>
      <c r="S21" s="116">
        <v>0</v>
      </c>
      <c r="T21" s="116">
        <v>0</v>
      </c>
    </row>
    <row r="22" spans="2:20" ht="33" customHeight="1" x14ac:dyDescent="0.35">
      <c r="B22" s="418" t="s">
        <v>410</v>
      </c>
      <c r="C22" s="419"/>
      <c r="D22" s="262">
        <v>1662585</v>
      </c>
      <c r="E22" s="262">
        <v>1992454</v>
      </c>
      <c r="F22" s="262">
        <v>2038905</v>
      </c>
      <c r="G22" s="262">
        <v>2238171</v>
      </c>
      <c r="H22" s="262">
        <v>2666853</v>
      </c>
      <c r="I22" s="262">
        <v>2877790</v>
      </c>
      <c r="J22" s="262">
        <v>2736788</v>
      </c>
      <c r="K22" s="262">
        <v>2569353</v>
      </c>
      <c r="L22" s="262">
        <v>3061249</v>
      </c>
      <c r="M22" s="262">
        <v>2761646</v>
      </c>
      <c r="N22" s="262">
        <v>2889939</v>
      </c>
      <c r="O22" s="262">
        <v>2913077</v>
      </c>
      <c r="P22" s="262">
        <v>2976883</v>
      </c>
      <c r="Q22" s="262">
        <v>3053287</v>
      </c>
      <c r="R22" s="262">
        <v>3174760</v>
      </c>
      <c r="S22" s="262">
        <v>3307287</v>
      </c>
      <c r="T22" s="262">
        <v>3430573</v>
      </c>
    </row>
    <row r="23" spans="2:20" ht="33" customHeight="1" x14ac:dyDescent="0.35">
      <c r="B23" s="264"/>
      <c r="C23" s="264"/>
      <c r="D23" s="265"/>
      <c r="E23" s="265"/>
      <c r="F23" s="265"/>
      <c r="G23" s="265"/>
      <c r="H23" s="265"/>
      <c r="I23" s="265"/>
      <c r="J23" s="265"/>
      <c r="K23" s="265"/>
      <c r="L23" s="265"/>
      <c r="M23" s="265"/>
      <c r="N23" s="265"/>
      <c r="O23" s="265"/>
      <c r="P23" s="265"/>
      <c r="Q23" s="265"/>
      <c r="R23" s="265"/>
      <c r="S23" s="265"/>
    </row>
    <row r="24" spans="2:20" ht="33" customHeight="1" x14ac:dyDescent="0.35">
      <c r="B24" s="279" t="s">
        <v>348</v>
      </c>
      <c r="C24" s="277"/>
      <c r="D24" s="277"/>
      <c r="E24" s="277"/>
      <c r="F24" s="277"/>
      <c r="G24" s="277"/>
      <c r="H24" s="277"/>
      <c r="I24" s="259"/>
      <c r="J24" s="257"/>
    </row>
    <row r="25" spans="2:20" ht="33" customHeight="1" x14ac:dyDescent="0.35">
      <c r="B25" s="281"/>
      <c r="C25" s="187"/>
      <c r="D25" s="187"/>
      <c r="E25" s="187"/>
      <c r="F25" s="283"/>
      <c r="G25" s="283"/>
      <c r="H25" s="283"/>
      <c r="I25" s="282"/>
      <c r="J25" s="282"/>
      <c r="K25" s="282"/>
      <c r="L25" s="282"/>
      <c r="M25" s="282"/>
      <c r="N25" s="282"/>
      <c r="O25" s="282"/>
      <c r="P25" s="282"/>
      <c r="Q25" s="265"/>
      <c r="R25" s="265"/>
      <c r="S25" s="265"/>
    </row>
    <row r="26" spans="2:20" ht="33" customHeight="1" x14ac:dyDescent="0.35">
      <c r="B26" s="281"/>
      <c r="C26" s="285"/>
      <c r="D26" s="285">
        <v>2021</v>
      </c>
      <c r="E26" s="285">
        <v>2022</v>
      </c>
      <c r="F26" s="285">
        <f>+S7</f>
        <v>2022</v>
      </c>
      <c r="G26" s="285">
        <f>+T7</f>
        <v>2023</v>
      </c>
      <c r="H26" s="273"/>
      <c r="I26" s="282"/>
      <c r="J26" s="282"/>
      <c r="K26" s="282"/>
      <c r="L26" s="282"/>
      <c r="M26" s="282"/>
      <c r="N26" s="282"/>
      <c r="O26" s="282"/>
      <c r="P26" s="282"/>
      <c r="Q26" s="265"/>
      <c r="R26" s="265"/>
      <c r="S26" s="265"/>
    </row>
    <row r="27" spans="2:20" ht="33" customHeight="1" x14ac:dyDescent="0.35">
      <c r="B27" s="281"/>
      <c r="C27" s="187" t="str">
        <f>+C18</f>
        <v>Productos farmacéuticos y químicos</v>
      </c>
      <c r="D27" s="208">
        <f>+S18</f>
        <v>1251504</v>
      </c>
      <c r="E27" s="208">
        <f>+T18</f>
        <v>1243810</v>
      </c>
      <c r="F27" s="286">
        <f>+D27/$D$35</f>
        <v>0.41908615734215504</v>
      </c>
      <c r="G27" s="286">
        <f>+E27/$E$35</f>
        <v>0.37925245362595117</v>
      </c>
      <c r="H27" s="273"/>
      <c r="I27" s="282"/>
      <c r="J27" s="282"/>
      <c r="K27" s="282"/>
      <c r="L27" s="282"/>
      <c r="M27" s="282"/>
      <c r="N27" s="282"/>
      <c r="O27" s="282"/>
      <c r="P27" s="282"/>
      <c r="Q27" s="265"/>
      <c r="R27" s="265"/>
      <c r="S27" s="265"/>
    </row>
    <row r="28" spans="2:20" ht="33" customHeight="1" x14ac:dyDescent="0.35">
      <c r="B28" s="281"/>
      <c r="C28" s="287" t="str">
        <f>+C13</f>
        <v>Servicios ambulatorios</v>
      </c>
      <c r="D28" s="288">
        <f>+S13</f>
        <v>660763</v>
      </c>
      <c r="E28" s="288">
        <f>+T13</f>
        <v>749766</v>
      </c>
      <c r="F28" s="286">
        <f t="shared" ref="F28:F35" si="0">+D28/$D$35</f>
        <v>0.22126707272519655</v>
      </c>
      <c r="G28" s="286">
        <f t="shared" ref="G28:G35" si="1">+E28/$E$35</f>
        <v>0.22861256554081003</v>
      </c>
      <c r="H28" s="273"/>
      <c r="I28" s="282"/>
      <c r="J28" s="282"/>
      <c r="K28" s="282"/>
      <c r="L28" s="282"/>
      <c r="M28" s="282"/>
      <c r="N28" s="282"/>
      <c r="O28" s="282"/>
      <c r="P28" s="282"/>
      <c r="Q28" s="265"/>
      <c r="R28" s="265"/>
      <c r="S28" s="265"/>
    </row>
    <row r="29" spans="2:20" ht="33" customHeight="1" x14ac:dyDescent="0.35">
      <c r="B29" s="281"/>
      <c r="C29" s="287" t="str">
        <f>+C17</f>
        <v>Servicios de medicina prepagada y seguros de enfermedad y accidentes</v>
      </c>
      <c r="D29" s="288">
        <f>+P17</f>
        <v>328940</v>
      </c>
      <c r="E29" s="288">
        <f>+Q17</f>
        <v>382666</v>
      </c>
      <c r="F29" s="286">
        <f t="shared" si="0"/>
        <v>0.11015082700185415</v>
      </c>
      <c r="G29" s="286">
        <f t="shared" si="1"/>
        <v>0.11667941198352499</v>
      </c>
      <c r="H29" s="273"/>
      <c r="I29" s="282"/>
      <c r="J29" s="282"/>
      <c r="K29" s="282"/>
      <c r="L29" s="282"/>
      <c r="M29" s="282"/>
      <c r="N29" s="282"/>
      <c r="O29" s="282"/>
      <c r="P29" s="282"/>
      <c r="Q29" s="265"/>
      <c r="R29" s="265"/>
      <c r="S29" s="265"/>
    </row>
    <row r="30" spans="2:20" ht="33" customHeight="1" x14ac:dyDescent="0.35">
      <c r="B30" s="281"/>
      <c r="C30" s="287" t="str">
        <f>+C12</f>
        <v>Servicios con internación</v>
      </c>
      <c r="D30" s="288">
        <f>+P12</f>
        <v>188021</v>
      </c>
      <c r="E30" s="288">
        <f>+Q12</f>
        <v>302148</v>
      </c>
      <c r="F30" s="286">
        <f t="shared" si="0"/>
        <v>6.2961843022179179E-2</v>
      </c>
      <c r="G30" s="286">
        <f t="shared" si="1"/>
        <v>9.2128516701243668E-2</v>
      </c>
      <c r="H30" s="273"/>
      <c r="I30" s="282"/>
      <c r="J30" s="282"/>
      <c r="K30" s="282"/>
      <c r="L30" s="282"/>
      <c r="M30" s="282"/>
      <c r="N30" s="282"/>
      <c r="O30" s="282"/>
      <c r="P30" s="282"/>
      <c r="Q30" s="265"/>
      <c r="R30" s="265"/>
      <c r="S30" s="265"/>
    </row>
    <row r="31" spans="2:20" ht="33" customHeight="1" x14ac:dyDescent="0.35">
      <c r="B31" s="281"/>
      <c r="C31" s="287" t="str">
        <f>+C15</f>
        <v>Otros servicios de salud humana</v>
      </c>
      <c r="D31" s="288">
        <f>+P15</f>
        <v>259027</v>
      </c>
      <c r="E31" s="288">
        <f>+Q15</f>
        <v>366874</v>
      </c>
      <c r="F31" s="286">
        <f t="shared" si="0"/>
        <v>8.6739339289260281E-2</v>
      </c>
      <c r="G31" s="286">
        <f t="shared" si="1"/>
        <v>0.11186424347092178</v>
      </c>
      <c r="H31" s="273"/>
      <c r="I31" s="282"/>
      <c r="J31" s="282"/>
      <c r="K31" s="282"/>
      <c r="L31" s="282"/>
      <c r="M31" s="282"/>
      <c r="N31" s="282"/>
      <c r="O31" s="282"/>
      <c r="P31" s="282"/>
      <c r="Q31" s="265"/>
      <c r="R31" s="265"/>
      <c r="S31" s="265"/>
    </row>
    <row r="32" spans="2:20" ht="33" customHeight="1" x14ac:dyDescent="0.35">
      <c r="B32" s="281"/>
      <c r="C32" s="187" t="str">
        <f>+C19</f>
        <v>Aparatos médicos, ortopédicos y ópticos</v>
      </c>
      <c r="D32" s="208">
        <f>+P19</f>
        <v>166655</v>
      </c>
      <c r="E32" s="208">
        <f>+Q19</f>
        <v>132766</v>
      </c>
      <c r="F32" s="286">
        <f t="shared" si="0"/>
        <v>5.5807095743886433E-2</v>
      </c>
      <c r="G32" s="286">
        <f t="shared" si="1"/>
        <v>4.0481931531426048E-2</v>
      </c>
      <c r="H32" s="273"/>
      <c r="I32" s="282"/>
      <c r="J32" s="282"/>
      <c r="K32" s="282"/>
      <c r="L32" s="282"/>
      <c r="M32" s="282"/>
      <c r="N32" s="282"/>
      <c r="O32" s="282"/>
      <c r="P32" s="282"/>
      <c r="Q32" s="265"/>
      <c r="R32" s="265"/>
      <c r="S32" s="265"/>
    </row>
    <row r="33" spans="2:19" ht="33" customHeight="1" x14ac:dyDescent="0.35">
      <c r="B33" s="281"/>
      <c r="C33" s="287" t="str">
        <f>+C14</f>
        <v>Servicios odontológicos</v>
      </c>
      <c r="D33" s="288">
        <f>+P14</f>
        <v>106285</v>
      </c>
      <c r="E33" s="288">
        <f>+Q14</f>
        <v>74389</v>
      </c>
      <c r="F33" s="286">
        <f t="shared" si="0"/>
        <v>3.5591234413242745E-2</v>
      </c>
      <c r="G33" s="286">
        <f t="shared" si="1"/>
        <v>2.268209032953657E-2</v>
      </c>
      <c r="H33" s="273"/>
      <c r="I33" s="282"/>
      <c r="J33" s="282"/>
      <c r="K33" s="282"/>
      <c r="L33" s="282"/>
      <c r="M33" s="282"/>
      <c r="N33" s="282"/>
      <c r="O33" s="282"/>
      <c r="P33" s="282"/>
      <c r="Q33" s="265"/>
      <c r="R33" s="265"/>
      <c r="S33" s="265"/>
    </row>
    <row r="34" spans="2:19" ht="33" customHeight="1" x14ac:dyDescent="0.35">
      <c r="B34" s="281"/>
      <c r="C34" s="284" t="s">
        <v>8</v>
      </c>
      <c r="D34" s="42">
        <f>S9+S10+S20+S11+S21</f>
        <v>25074</v>
      </c>
      <c r="E34" s="42">
        <f>T9+T10+T20+T11+T21</f>
        <v>27217</v>
      </c>
      <c r="F34" s="286">
        <f t="shared" si="0"/>
        <v>8.3964304622256066E-3</v>
      </c>
      <c r="G34" s="286">
        <f t="shared" si="1"/>
        <v>8.2987868165857424E-3</v>
      </c>
      <c r="H34" s="273"/>
      <c r="I34" s="282"/>
      <c r="J34" s="282"/>
      <c r="K34" s="282"/>
      <c r="L34" s="282"/>
      <c r="M34" s="282"/>
      <c r="N34" s="282"/>
      <c r="O34" s="282"/>
      <c r="P34" s="282"/>
      <c r="Q34" s="265"/>
      <c r="R34" s="265"/>
      <c r="S34" s="265"/>
    </row>
    <row r="35" spans="2:19" ht="33" customHeight="1" x14ac:dyDescent="0.35">
      <c r="B35" s="281"/>
      <c r="C35" s="187"/>
      <c r="D35" s="208">
        <f>+D27+D28+D29+D30+D31+D32+D33+D34</f>
        <v>2986269</v>
      </c>
      <c r="E35" s="208">
        <f>+E27+E28+E29+E30+E31+E32+E33+E34</f>
        <v>3279636</v>
      </c>
      <c r="F35" s="286">
        <f t="shared" si="0"/>
        <v>1</v>
      </c>
      <c r="G35" s="286">
        <f t="shared" si="1"/>
        <v>1</v>
      </c>
      <c r="H35" s="273"/>
      <c r="I35" s="282"/>
      <c r="J35" s="282"/>
      <c r="K35" s="282"/>
      <c r="L35" s="282"/>
      <c r="M35" s="282"/>
      <c r="N35" s="282"/>
      <c r="O35" s="282"/>
      <c r="P35" s="282"/>
      <c r="Q35" s="265"/>
      <c r="R35" s="265"/>
      <c r="S35" s="265"/>
    </row>
    <row r="36" spans="2:19" ht="33" customHeight="1" x14ac:dyDescent="0.35">
      <c r="B36" s="264"/>
      <c r="C36" s="289"/>
      <c r="D36" s="290"/>
      <c r="E36" s="290"/>
      <c r="F36" s="290"/>
      <c r="G36" s="290"/>
      <c r="H36" s="290"/>
      <c r="I36" s="265"/>
      <c r="J36" s="265"/>
      <c r="K36" s="265"/>
      <c r="L36" s="265"/>
      <c r="M36" s="265"/>
      <c r="N36" s="265"/>
      <c r="O36" s="265"/>
      <c r="P36" s="265"/>
      <c r="Q36" s="265"/>
      <c r="R36" s="265"/>
      <c r="S36" s="265"/>
    </row>
    <row r="37" spans="2:19" ht="33" customHeight="1" x14ac:dyDescent="0.35">
      <c r="B37" s="264"/>
      <c r="C37" s="289"/>
      <c r="D37" s="290"/>
      <c r="E37" s="290"/>
      <c r="F37" s="290"/>
      <c r="G37" s="290"/>
      <c r="H37" s="290"/>
      <c r="I37" s="265"/>
      <c r="J37" s="265"/>
      <c r="K37" s="265"/>
      <c r="L37" s="265"/>
      <c r="M37" s="265"/>
      <c r="N37" s="265"/>
      <c r="O37" s="265"/>
      <c r="P37" s="265"/>
      <c r="Q37" s="265"/>
      <c r="R37" s="265"/>
      <c r="S37" s="265"/>
    </row>
    <row r="38" spans="2:19" ht="33" customHeight="1" x14ac:dyDescent="0.35">
      <c r="B38" s="264"/>
      <c r="C38" s="264"/>
      <c r="D38" s="265"/>
      <c r="E38" s="265"/>
      <c r="F38" s="265"/>
      <c r="G38" s="265"/>
      <c r="H38" s="265"/>
      <c r="I38" s="265"/>
      <c r="J38" s="265"/>
      <c r="K38" s="265"/>
      <c r="L38" s="265"/>
      <c r="M38" s="265"/>
      <c r="N38" s="265"/>
      <c r="O38" s="265"/>
      <c r="P38" s="265"/>
      <c r="Q38" s="265"/>
      <c r="R38" s="265"/>
      <c r="S38" s="265"/>
    </row>
    <row r="39" spans="2:19" ht="33" customHeight="1" x14ac:dyDescent="0.35">
      <c r="B39" s="264"/>
      <c r="C39" s="264"/>
      <c r="D39" s="265"/>
      <c r="E39" s="265"/>
      <c r="F39" s="265"/>
      <c r="G39" s="265"/>
      <c r="H39" s="265"/>
      <c r="I39" s="265"/>
      <c r="J39" s="265"/>
      <c r="K39" s="265"/>
      <c r="L39" s="265"/>
      <c r="M39" s="265"/>
      <c r="N39" s="265"/>
      <c r="O39" s="265"/>
      <c r="P39" s="265"/>
      <c r="Q39" s="265"/>
      <c r="R39" s="265"/>
      <c r="S39" s="265"/>
    </row>
    <row r="40" spans="2:19" ht="33" customHeight="1" x14ac:dyDescent="0.35">
      <c r="B40" s="264"/>
      <c r="C40" s="264"/>
      <c r="D40" s="265"/>
      <c r="E40" s="265"/>
      <c r="F40" s="265"/>
      <c r="G40" s="265"/>
      <c r="H40" s="265"/>
      <c r="I40" s="265"/>
      <c r="J40" s="265"/>
      <c r="K40" s="265"/>
      <c r="L40" s="265"/>
      <c r="M40" s="265"/>
      <c r="N40" s="265"/>
      <c r="O40" s="265"/>
      <c r="P40" s="265"/>
      <c r="Q40" s="265"/>
      <c r="R40" s="265"/>
      <c r="S40" s="265"/>
    </row>
    <row r="41" spans="2:19" ht="33" customHeight="1" x14ac:dyDescent="0.35">
      <c r="B41" s="264"/>
      <c r="C41" s="264"/>
      <c r="D41" s="265"/>
      <c r="E41" s="265"/>
      <c r="F41" s="265"/>
      <c r="G41" s="265"/>
      <c r="H41" s="265"/>
      <c r="I41" s="265"/>
      <c r="J41" s="265"/>
      <c r="K41" s="265"/>
      <c r="L41" s="265"/>
      <c r="M41" s="265"/>
      <c r="N41" s="265"/>
      <c r="O41" s="265"/>
      <c r="P41" s="265"/>
      <c r="Q41" s="265"/>
      <c r="R41" s="265"/>
      <c r="S41" s="265"/>
    </row>
    <row r="42" spans="2:19" ht="33" customHeight="1" x14ac:dyDescent="0.35">
      <c r="B42" s="264"/>
      <c r="C42" s="264"/>
      <c r="D42" s="265"/>
      <c r="E42" s="265"/>
      <c r="F42" s="265"/>
      <c r="G42" s="265"/>
      <c r="H42" s="265"/>
      <c r="I42" s="265"/>
      <c r="J42" s="265"/>
      <c r="K42" s="265"/>
      <c r="L42" s="265"/>
      <c r="M42" s="265"/>
      <c r="N42" s="265"/>
      <c r="O42" s="265"/>
      <c r="P42" s="265"/>
      <c r="Q42" s="265"/>
      <c r="R42" s="265"/>
      <c r="S42" s="265"/>
    </row>
    <row r="43" spans="2:19" ht="33" customHeight="1" x14ac:dyDescent="0.35">
      <c r="B43" s="264"/>
      <c r="C43" s="264"/>
      <c r="D43" s="265"/>
      <c r="E43" s="265"/>
      <c r="F43" s="265"/>
      <c r="G43" s="265"/>
      <c r="H43" s="265"/>
      <c r="I43" s="265"/>
      <c r="J43" s="265"/>
      <c r="K43" s="265"/>
      <c r="L43" s="265"/>
      <c r="M43" s="265"/>
      <c r="N43" s="265"/>
      <c r="O43" s="265"/>
      <c r="P43" s="265"/>
      <c r="Q43" s="265"/>
      <c r="R43" s="265"/>
      <c r="S43" s="265"/>
    </row>
    <row r="44" spans="2:19" ht="33" customHeight="1" x14ac:dyDescent="0.35">
      <c r="B44" s="264"/>
      <c r="C44" s="264"/>
      <c r="D44" s="265"/>
      <c r="E44" s="265"/>
      <c r="F44" s="265"/>
      <c r="G44" s="265"/>
      <c r="H44" s="265"/>
      <c r="I44" s="265"/>
      <c r="J44" s="265"/>
      <c r="K44" s="265"/>
      <c r="L44" s="265"/>
      <c r="M44" s="265"/>
      <c r="N44" s="265"/>
      <c r="O44" s="265"/>
      <c r="P44" s="265"/>
      <c r="Q44" s="265"/>
      <c r="R44" s="265"/>
      <c r="S44" s="265"/>
    </row>
    <row r="45" spans="2:19" ht="33" customHeight="1" x14ac:dyDescent="0.35">
      <c r="B45" s="264"/>
      <c r="C45" s="264"/>
      <c r="D45" s="265"/>
      <c r="E45" s="265"/>
      <c r="F45" s="265"/>
      <c r="G45" s="265"/>
      <c r="H45" s="265"/>
      <c r="I45" s="265"/>
      <c r="J45" s="265"/>
      <c r="K45" s="265"/>
      <c r="L45" s="265"/>
      <c r="M45" s="265"/>
      <c r="N45" s="265"/>
      <c r="O45" s="265"/>
      <c r="P45" s="265"/>
      <c r="Q45" s="265"/>
      <c r="R45" s="265"/>
      <c r="S45" s="265"/>
    </row>
    <row r="46" spans="2:19" ht="16.5" customHeight="1" x14ac:dyDescent="0.35">
      <c r="B46" s="275" t="s">
        <v>79</v>
      </c>
      <c r="C46" s="275"/>
      <c r="D46" s="275"/>
      <c r="E46" s="275"/>
      <c r="F46" s="275"/>
      <c r="G46" s="275"/>
      <c r="H46" s="275"/>
      <c r="I46" s="275"/>
      <c r="J46" s="267"/>
      <c r="K46" s="187"/>
    </row>
    <row r="47" spans="2:19" ht="16.5" customHeight="1" x14ac:dyDescent="0.35">
      <c r="B47" s="102" t="s">
        <v>293</v>
      </c>
      <c r="C47" s="274"/>
      <c r="D47" s="270"/>
      <c r="E47" s="270"/>
      <c r="F47" s="271"/>
      <c r="G47" s="271"/>
      <c r="H47" s="273"/>
      <c r="I47" s="273"/>
      <c r="J47" s="267"/>
      <c r="K47" s="187"/>
    </row>
    <row r="48" spans="2:19" ht="16.5" customHeight="1" x14ac:dyDescent="0.35">
      <c r="B48" s="102" t="s">
        <v>14</v>
      </c>
      <c r="C48" s="274"/>
      <c r="D48" s="270"/>
      <c r="E48" s="270"/>
      <c r="F48" s="271"/>
      <c r="G48" s="271"/>
      <c r="H48" s="273"/>
      <c r="I48" s="273"/>
      <c r="J48" s="267"/>
      <c r="K48" s="187"/>
    </row>
    <row r="49" spans="2:11" ht="33" customHeight="1" x14ac:dyDescent="0.35">
      <c r="B49" s="187"/>
      <c r="H49" s="273"/>
      <c r="I49" s="273"/>
      <c r="J49" s="267"/>
      <c r="K49" s="187"/>
    </row>
    <row r="50" spans="2:11" ht="33" customHeight="1" x14ac:dyDescent="0.35">
      <c r="B50" s="187"/>
      <c r="C50" s="187"/>
      <c r="D50" s="187"/>
      <c r="E50" s="187"/>
      <c r="F50" s="187"/>
      <c r="G50" s="187"/>
      <c r="H50" s="273"/>
      <c r="I50" s="273"/>
      <c r="J50" s="267"/>
      <c r="K50" s="187"/>
    </row>
    <row r="51" spans="2:11" ht="33" customHeight="1" x14ac:dyDescent="0.35">
      <c r="C51" s="187"/>
      <c r="D51" s="187"/>
      <c r="E51" s="187"/>
      <c r="F51" s="187"/>
      <c r="G51" s="187"/>
      <c r="H51" s="273"/>
      <c r="I51" s="273"/>
      <c r="J51" s="267"/>
      <c r="K51" s="187"/>
    </row>
    <row r="52" spans="2:11" ht="16.5" customHeight="1" x14ac:dyDescent="0.35">
      <c r="C52" s="187"/>
      <c r="D52" s="187"/>
      <c r="E52" s="187"/>
      <c r="F52" s="187"/>
      <c r="G52" s="187"/>
      <c r="H52" s="273"/>
      <c r="I52" s="273"/>
      <c r="J52" s="267"/>
      <c r="K52" s="187"/>
    </row>
    <row r="53" spans="2:11" ht="33" customHeight="1" x14ac:dyDescent="0.35">
      <c r="B53" s="187"/>
      <c r="C53" s="187"/>
      <c r="D53" s="187"/>
      <c r="E53" s="187"/>
      <c r="F53" s="187"/>
      <c r="G53" s="187"/>
      <c r="H53" s="273"/>
      <c r="I53" s="273"/>
      <c r="J53" s="267"/>
      <c r="K53" s="187"/>
    </row>
    <row r="54" spans="2:11" ht="33" customHeight="1" x14ac:dyDescent="0.35">
      <c r="C54" s="187"/>
      <c r="D54" s="187"/>
      <c r="E54" s="187"/>
      <c r="F54" s="187"/>
      <c r="G54" s="187"/>
      <c r="H54" s="187"/>
      <c r="I54" s="273"/>
      <c r="J54" s="257"/>
    </row>
    <row r="55" spans="2:11" ht="33" customHeight="1" x14ac:dyDescent="0.35">
      <c r="C55" s="187"/>
      <c r="D55" s="187"/>
      <c r="E55" s="187"/>
      <c r="F55" s="187"/>
      <c r="G55" s="187"/>
      <c r="H55" s="273"/>
      <c r="I55" s="273"/>
      <c r="J55" s="257"/>
    </row>
    <row r="56" spans="2:11" ht="33" customHeight="1" x14ac:dyDescent="0.35">
      <c r="C56" s="187"/>
      <c r="D56" s="187"/>
      <c r="E56" s="187"/>
      <c r="F56" s="187"/>
      <c r="G56" s="187"/>
      <c r="H56" s="273"/>
      <c r="I56" s="273"/>
      <c r="J56" s="257"/>
    </row>
    <row r="57" spans="2:11" ht="33" customHeight="1" x14ac:dyDescent="0.35">
      <c r="C57" s="187"/>
      <c r="D57" s="187"/>
      <c r="E57" s="187"/>
      <c r="F57" s="187"/>
      <c r="G57" s="187"/>
      <c r="H57" s="273"/>
      <c r="I57" s="273"/>
      <c r="J57" s="257"/>
    </row>
    <row r="58" spans="2:11" ht="33" customHeight="1" x14ac:dyDescent="0.35">
      <c r="C58" s="187"/>
      <c r="D58" s="187"/>
      <c r="E58" s="187"/>
      <c r="F58" s="187"/>
      <c r="G58" s="187"/>
      <c r="H58" s="273"/>
      <c r="I58" s="273"/>
      <c r="J58" s="257"/>
    </row>
    <row r="59" spans="2:11" ht="33" customHeight="1" x14ac:dyDescent="0.35">
      <c r="C59" s="187"/>
      <c r="D59" s="187"/>
      <c r="E59" s="187"/>
      <c r="F59" s="187"/>
      <c r="G59" s="187"/>
      <c r="H59" s="273"/>
      <c r="I59" s="273"/>
      <c r="J59" s="257"/>
    </row>
    <row r="60" spans="2:11" ht="33" customHeight="1" x14ac:dyDescent="0.35">
      <c r="C60" s="187"/>
      <c r="D60" s="187"/>
      <c r="E60" s="187"/>
      <c r="F60" s="187"/>
      <c r="G60" s="187"/>
      <c r="H60" s="273"/>
      <c r="I60" s="273"/>
      <c r="J60" s="257"/>
    </row>
    <row r="61" spans="2:11" ht="33" customHeight="1" x14ac:dyDescent="0.35">
      <c r="C61" s="187"/>
      <c r="D61" s="187"/>
      <c r="E61" s="187"/>
      <c r="F61" s="187"/>
      <c r="G61" s="187"/>
      <c r="H61" s="273"/>
      <c r="I61" s="259"/>
      <c r="J61" s="257"/>
    </row>
    <row r="62" spans="2:11" ht="33" customHeight="1" x14ac:dyDescent="0.35">
      <c r="H62" s="273"/>
      <c r="I62" s="259"/>
      <c r="J62" s="257"/>
    </row>
    <row r="63" spans="2:11" ht="33" customHeight="1" x14ac:dyDescent="0.35">
      <c r="H63" s="273"/>
      <c r="I63" s="259"/>
      <c r="J63" s="257"/>
    </row>
    <row r="64" spans="2:11" ht="33" customHeight="1" x14ac:dyDescent="0.35">
      <c r="H64" s="273"/>
      <c r="I64" s="259"/>
      <c r="J64" s="257"/>
    </row>
    <row r="65" spans="2:10" ht="33" customHeight="1" x14ac:dyDescent="0.35">
      <c r="H65" s="273"/>
      <c r="I65" s="259"/>
      <c r="J65" s="257"/>
    </row>
    <row r="66" spans="2:10" ht="33" customHeight="1" x14ac:dyDescent="0.35">
      <c r="H66" s="273"/>
      <c r="I66" s="259"/>
      <c r="J66" s="257"/>
    </row>
    <row r="67" spans="2:10" ht="33" customHeight="1" x14ac:dyDescent="0.35">
      <c r="H67" s="273"/>
      <c r="I67" s="259"/>
      <c r="J67" s="257"/>
    </row>
    <row r="68" spans="2:10" ht="33" customHeight="1" x14ac:dyDescent="0.35">
      <c r="C68" s="187"/>
      <c r="D68" s="208"/>
      <c r="E68" s="208"/>
      <c r="F68" s="269"/>
      <c r="G68" s="269"/>
      <c r="H68" s="273"/>
      <c r="I68" s="259"/>
      <c r="J68" s="257"/>
    </row>
    <row r="69" spans="2:10" ht="33" customHeight="1" x14ac:dyDescent="0.35">
      <c r="D69" s="278"/>
      <c r="E69" s="278"/>
      <c r="F69" s="268"/>
      <c r="G69" s="268"/>
      <c r="H69" s="259"/>
      <c r="I69" s="259"/>
      <c r="J69" s="257"/>
    </row>
    <row r="70" spans="2:10" ht="32.25" customHeight="1" x14ac:dyDescent="0.35">
      <c r="D70" s="278"/>
      <c r="E70" s="278"/>
      <c r="F70" s="268"/>
      <c r="G70" s="268"/>
      <c r="H70" s="259"/>
      <c r="I70" s="259"/>
      <c r="J70" s="257"/>
    </row>
    <row r="71" spans="2:10" ht="32.25" customHeight="1" x14ac:dyDescent="0.35">
      <c r="H71" s="259"/>
      <c r="I71" s="259"/>
    </row>
    <row r="75" spans="2:10" x14ac:dyDescent="0.35">
      <c r="B75" s="18"/>
    </row>
  </sheetData>
  <mergeCells count="3">
    <mergeCell ref="B4:S4"/>
    <mergeCell ref="B3:S3"/>
    <mergeCell ref="B22:C22"/>
  </mergeCells>
  <hyperlinks>
    <hyperlink ref="B2" location="Indice!A1" display="Índice"/>
    <hyperlink ref="T2" location="'2.1.14'!A1" display="Siguiente"/>
    <hyperlink ref="S2" location="'2.1.12'!A1" display="Anterior"/>
  </hyperlinks>
  <pageMargins left="0.70866141732283472" right="0.70866141732283472" top="0.74803149606299213" bottom="0.74803149606299213" header="0.31496062992125984" footer="0.31496062992125984"/>
  <pageSetup paperSize="9" scale="57" orientation="landscape"/>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32"/>
  <sheetViews>
    <sheetView showGridLines="0" zoomScale="60" zoomScaleNormal="60" zoomScaleSheetLayoutView="85" workbookViewId="0">
      <pane ySplit="5" topLeftCell="A6" activePane="bottomLeft" state="frozen"/>
      <selection pane="bottomLeft" activeCell="B13" sqref="B13"/>
    </sheetView>
  </sheetViews>
  <sheetFormatPr baseColWidth="10" defaultRowHeight="14.5" x14ac:dyDescent="0.35"/>
  <cols>
    <col min="1" max="1" width="5" customWidth="1"/>
    <col min="2" max="2" width="52.7265625" customWidth="1"/>
    <col min="3" max="19" width="15.81640625" customWidth="1"/>
  </cols>
  <sheetData>
    <row r="1" spans="1:21" ht="78" customHeight="1" x14ac:dyDescent="0.35"/>
    <row r="2" spans="1:21" ht="33" customHeight="1" x14ac:dyDescent="0.55000000000000004">
      <c r="B2" s="37" t="s">
        <v>2</v>
      </c>
      <c r="R2" s="36" t="s">
        <v>173</v>
      </c>
      <c r="S2" s="36" t="s">
        <v>174</v>
      </c>
      <c r="T2" s="35"/>
    </row>
    <row r="3" spans="1:21" ht="33" customHeight="1" x14ac:dyDescent="0.35">
      <c r="B3" s="395" t="s">
        <v>92</v>
      </c>
      <c r="C3" s="395"/>
      <c r="D3" s="395"/>
      <c r="E3" s="395"/>
      <c r="F3" s="395"/>
      <c r="G3" s="395"/>
      <c r="H3" s="395"/>
      <c r="I3" s="395"/>
      <c r="J3" s="395"/>
      <c r="K3" s="395"/>
      <c r="L3" s="395"/>
      <c r="M3" s="395"/>
      <c r="N3" s="395"/>
      <c r="O3" s="395"/>
      <c r="P3" s="395"/>
      <c r="Q3" s="395"/>
      <c r="R3" s="395"/>
      <c r="S3" s="395"/>
    </row>
    <row r="4" spans="1:21" ht="33" customHeight="1" x14ac:dyDescent="0.35">
      <c r="B4" s="396" t="s">
        <v>290</v>
      </c>
      <c r="C4" s="396"/>
      <c r="D4" s="396"/>
      <c r="E4" s="396"/>
      <c r="F4" s="396"/>
      <c r="G4" s="396"/>
      <c r="H4" s="396"/>
      <c r="I4" s="396"/>
      <c r="J4" s="396"/>
      <c r="K4" s="396"/>
      <c r="L4" s="396"/>
      <c r="M4" s="396"/>
      <c r="N4" s="396"/>
      <c r="O4" s="396"/>
      <c r="P4" s="396"/>
      <c r="Q4" s="396"/>
      <c r="R4" s="396"/>
      <c r="S4" s="396"/>
    </row>
    <row r="5" spans="1:21" ht="33" customHeight="1" x14ac:dyDescent="0.35"/>
    <row r="6" spans="1:21" ht="33" customHeight="1" x14ac:dyDescent="0.35">
      <c r="B6" s="20" t="s">
        <v>0</v>
      </c>
      <c r="C6" s="21"/>
      <c r="D6" s="21"/>
      <c r="E6" s="21"/>
      <c r="F6" s="21"/>
      <c r="G6" s="21"/>
      <c r="H6" s="21"/>
      <c r="I6" s="21"/>
      <c r="J6" s="21"/>
      <c r="K6" s="21"/>
      <c r="L6" s="21"/>
      <c r="M6" s="21"/>
      <c r="N6" s="21"/>
      <c r="O6" s="21"/>
      <c r="P6" s="21"/>
      <c r="Q6" s="21"/>
      <c r="R6" s="21"/>
      <c r="S6" s="21"/>
    </row>
    <row r="7" spans="1:21" ht="33" customHeight="1" x14ac:dyDescent="0.35">
      <c r="B7" s="30" t="s">
        <v>3</v>
      </c>
      <c r="C7" s="30">
        <v>2007</v>
      </c>
      <c r="D7" s="30">
        <v>2008</v>
      </c>
      <c r="E7" s="30">
        <v>2009</v>
      </c>
      <c r="F7" s="30">
        <v>2010</v>
      </c>
      <c r="G7" s="30">
        <v>2011</v>
      </c>
      <c r="H7" s="30">
        <v>2012</v>
      </c>
      <c r="I7" s="30">
        <v>2013</v>
      </c>
      <c r="J7" s="30">
        <v>2014</v>
      </c>
      <c r="K7" s="30">
        <v>2015</v>
      </c>
      <c r="L7" s="30">
        <v>2016</v>
      </c>
      <c r="M7" s="30">
        <v>2017</v>
      </c>
      <c r="N7" s="30">
        <v>2018</v>
      </c>
      <c r="O7" s="30">
        <v>2019</v>
      </c>
      <c r="P7" s="30">
        <v>2020</v>
      </c>
      <c r="Q7" s="30">
        <v>2021</v>
      </c>
      <c r="R7" s="30">
        <v>2022</v>
      </c>
      <c r="S7" s="30">
        <v>2023</v>
      </c>
    </row>
    <row r="8" spans="1:21" ht="33" customHeight="1" x14ac:dyDescent="0.35">
      <c r="B8" s="24" t="s">
        <v>378</v>
      </c>
      <c r="C8" s="25">
        <v>1829058</v>
      </c>
      <c r="D8" s="25">
        <v>2231913</v>
      </c>
      <c r="E8" s="25">
        <v>2466061</v>
      </c>
      <c r="F8" s="25">
        <v>3018901</v>
      </c>
      <c r="G8" s="25">
        <v>3631556</v>
      </c>
      <c r="H8" s="25">
        <v>4379406</v>
      </c>
      <c r="I8" s="25">
        <v>4907587</v>
      </c>
      <c r="J8" s="25">
        <v>5258069</v>
      </c>
      <c r="K8" s="25">
        <v>5694014</v>
      </c>
      <c r="L8" s="25">
        <v>5814745</v>
      </c>
      <c r="M8" s="25">
        <v>6198263</v>
      </c>
      <c r="N8" s="25">
        <v>6819266</v>
      </c>
      <c r="O8" s="25">
        <v>6796013</v>
      </c>
      <c r="P8" s="25">
        <v>6533558</v>
      </c>
      <c r="Q8" s="25">
        <v>7238915</v>
      </c>
      <c r="R8" s="25">
        <v>7052053</v>
      </c>
      <c r="S8" s="25">
        <v>7376078</v>
      </c>
    </row>
    <row r="9" spans="1:21" ht="33" customHeight="1" x14ac:dyDescent="0.35">
      <c r="B9" s="24" t="s">
        <v>381</v>
      </c>
      <c r="C9" s="25">
        <v>836426</v>
      </c>
      <c r="D9" s="25">
        <v>991976</v>
      </c>
      <c r="E9" s="25">
        <v>1083056</v>
      </c>
      <c r="F9" s="25">
        <v>1285966</v>
      </c>
      <c r="G9" s="25">
        <v>1456069</v>
      </c>
      <c r="H9" s="25">
        <v>1600391</v>
      </c>
      <c r="I9" s="25">
        <v>1720567</v>
      </c>
      <c r="J9" s="25">
        <v>1935616</v>
      </c>
      <c r="K9" s="25">
        <v>2003792</v>
      </c>
      <c r="L9" s="25">
        <v>1937486</v>
      </c>
      <c r="M9" s="25">
        <v>2101713</v>
      </c>
      <c r="N9" s="25">
        <v>2126602</v>
      </c>
      <c r="O9" s="25">
        <v>1979933</v>
      </c>
      <c r="P9" s="25">
        <v>1773653</v>
      </c>
      <c r="Q9" s="25">
        <v>1725725</v>
      </c>
      <c r="R9" s="25">
        <v>1802296</v>
      </c>
      <c r="S9" s="25">
        <v>1853934</v>
      </c>
    </row>
    <row r="10" spans="1:21" ht="33" customHeight="1" x14ac:dyDescent="0.35">
      <c r="B10" s="26" t="s">
        <v>382</v>
      </c>
      <c r="C10" s="50">
        <v>2665484</v>
      </c>
      <c r="D10" s="50">
        <v>3223889</v>
      </c>
      <c r="E10" s="50">
        <v>3549117</v>
      </c>
      <c r="F10" s="50">
        <v>4304867</v>
      </c>
      <c r="G10" s="50">
        <v>5087625</v>
      </c>
      <c r="H10" s="50">
        <v>5979797</v>
      </c>
      <c r="I10" s="50">
        <v>6628154</v>
      </c>
      <c r="J10" s="50">
        <v>7193685</v>
      </c>
      <c r="K10" s="50">
        <v>7697806</v>
      </c>
      <c r="L10" s="50">
        <v>7752231</v>
      </c>
      <c r="M10" s="50">
        <v>8299976</v>
      </c>
      <c r="N10" s="50">
        <v>8945868</v>
      </c>
      <c r="O10" s="50">
        <v>8775946</v>
      </c>
      <c r="P10" s="50">
        <v>8307211</v>
      </c>
      <c r="Q10" s="50">
        <v>8964640</v>
      </c>
      <c r="R10" s="50">
        <v>8854349</v>
      </c>
      <c r="S10" s="50">
        <v>9230012</v>
      </c>
    </row>
    <row r="11" spans="1:21" ht="33" customHeight="1" x14ac:dyDescent="0.35">
      <c r="B11" s="60"/>
      <c r="C11" s="22"/>
      <c r="D11" s="22"/>
      <c r="E11" s="22"/>
      <c r="F11" s="22"/>
      <c r="G11" s="22"/>
      <c r="H11" s="22"/>
      <c r="I11" s="22"/>
      <c r="J11" s="22"/>
      <c r="K11" s="22"/>
      <c r="L11" s="22"/>
      <c r="M11" s="22"/>
      <c r="N11" s="22"/>
      <c r="O11" s="22"/>
      <c r="P11" s="22"/>
      <c r="Q11" s="22"/>
      <c r="R11" s="22"/>
      <c r="S11" s="22"/>
    </row>
    <row r="12" spans="1:21" ht="39.75" customHeight="1" x14ac:dyDescent="0.35">
      <c r="B12" s="397" t="s">
        <v>289</v>
      </c>
      <c r="C12" s="397"/>
      <c r="D12" s="397"/>
      <c r="E12" s="397"/>
      <c r="F12" s="397"/>
      <c r="G12" s="397"/>
      <c r="H12" s="397"/>
      <c r="I12" s="397"/>
      <c r="J12" s="397"/>
      <c r="K12" s="397"/>
      <c r="L12" s="397"/>
      <c r="M12" s="397"/>
    </row>
    <row r="13" spans="1:21" ht="33" customHeight="1" x14ac:dyDescent="0.35">
      <c r="B13" s="57"/>
      <c r="C13" s="58"/>
      <c r="D13" s="58"/>
      <c r="E13" s="58"/>
      <c r="F13" s="58"/>
      <c r="G13" s="58"/>
      <c r="H13" s="58"/>
      <c r="I13" s="58"/>
      <c r="J13" s="58"/>
      <c r="K13" s="58"/>
      <c r="L13" s="58"/>
      <c r="M13" s="58"/>
      <c r="N13" s="58"/>
      <c r="O13" s="58"/>
      <c r="P13" s="58"/>
      <c r="Q13" s="58"/>
      <c r="R13" s="58"/>
      <c r="S13" s="58"/>
      <c r="T13" s="46"/>
      <c r="U13" s="46"/>
    </row>
    <row r="14" spans="1:21" ht="33" customHeight="1" x14ac:dyDescent="0.35">
      <c r="A14" s="45"/>
      <c r="B14" s="57"/>
      <c r="C14" s="58"/>
      <c r="D14" s="58"/>
      <c r="E14" s="58"/>
      <c r="F14" s="58"/>
      <c r="G14" s="58"/>
      <c r="H14" s="58"/>
      <c r="I14" s="58"/>
      <c r="J14" s="58"/>
      <c r="K14" s="58"/>
      <c r="L14" s="58"/>
      <c r="M14" s="58"/>
      <c r="N14" s="58"/>
      <c r="O14" s="58"/>
      <c r="P14" s="58"/>
      <c r="Q14" s="58"/>
      <c r="R14" s="58"/>
      <c r="S14" s="58"/>
      <c r="T14" s="46"/>
      <c r="U14" s="46"/>
    </row>
    <row r="15" spans="1:21" ht="33" customHeight="1" x14ac:dyDescent="0.35">
      <c r="A15" s="45"/>
      <c r="B15" s="52"/>
      <c r="C15" s="52">
        <v>2007</v>
      </c>
      <c r="D15" s="52">
        <v>2008</v>
      </c>
      <c r="E15" s="52">
        <v>2009</v>
      </c>
      <c r="F15" s="52">
        <v>2010</v>
      </c>
      <c r="G15" s="52">
        <v>2011</v>
      </c>
      <c r="H15" s="52">
        <v>2012</v>
      </c>
      <c r="I15" s="52">
        <v>2013</v>
      </c>
      <c r="J15" s="52">
        <v>2014</v>
      </c>
      <c r="K15" s="52">
        <v>2015</v>
      </c>
      <c r="L15" s="52">
        <v>2016</v>
      </c>
      <c r="M15" s="52">
        <v>2017</v>
      </c>
      <c r="N15" s="52">
        <v>2018</v>
      </c>
      <c r="O15" s="52">
        <v>2019</v>
      </c>
      <c r="P15" s="52">
        <v>2020</v>
      </c>
      <c r="Q15" s="52">
        <v>2021</v>
      </c>
      <c r="R15" s="52">
        <v>2022</v>
      </c>
      <c r="S15" s="52">
        <v>2023</v>
      </c>
      <c r="T15" s="46"/>
      <c r="U15" s="46"/>
    </row>
    <row r="16" spans="1:21" ht="33" customHeight="1" x14ac:dyDescent="0.35">
      <c r="A16" s="45"/>
      <c r="B16" s="54" t="str">
        <f>+B8</f>
        <v>Producción de las industrias características de la salud</v>
      </c>
      <c r="C16" s="55">
        <f t="shared" ref="C16:S16" si="0">+C8/C10</f>
        <v>0.68620108017905945</v>
      </c>
      <c r="D16" s="55">
        <f t="shared" si="0"/>
        <v>0.69230454274325204</v>
      </c>
      <c r="E16" s="55">
        <f t="shared" si="0"/>
        <v>0.69483789911687888</v>
      </c>
      <c r="F16" s="55">
        <f t="shared" si="0"/>
        <v>0.70127625313395281</v>
      </c>
      <c r="G16" s="55">
        <f t="shared" si="0"/>
        <v>0.71380182305103068</v>
      </c>
      <c r="H16" s="55">
        <f t="shared" si="0"/>
        <v>0.73236700175607972</v>
      </c>
      <c r="I16" s="55">
        <f t="shared" si="0"/>
        <v>0.74041535546699733</v>
      </c>
      <c r="J16" s="55">
        <f t="shared" si="0"/>
        <v>0.73092844626919307</v>
      </c>
      <c r="K16" s="55">
        <f t="shared" si="0"/>
        <v>0.73969310216443496</v>
      </c>
      <c r="L16" s="55">
        <f t="shared" si="0"/>
        <v>0.75007375296221179</v>
      </c>
      <c r="M16" s="55">
        <f t="shared" si="0"/>
        <v>0.74678083406506235</v>
      </c>
      <c r="N16" s="55">
        <f t="shared" si="0"/>
        <v>0.76228108887812784</v>
      </c>
      <c r="O16" s="55">
        <f t="shared" si="0"/>
        <v>0.77439093175824003</v>
      </c>
      <c r="P16" s="55">
        <f t="shared" si="0"/>
        <v>0.78649236187692839</v>
      </c>
      <c r="Q16" s="55">
        <f t="shared" si="0"/>
        <v>0.80749645272983639</v>
      </c>
      <c r="R16" s="55">
        <f t="shared" si="0"/>
        <v>0.79645076108926816</v>
      </c>
      <c r="S16" s="55">
        <f t="shared" si="0"/>
        <v>0.79914067283986201</v>
      </c>
      <c r="T16" s="46"/>
      <c r="U16" s="46"/>
    </row>
    <row r="17" spans="1:21" ht="33" customHeight="1" x14ac:dyDescent="0.35">
      <c r="A17" s="45"/>
      <c r="B17" s="54" t="str">
        <f>+B9</f>
        <v>Producción de las industrias conexas de la salud</v>
      </c>
      <c r="C17" s="55">
        <f t="shared" ref="C17:S17" si="1">+C9/C10</f>
        <v>0.3137989198209406</v>
      </c>
      <c r="D17" s="55">
        <f t="shared" si="1"/>
        <v>0.30769545725674796</v>
      </c>
      <c r="E17" s="55">
        <f t="shared" si="1"/>
        <v>0.30516210088312107</v>
      </c>
      <c r="F17" s="55">
        <f t="shared" si="1"/>
        <v>0.29872374686604719</v>
      </c>
      <c r="G17" s="55">
        <f t="shared" si="1"/>
        <v>0.28619817694896932</v>
      </c>
      <c r="H17" s="55">
        <f t="shared" si="1"/>
        <v>0.26763299824392034</v>
      </c>
      <c r="I17" s="55">
        <f t="shared" si="1"/>
        <v>0.25958464453300273</v>
      </c>
      <c r="J17" s="55">
        <f t="shared" si="1"/>
        <v>0.26907155373080693</v>
      </c>
      <c r="K17" s="55">
        <f t="shared" si="1"/>
        <v>0.2603068978355651</v>
      </c>
      <c r="L17" s="55">
        <f t="shared" si="1"/>
        <v>0.24992624703778821</v>
      </c>
      <c r="M17" s="55">
        <f t="shared" si="1"/>
        <v>0.25321916593493765</v>
      </c>
      <c r="N17" s="55">
        <f t="shared" si="1"/>
        <v>0.23771891112187213</v>
      </c>
      <c r="O17" s="55">
        <f t="shared" si="1"/>
        <v>0.22560906824175991</v>
      </c>
      <c r="P17" s="55">
        <f t="shared" si="1"/>
        <v>0.21350763812307164</v>
      </c>
      <c r="Q17" s="55">
        <f t="shared" si="1"/>
        <v>0.19250354727016367</v>
      </c>
      <c r="R17" s="55">
        <f t="shared" si="1"/>
        <v>0.2035492389107319</v>
      </c>
      <c r="S17" s="55">
        <f t="shared" si="1"/>
        <v>0.20085932716013805</v>
      </c>
      <c r="T17" s="46"/>
      <c r="U17" s="46"/>
    </row>
    <row r="18" spans="1:21" ht="33" customHeight="1" x14ac:dyDescent="0.35">
      <c r="A18" s="45"/>
      <c r="B18" s="54" t="str">
        <f>+B10</f>
        <v>Producción de las industrias características  y conexas de la salud</v>
      </c>
      <c r="C18" s="55">
        <f>SUM(C16:C17)</f>
        <v>1</v>
      </c>
      <c r="D18" s="55">
        <f t="shared" ref="D18:S18" si="2">SUM(D16:D17)</f>
        <v>1</v>
      </c>
      <c r="E18" s="55">
        <f t="shared" si="2"/>
        <v>1</v>
      </c>
      <c r="F18" s="55">
        <f t="shared" si="2"/>
        <v>1</v>
      </c>
      <c r="G18" s="55">
        <f t="shared" si="2"/>
        <v>1</v>
      </c>
      <c r="H18" s="55">
        <f t="shared" si="2"/>
        <v>1</v>
      </c>
      <c r="I18" s="55">
        <f t="shared" si="2"/>
        <v>1</v>
      </c>
      <c r="J18" s="55">
        <f t="shared" si="2"/>
        <v>1</v>
      </c>
      <c r="K18" s="55">
        <f t="shared" si="2"/>
        <v>1</v>
      </c>
      <c r="L18" s="55">
        <f t="shared" si="2"/>
        <v>1</v>
      </c>
      <c r="M18" s="55">
        <f t="shared" si="2"/>
        <v>1</v>
      </c>
      <c r="N18" s="55">
        <f t="shared" si="2"/>
        <v>1</v>
      </c>
      <c r="O18" s="55">
        <f t="shared" si="2"/>
        <v>1</v>
      </c>
      <c r="P18" s="55">
        <f t="shared" si="2"/>
        <v>1</v>
      </c>
      <c r="Q18" s="55">
        <f t="shared" si="2"/>
        <v>1</v>
      </c>
      <c r="R18" s="55"/>
      <c r="S18" s="55">
        <f t="shared" si="2"/>
        <v>1</v>
      </c>
      <c r="T18" s="46"/>
      <c r="U18" s="46"/>
    </row>
    <row r="19" spans="1:21" ht="33" customHeight="1" x14ac:dyDescent="0.35">
      <c r="A19" s="45"/>
      <c r="B19" s="57"/>
      <c r="C19" s="58"/>
      <c r="D19" s="58"/>
      <c r="E19" s="58"/>
      <c r="F19" s="58"/>
      <c r="G19" s="58"/>
      <c r="H19" s="58"/>
      <c r="I19" s="58"/>
      <c r="J19" s="58"/>
      <c r="K19" s="58"/>
      <c r="L19" s="58"/>
      <c r="M19" s="58"/>
      <c r="N19" s="58"/>
      <c r="O19" s="58"/>
      <c r="P19" s="58"/>
      <c r="Q19" s="58"/>
      <c r="R19" s="58"/>
      <c r="S19" s="58"/>
      <c r="T19" s="46"/>
      <c r="U19" s="46"/>
    </row>
    <row r="20" spans="1:21" ht="33" customHeight="1" x14ac:dyDescent="0.35">
      <c r="A20" s="45"/>
      <c r="B20" s="41"/>
      <c r="C20" s="42"/>
      <c r="D20" s="42"/>
      <c r="E20" s="42"/>
      <c r="F20" s="42"/>
      <c r="G20" s="42"/>
      <c r="H20" s="42"/>
      <c r="I20" s="42"/>
      <c r="J20" s="42"/>
      <c r="K20" s="42"/>
      <c r="L20" s="42"/>
      <c r="M20" s="42"/>
      <c r="N20" s="42"/>
      <c r="O20" s="42"/>
      <c r="P20" s="42"/>
      <c r="Q20" s="42"/>
      <c r="R20" s="42"/>
      <c r="S20" s="42"/>
      <c r="T20" s="46"/>
    </row>
    <row r="21" spans="1:21" ht="33" customHeight="1" x14ac:dyDescent="0.35">
      <c r="A21" s="45"/>
      <c r="B21" s="47"/>
      <c r="C21" s="48"/>
      <c r="D21" s="48"/>
      <c r="E21" s="48"/>
      <c r="F21" s="48"/>
      <c r="G21" s="48"/>
      <c r="H21" s="48"/>
      <c r="I21" s="48"/>
      <c r="J21" s="48"/>
      <c r="K21" s="48"/>
      <c r="L21" s="48"/>
      <c r="M21" s="48"/>
      <c r="N21" s="48"/>
      <c r="O21" s="48"/>
      <c r="P21" s="48"/>
      <c r="Q21" s="48"/>
      <c r="R21" s="48"/>
      <c r="S21" s="48"/>
      <c r="T21" s="46"/>
    </row>
    <row r="22" spans="1:21" ht="33" customHeight="1" x14ac:dyDescent="0.35">
      <c r="A22" s="45"/>
      <c r="B22" s="47"/>
      <c r="C22" s="48"/>
      <c r="D22" s="48"/>
      <c r="E22" s="48"/>
      <c r="F22" s="48"/>
      <c r="G22" s="48"/>
      <c r="H22" s="48"/>
      <c r="I22" s="48"/>
      <c r="J22" s="48"/>
      <c r="K22" s="48"/>
      <c r="L22" s="48"/>
      <c r="M22" s="48"/>
      <c r="N22" s="48"/>
      <c r="O22" s="48"/>
      <c r="P22" s="48"/>
      <c r="Q22" s="48"/>
      <c r="R22" s="48"/>
      <c r="S22" s="48"/>
      <c r="T22" s="46"/>
    </row>
    <row r="23" spans="1:21" ht="33" customHeight="1" x14ac:dyDescent="0.35">
      <c r="B23" s="41"/>
      <c r="C23" s="42"/>
      <c r="D23" s="42"/>
      <c r="E23" s="42"/>
      <c r="F23" s="42"/>
      <c r="G23" s="42"/>
      <c r="H23" s="40"/>
      <c r="I23" s="40"/>
      <c r="J23" s="40"/>
      <c r="K23" s="40"/>
      <c r="L23" s="40"/>
      <c r="M23" s="40"/>
      <c r="N23" s="40"/>
      <c r="O23" s="40"/>
      <c r="P23" s="40"/>
      <c r="Q23" s="40"/>
      <c r="R23" s="40"/>
      <c r="S23" s="40"/>
    </row>
    <row r="24" spans="1:21" ht="33" customHeight="1" x14ac:dyDescent="0.35">
      <c r="B24" s="41"/>
      <c r="C24" s="42"/>
      <c r="D24" s="42"/>
      <c r="E24" s="42"/>
      <c r="F24" s="42"/>
      <c r="G24" s="42"/>
      <c r="H24" s="40"/>
      <c r="I24" s="40"/>
      <c r="J24" s="40"/>
      <c r="K24" s="40"/>
      <c r="L24" s="40"/>
      <c r="M24" s="40"/>
      <c r="N24" s="40"/>
      <c r="O24" s="40"/>
      <c r="P24" s="40"/>
      <c r="Q24" s="40"/>
      <c r="R24" s="40"/>
      <c r="S24" s="40"/>
    </row>
    <row r="25" spans="1:21" ht="33" customHeight="1" x14ac:dyDescent="0.35">
      <c r="B25" s="41"/>
      <c r="C25" s="42"/>
      <c r="D25" s="42"/>
      <c r="E25" s="42"/>
      <c r="F25" s="42"/>
      <c r="G25" s="42"/>
      <c r="H25" s="40"/>
      <c r="I25" s="40"/>
      <c r="J25" s="40"/>
      <c r="K25" s="40"/>
      <c r="L25" s="40"/>
      <c r="M25" s="40"/>
      <c r="N25" s="40"/>
      <c r="O25" s="40"/>
      <c r="P25" s="40"/>
      <c r="Q25" s="40"/>
      <c r="R25" s="40"/>
      <c r="S25" s="40"/>
    </row>
    <row r="26" spans="1:21" ht="33" customHeight="1" x14ac:dyDescent="0.35">
      <c r="B26" s="41"/>
      <c r="C26" s="42"/>
      <c r="D26" s="42"/>
      <c r="E26" s="42"/>
      <c r="F26" s="42"/>
      <c r="G26" s="42"/>
      <c r="H26" s="40"/>
      <c r="I26" s="40"/>
      <c r="J26" s="40"/>
      <c r="K26" s="40"/>
      <c r="L26" s="40"/>
      <c r="M26" s="40"/>
      <c r="N26" s="40"/>
      <c r="O26" s="40"/>
      <c r="P26" s="40"/>
      <c r="Q26" s="40"/>
      <c r="R26" s="40"/>
      <c r="S26" s="40"/>
    </row>
    <row r="27" spans="1:21" ht="33" customHeight="1" x14ac:dyDescent="0.35">
      <c r="B27" s="41"/>
      <c r="C27" s="42"/>
      <c r="D27" s="42"/>
      <c r="E27" s="42"/>
      <c r="F27" s="42"/>
      <c r="G27" s="42"/>
      <c r="H27" s="40"/>
      <c r="I27" s="40"/>
      <c r="J27" s="40"/>
      <c r="K27" s="40"/>
      <c r="L27" s="40"/>
      <c r="M27" s="40"/>
      <c r="N27" s="40"/>
      <c r="O27" s="40"/>
      <c r="P27" s="40"/>
      <c r="Q27" s="40"/>
      <c r="R27" s="40"/>
      <c r="S27" s="40"/>
    </row>
    <row r="28" spans="1:21" ht="33" customHeight="1" x14ac:dyDescent="0.35">
      <c r="B28" s="41"/>
      <c r="C28" s="42"/>
      <c r="D28" s="42"/>
      <c r="E28" s="42"/>
      <c r="F28" s="42"/>
      <c r="G28" s="42"/>
      <c r="H28" s="40"/>
      <c r="I28" s="40"/>
      <c r="J28" s="40"/>
      <c r="K28" s="40"/>
      <c r="L28" s="40"/>
      <c r="M28" s="40"/>
      <c r="N28" s="40"/>
      <c r="O28" s="40"/>
      <c r="P28" s="40"/>
      <c r="Q28" s="40"/>
      <c r="R28" s="40"/>
      <c r="S28" s="40"/>
    </row>
    <row r="29" spans="1:21" ht="15.75" customHeight="1" x14ac:dyDescent="0.35">
      <c r="C29" s="31"/>
    </row>
    <row r="30" spans="1:21" ht="15" customHeight="1" x14ac:dyDescent="0.35">
      <c r="B30" s="18" t="s">
        <v>293</v>
      </c>
      <c r="C30" s="31"/>
    </row>
    <row r="31" spans="1:21" ht="15" customHeight="1" x14ac:dyDescent="0.35">
      <c r="B31" s="18" t="s">
        <v>14</v>
      </c>
      <c r="C31" s="31"/>
    </row>
    <row r="32" spans="1:21" ht="15" customHeight="1" x14ac:dyDescent="0.35">
      <c r="C32" s="31"/>
    </row>
  </sheetData>
  <mergeCells count="3">
    <mergeCell ref="B4:S4"/>
    <mergeCell ref="B3:S3"/>
    <mergeCell ref="B12:M12"/>
  </mergeCells>
  <hyperlinks>
    <hyperlink ref="B2" location="Indice!A1" display="Índice"/>
    <hyperlink ref="S2" location="'1.1.3'!A1" display="Siguiente"/>
    <hyperlink ref="R2" location="'1.1.1'!A1" display="Anterior"/>
  </hyperlinks>
  <pageMargins left="1.0900000000000001" right="0.70866141732283472" top="0.74803149606299213" bottom="0.74803149606299213" header="0.31496062992125984" footer="0.31496062992125984"/>
  <pageSetup paperSize="9" scale="88" orientation="portrait"/>
  <drawing r:id="rId1"/>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T50"/>
  <sheetViews>
    <sheetView showGridLines="0" zoomScale="60" zoomScaleNormal="60" zoomScaleSheetLayoutView="55" workbookViewId="0">
      <pane ySplit="5" topLeftCell="A6" activePane="bottomLeft" state="frozen"/>
      <selection activeCell="B14" sqref="B14:Q16"/>
      <selection pane="bottomLeft" activeCell="A2" sqref="A2"/>
    </sheetView>
  </sheetViews>
  <sheetFormatPr baseColWidth="10" defaultRowHeight="14.5" x14ac:dyDescent="0.35"/>
  <cols>
    <col min="1" max="1" width="5" customWidth="1"/>
    <col min="2" max="2" width="13.54296875" customWidth="1"/>
    <col min="3" max="3" width="61.26953125" customWidth="1"/>
    <col min="4" max="20" width="15.81640625" customWidth="1"/>
    <col min="21" max="22" width="15.7265625" customWidth="1"/>
  </cols>
  <sheetData>
    <row r="1" spans="2:20" ht="78" customHeight="1" x14ac:dyDescent="0.35"/>
    <row r="2" spans="2:20" ht="33" customHeight="1" x14ac:dyDescent="0.55000000000000004">
      <c r="B2" s="36" t="s">
        <v>2</v>
      </c>
      <c r="S2" s="36" t="s">
        <v>173</v>
      </c>
      <c r="T2" s="36" t="s">
        <v>174</v>
      </c>
    </row>
    <row r="3" spans="2:20" ht="33" customHeight="1" x14ac:dyDescent="0.35">
      <c r="B3" s="395" t="s">
        <v>156</v>
      </c>
      <c r="C3" s="395"/>
      <c r="D3" s="395"/>
      <c r="E3" s="395"/>
      <c r="F3" s="395"/>
      <c r="G3" s="395"/>
      <c r="H3" s="395"/>
      <c r="I3" s="395"/>
      <c r="J3" s="395"/>
      <c r="K3" s="395"/>
      <c r="L3" s="395"/>
      <c r="M3" s="395"/>
      <c r="N3" s="395"/>
      <c r="O3" s="395"/>
      <c r="P3" s="395"/>
      <c r="Q3" s="395"/>
      <c r="R3" s="395"/>
      <c r="S3" s="395"/>
    </row>
    <row r="4" spans="2:20" ht="33" customHeight="1" x14ac:dyDescent="0.35">
      <c r="B4" s="396" t="s">
        <v>349</v>
      </c>
      <c r="C4" s="396"/>
      <c r="D4" s="396"/>
      <c r="E4" s="396"/>
      <c r="F4" s="396"/>
      <c r="G4" s="396"/>
      <c r="H4" s="396"/>
      <c r="I4" s="396"/>
      <c r="J4" s="396"/>
      <c r="K4" s="396"/>
      <c r="L4" s="396"/>
      <c r="M4" s="396"/>
      <c r="N4" s="396"/>
      <c r="O4" s="396"/>
      <c r="P4" s="396"/>
      <c r="Q4" s="396"/>
      <c r="R4" s="396"/>
      <c r="S4" s="396"/>
    </row>
    <row r="5" spans="2:20" ht="33" customHeight="1" x14ac:dyDescent="0.35">
      <c r="B5" s="258"/>
      <c r="C5" s="258"/>
      <c r="D5" s="258"/>
      <c r="E5" s="258"/>
      <c r="F5" s="258"/>
      <c r="G5" s="258"/>
      <c r="H5" s="258"/>
      <c r="I5" s="258"/>
      <c r="K5" s="189"/>
    </row>
    <row r="6" spans="2:20" ht="33" customHeight="1" x14ac:dyDescent="0.35">
      <c r="B6" s="20" t="s">
        <v>0</v>
      </c>
      <c r="C6" s="21"/>
      <c r="D6" s="21"/>
      <c r="E6" s="21"/>
      <c r="F6" s="21"/>
      <c r="G6" s="21"/>
      <c r="H6" s="21"/>
      <c r="I6" s="21"/>
      <c r="J6" s="21"/>
      <c r="K6" s="21"/>
      <c r="L6" s="21"/>
      <c r="M6" s="21"/>
      <c r="N6" s="21"/>
      <c r="O6" s="21"/>
      <c r="P6" s="21"/>
      <c r="Q6" s="21"/>
      <c r="R6" s="21"/>
      <c r="S6" s="21"/>
    </row>
    <row r="7" spans="2:20" ht="33" customHeight="1" x14ac:dyDescent="0.35">
      <c r="B7" s="186" t="s">
        <v>9</v>
      </c>
      <c r="C7" s="186" t="s">
        <v>6</v>
      </c>
      <c r="D7" s="30">
        <v>2007</v>
      </c>
      <c r="E7" s="30">
        <v>2008</v>
      </c>
      <c r="F7" s="30">
        <v>2009</v>
      </c>
      <c r="G7" s="30">
        <v>2010</v>
      </c>
      <c r="H7" s="30">
        <v>2011</v>
      </c>
      <c r="I7" s="30">
        <v>2012</v>
      </c>
      <c r="J7" s="30">
        <v>2013</v>
      </c>
      <c r="K7" s="30">
        <v>2014</v>
      </c>
      <c r="L7" s="30">
        <v>2015</v>
      </c>
      <c r="M7" s="30">
        <v>2016</v>
      </c>
      <c r="N7" s="30">
        <v>2017</v>
      </c>
      <c r="O7" s="30">
        <v>2018</v>
      </c>
      <c r="P7" s="30">
        <v>2019</v>
      </c>
      <c r="Q7" s="30">
        <v>2020</v>
      </c>
      <c r="R7" s="30">
        <v>2021</v>
      </c>
      <c r="S7" s="30">
        <v>2022</v>
      </c>
      <c r="T7" s="30">
        <v>2023</v>
      </c>
    </row>
    <row r="8" spans="2:20" ht="33" customHeight="1" x14ac:dyDescent="0.35">
      <c r="B8" s="293"/>
      <c r="C8" s="263" t="s">
        <v>522</v>
      </c>
      <c r="D8" s="261">
        <v>702166</v>
      </c>
      <c r="E8" s="261">
        <v>835025</v>
      </c>
      <c r="F8" s="261">
        <v>864191</v>
      </c>
      <c r="G8" s="261">
        <v>914885</v>
      </c>
      <c r="H8" s="261">
        <v>1064233</v>
      </c>
      <c r="I8" s="261">
        <v>1204540</v>
      </c>
      <c r="J8" s="261">
        <v>1082434</v>
      </c>
      <c r="K8" s="261">
        <v>868528</v>
      </c>
      <c r="L8" s="261">
        <v>1187110</v>
      </c>
      <c r="M8" s="261">
        <v>1150352</v>
      </c>
      <c r="N8" s="261">
        <v>1210788</v>
      </c>
      <c r="O8" s="261">
        <v>1293596</v>
      </c>
      <c r="P8" s="261">
        <v>1349074</v>
      </c>
      <c r="Q8" s="261">
        <v>1314155</v>
      </c>
      <c r="R8" s="261">
        <v>1412027</v>
      </c>
      <c r="S8" s="261">
        <v>1506022</v>
      </c>
      <c r="T8" s="261">
        <v>1618687</v>
      </c>
    </row>
    <row r="9" spans="2:20" ht="33" customHeight="1" x14ac:dyDescent="0.35">
      <c r="B9" s="199" t="s">
        <v>482</v>
      </c>
      <c r="C9" s="114" t="s">
        <v>65</v>
      </c>
      <c r="D9" s="116">
        <v>8262</v>
      </c>
      <c r="E9" s="116">
        <v>4664</v>
      </c>
      <c r="F9" s="116">
        <v>6350</v>
      </c>
      <c r="G9" s="116">
        <v>5185</v>
      </c>
      <c r="H9" s="116">
        <v>7146</v>
      </c>
      <c r="I9" s="116">
        <v>7172</v>
      </c>
      <c r="J9" s="116">
        <v>7416</v>
      </c>
      <c r="K9" s="116">
        <v>2493</v>
      </c>
      <c r="L9" s="116">
        <v>832</v>
      </c>
      <c r="M9" s="116">
        <v>1057</v>
      </c>
      <c r="N9" s="116">
        <v>598</v>
      </c>
      <c r="O9" s="116">
        <v>2267</v>
      </c>
      <c r="P9" s="116">
        <v>2554</v>
      </c>
      <c r="Q9" s="116">
        <v>2456</v>
      </c>
      <c r="R9" s="116">
        <v>2888</v>
      </c>
      <c r="S9" s="116">
        <v>2966</v>
      </c>
      <c r="T9" s="116">
        <v>3684</v>
      </c>
    </row>
    <row r="10" spans="2:20" ht="33" customHeight="1" x14ac:dyDescent="0.35">
      <c r="B10" s="199" t="s">
        <v>399</v>
      </c>
      <c r="C10" s="114" t="s">
        <v>492</v>
      </c>
      <c r="D10" s="116">
        <v>715</v>
      </c>
      <c r="E10" s="116">
        <v>435</v>
      </c>
      <c r="F10" s="116">
        <v>83</v>
      </c>
      <c r="G10" s="116">
        <v>176</v>
      </c>
      <c r="H10" s="116">
        <v>154</v>
      </c>
      <c r="I10" s="116">
        <v>185</v>
      </c>
      <c r="J10" s="116">
        <v>71</v>
      </c>
      <c r="K10" s="116">
        <v>30</v>
      </c>
      <c r="L10" s="116">
        <v>0</v>
      </c>
      <c r="M10" s="116">
        <v>0</v>
      </c>
      <c r="N10" s="116">
        <v>0</v>
      </c>
      <c r="O10" s="116">
        <v>0</v>
      </c>
      <c r="P10" s="116">
        <v>29</v>
      </c>
      <c r="Q10" s="116">
        <v>87</v>
      </c>
      <c r="R10" s="116">
        <v>87</v>
      </c>
      <c r="S10" s="116">
        <v>88</v>
      </c>
      <c r="T10" s="116">
        <v>119</v>
      </c>
    </row>
    <row r="11" spans="2:20" ht="33" customHeight="1" x14ac:dyDescent="0.35">
      <c r="B11" s="199" t="s">
        <v>487</v>
      </c>
      <c r="C11" s="114" t="s">
        <v>461</v>
      </c>
      <c r="D11" s="116">
        <v>10279</v>
      </c>
      <c r="E11" s="116">
        <v>8301</v>
      </c>
      <c r="F11" s="116">
        <v>8279</v>
      </c>
      <c r="G11" s="116">
        <v>9744</v>
      </c>
      <c r="H11" s="116">
        <v>9708</v>
      </c>
      <c r="I11" s="116">
        <v>10361</v>
      </c>
      <c r="J11" s="116">
        <v>8298</v>
      </c>
      <c r="K11" s="116">
        <v>6452</v>
      </c>
      <c r="L11" s="116">
        <v>16184</v>
      </c>
      <c r="M11" s="116">
        <v>13536</v>
      </c>
      <c r="N11" s="116">
        <v>15840</v>
      </c>
      <c r="O11" s="116">
        <v>16955</v>
      </c>
      <c r="P11" s="116">
        <v>19299</v>
      </c>
      <c r="Q11" s="116">
        <v>19925</v>
      </c>
      <c r="R11" s="116">
        <v>22151</v>
      </c>
      <c r="S11" s="116">
        <v>22020</v>
      </c>
      <c r="T11" s="116">
        <v>23414</v>
      </c>
    </row>
    <row r="12" spans="2:20" ht="33" customHeight="1" x14ac:dyDescent="0.35">
      <c r="B12" s="199" t="s">
        <v>474</v>
      </c>
      <c r="C12" s="114" t="s">
        <v>475</v>
      </c>
      <c r="D12" s="116">
        <v>51645</v>
      </c>
      <c r="E12" s="116">
        <v>60143</v>
      </c>
      <c r="F12" s="116">
        <v>58302</v>
      </c>
      <c r="G12" s="116">
        <v>70381</v>
      </c>
      <c r="H12" s="116">
        <v>75641</v>
      </c>
      <c r="I12" s="116">
        <v>91895</v>
      </c>
      <c r="J12" s="116">
        <v>97982</v>
      </c>
      <c r="K12" s="116">
        <v>70011</v>
      </c>
      <c r="L12" s="116">
        <v>118442</v>
      </c>
      <c r="M12" s="116">
        <v>106774</v>
      </c>
      <c r="N12" s="116">
        <v>75485</v>
      </c>
      <c r="O12" s="116">
        <v>77634</v>
      </c>
      <c r="P12" s="116">
        <v>107005</v>
      </c>
      <c r="Q12" s="116">
        <v>169773</v>
      </c>
      <c r="R12" s="116">
        <v>116351</v>
      </c>
      <c r="S12" s="116">
        <v>80922</v>
      </c>
      <c r="T12" s="116">
        <v>93521</v>
      </c>
    </row>
    <row r="13" spans="2:20" ht="33" customHeight="1" x14ac:dyDescent="0.35">
      <c r="B13" s="199" t="s">
        <v>476</v>
      </c>
      <c r="C13" s="114" t="s">
        <v>477</v>
      </c>
      <c r="D13" s="116">
        <v>85039</v>
      </c>
      <c r="E13" s="116">
        <v>104358</v>
      </c>
      <c r="F13" s="116">
        <v>105284</v>
      </c>
      <c r="G13" s="116">
        <v>116628</v>
      </c>
      <c r="H13" s="116">
        <v>114849</v>
      </c>
      <c r="I13" s="116">
        <v>124296</v>
      </c>
      <c r="J13" s="116">
        <v>115567</v>
      </c>
      <c r="K13" s="116">
        <v>37594</v>
      </c>
      <c r="L13" s="116">
        <v>111340</v>
      </c>
      <c r="M13" s="116">
        <v>106248</v>
      </c>
      <c r="N13" s="116">
        <v>85511</v>
      </c>
      <c r="O13" s="116">
        <v>104002</v>
      </c>
      <c r="P13" s="116">
        <v>81016</v>
      </c>
      <c r="Q13" s="116">
        <v>132375</v>
      </c>
      <c r="R13" s="116">
        <v>82889</v>
      </c>
      <c r="S13" s="116">
        <v>233535</v>
      </c>
      <c r="T13" s="116">
        <v>237223</v>
      </c>
    </row>
    <row r="14" spans="2:20" ht="33" customHeight="1" x14ac:dyDescent="0.35">
      <c r="B14" s="199" t="s">
        <v>470</v>
      </c>
      <c r="C14" s="114" t="s">
        <v>471</v>
      </c>
      <c r="D14" s="116">
        <v>90060</v>
      </c>
      <c r="E14" s="116">
        <v>106224</v>
      </c>
      <c r="F14" s="116">
        <v>109648</v>
      </c>
      <c r="G14" s="116">
        <v>141673</v>
      </c>
      <c r="H14" s="116">
        <v>164013</v>
      </c>
      <c r="I14" s="116">
        <v>189072</v>
      </c>
      <c r="J14" s="116">
        <v>161669</v>
      </c>
      <c r="K14" s="116">
        <v>98116</v>
      </c>
      <c r="L14" s="116">
        <v>187232</v>
      </c>
      <c r="M14" s="116">
        <v>99575</v>
      </c>
      <c r="N14" s="116">
        <v>227060</v>
      </c>
      <c r="O14" s="116">
        <v>247579</v>
      </c>
      <c r="P14" s="116">
        <v>251220</v>
      </c>
      <c r="Q14" s="116">
        <v>111242</v>
      </c>
      <c r="R14" s="116">
        <v>201792</v>
      </c>
      <c r="S14" s="116">
        <v>239581</v>
      </c>
      <c r="T14" s="116">
        <v>366418</v>
      </c>
    </row>
    <row r="15" spans="2:20" ht="33" customHeight="1" x14ac:dyDescent="0.35">
      <c r="B15" s="199" t="s">
        <v>468</v>
      </c>
      <c r="C15" s="114" t="s">
        <v>469</v>
      </c>
      <c r="D15" s="116">
        <v>293616</v>
      </c>
      <c r="E15" s="116">
        <v>350196</v>
      </c>
      <c r="F15" s="116">
        <v>366548</v>
      </c>
      <c r="G15" s="116">
        <v>359991</v>
      </c>
      <c r="H15" s="116">
        <v>442972</v>
      </c>
      <c r="I15" s="116">
        <v>477430</v>
      </c>
      <c r="J15" s="116">
        <v>407689</v>
      </c>
      <c r="K15" s="116">
        <v>369385</v>
      </c>
      <c r="L15" s="116">
        <v>485044</v>
      </c>
      <c r="M15" s="116">
        <v>532025</v>
      </c>
      <c r="N15" s="116">
        <v>493352</v>
      </c>
      <c r="O15" s="116">
        <v>502989</v>
      </c>
      <c r="P15" s="116">
        <v>522639</v>
      </c>
      <c r="Q15" s="116">
        <v>437034</v>
      </c>
      <c r="R15" s="116">
        <v>464808</v>
      </c>
      <c r="S15" s="116">
        <v>421182</v>
      </c>
      <c r="T15" s="116">
        <v>383348</v>
      </c>
    </row>
    <row r="16" spans="2:20" ht="33" customHeight="1" x14ac:dyDescent="0.35">
      <c r="B16" s="199" t="s">
        <v>406</v>
      </c>
      <c r="C16" s="114" t="s">
        <v>494</v>
      </c>
      <c r="D16" s="116">
        <v>2452</v>
      </c>
      <c r="E16" s="116">
        <v>2913</v>
      </c>
      <c r="F16" s="116">
        <v>3015</v>
      </c>
      <c r="G16" s="116">
        <v>4146</v>
      </c>
      <c r="H16" s="116">
        <v>5040</v>
      </c>
      <c r="I16" s="116">
        <v>6498</v>
      </c>
      <c r="J16" s="116">
        <v>7252</v>
      </c>
      <c r="K16" s="116">
        <v>7219</v>
      </c>
      <c r="L16" s="116">
        <v>9186</v>
      </c>
      <c r="M16" s="116">
        <v>7751</v>
      </c>
      <c r="N16" s="116">
        <v>6883</v>
      </c>
      <c r="O16" s="116">
        <v>7291</v>
      </c>
      <c r="P16" s="116">
        <v>5762</v>
      </c>
      <c r="Q16" s="116">
        <v>2497</v>
      </c>
      <c r="R16" s="116">
        <v>3403</v>
      </c>
      <c r="S16" s="116">
        <v>9336</v>
      </c>
      <c r="T16" s="116">
        <v>11903</v>
      </c>
    </row>
    <row r="17" spans="2:20" ht="33" customHeight="1" x14ac:dyDescent="0.35">
      <c r="B17" s="199" t="s">
        <v>483</v>
      </c>
      <c r="C17" s="114" t="s">
        <v>484</v>
      </c>
      <c r="D17" s="116">
        <v>81659</v>
      </c>
      <c r="E17" s="116">
        <v>92283</v>
      </c>
      <c r="F17" s="116">
        <v>99002</v>
      </c>
      <c r="G17" s="116">
        <v>74353</v>
      </c>
      <c r="H17" s="116">
        <v>96136</v>
      </c>
      <c r="I17" s="116">
        <v>106587</v>
      </c>
      <c r="J17" s="116">
        <v>72126</v>
      </c>
      <c r="K17" s="116">
        <v>65398</v>
      </c>
      <c r="L17" s="116">
        <v>71448</v>
      </c>
      <c r="M17" s="116">
        <v>94095</v>
      </c>
      <c r="N17" s="116">
        <v>90230</v>
      </c>
      <c r="O17" s="116">
        <v>102134</v>
      </c>
      <c r="P17" s="116">
        <v>100523</v>
      </c>
      <c r="Q17" s="116">
        <v>71892</v>
      </c>
      <c r="R17" s="116">
        <v>82038</v>
      </c>
      <c r="S17" s="116">
        <v>95219</v>
      </c>
      <c r="T17" s="116">
        <v>98292</v>
      </c>
    </row>
    <row r="18" spans="2:20" ht="33" customHeight="1" x14ac:dyDescent="0.35">
      <c r="B18" s="199" t="s">
        <v>497</v>
      </c>
      <c r="C18" s="114" t="s">
        <v>498</v>
      </c>
      <c r="D18" s="116">
        <v>6004</v>
      </c>
      <c r="E18" s="116">
        <v>6718</v>
      </c>
      <c r="F18" s="116">
        <v>7618</v>
      </c>
      <c r="G18" s="116">
        <v>5439</v>
      </c>
      <c r="H18" s="116">
        <v>7561</v>
      </c>
      <c r="I18" s="116">
        <v>8398</v>
      </c>
      <c r="J18" s="116">
        <v>4785</v>
      </c>
      <c r="K18" s="116">
        <v>4068</v>
      </c>
      <c r="L18" s="116">
        <v>4432</v>
      </c>
      <c r="M18" s="116">
        <v>6474</v>
      </c>
      <c r="N18" s="116">
        <v>4505</v>
      </c>
      <c r="O18" s="116">
        <v>4501</v>
      </c>
      <c r="P18" s="116">
        <v>4486</v>
      </c>
      <c r="Q18" s="116">
        <v>3585</v>
      </c>
      <c r="R18" s="116">
        <v>4209</v>
      </c>
      <c r="S18" s="116">
        <v>4477</v>
      </c>
      <c r="T18" s="116">
        <v>4510</v>
      </c>
    </row>
    <row r="19" spans="2:20" ht="33" customHeight="1" x14ac:dyDescent="0.35">
      <c r="B19" s="199" t="s">
        <v>495</v>
      </c>
      <c r="C19" s="114" t="s">
        <v>496</v>
      </c>
      <c r="D19" s="116">
        <v>13359</v>
      </c>
      <c r="E19" s="116">
        <v>19601</v>
      </c>
      <c r="F19" s="116">
        <v>17512</v>
      </c>
      <c r="G19" s="116">
        <v>18890</v>
      </c>
      <c r="H19" s="116">
        <v>19913</v>
      </c>
      <c r="I19" s="116">
        <v>22347</v>
      </c>
      <c r="J19" s="116">
        <v>21321</v>
      </c>
      <c r="K19" s="116">
        <v>22892</v>
      </c>
      <c r="L19" s="116">
        <v>20622</v>
      </c>
      <c r="M19" s="116">
        <v>20188</v>
      </c>
      <c r="N19" s="116">
        <v>24601</v>
      </c>
      <c r="O19" s="116">
        <v>29264</v>
      </c>
      <c r="P19" s="116">
        <v>31843</v>
      </c>
      <c r="Q19" s="116">
        <v>26217</v>
      </c>
      <c r="R19" s="116">
        <v>16360</v>
      </c>
      <c r="S19" s="116">
        <v>17467</v>
      </c>
      <c r="T19" s="116">
        <v>17316</v>
      </c>
    </row>
    <row r="20" spans="2:20" ht="33" customHeight="1" x14ac:dyDescent="0.35">
      <c r="B20" s="199" t="s">
        <v>478</v>
      </c>
      <c r="C20" s="114" t="s">
        <v>479</v>
      </c>
      <c r="D20" s="116">
        <v>59076</v>
      </c>
      <c r="E20" s="116">
        <v>79189</v>
      </c>
      <c r="F20" s="116">
        <v>82550</v>
      </c>
      <c r="G20" s="116">
        <v>108279</v>
      </c>
      <c r="H20" s="116">
        <v>121100</v>
      </c>
      <c r="I20" s="116">
        <v>160299</v>
      </c>
      <c r="J20" s="116">
        <v>178258</v>
      </c>
      <c r="K20" s="116">
        <v>184870</v>
      </c>
      <c r="L20" s="116">
        <v>162348</v>
      </c>
      <c r="M20" s="116">
        <v>162629</v>
      </c>
      <c r="N20" s="116">
        <v>186723</v>
      </c>
      <c r="O20" s="116">
        <v>198980</v>
      </c>
      <c r="P20" s="116">
        <v>222698</v>
      </c>
      <c r="Q20" s="116">
        <v>337072</v>
      </c>
      <c r="R20" s="116">
        <v>415051</v>
      </c>
      <c r="S20" s="116">
        <v>379229</v>
      </c>
      <c r="T20" s="116">
        <v>378939</v>
      </c>
    </row>
    <row r="21" spans="2:20" ht="33" customHeight="1" x14ac:dyDescent="0.35">
      <c r="B21" s="260"/>
      <c r="C21" s="263" t="s">
        <v>523</v>
      </c>
      <c r="D21" s="261">
        <v>960419</v>
      </c>
      <c r="E21" s="261">
        <v>1157429</v>
      </c>
      <c r="F21" s="261">
        <v>1174714</v>
      </c>
      <c r="G21" s="261">
        <v>1323286</v>
      </c>
      <c r="H21" s="261">
        <v>1602620</v>
      </c>
      <c r="I21" s="261">
        <v>1673250</v>
      </c>
      <c r="J21" s="261">
        <v>1654354</v>
      </c>
      <c r="K21" s="261">
        <v>1700825</v>
      </c>
      <c r="L21" s="261">
        <v>1874139</v>
      </c>
      <c r="M21" s="261">
        <v>1611294</v>
      </c>
      <c r="N21" s="261">
        <v>1679151</v>
      </c>
      <c r="O21" s="261">
        <v>1619481</v>
      </c>
      <c r="P21" s="261">
        <v>1627809</v>
      </c>
      <c r="Q21" s="261">
        <v>1739132</v>
      </c>
      <c r="R21" s="261">
        <v>1762733</v>
      </c>
      <c r="S21" s="261">
        <v>1801265</v>
      </c>
      <c r="T21" s="261">
        <v>1811886</v>
      </c>
    </row>
    <row r="22" spans="2:20" ht="33" customHeight="1" x14ac:dyDescent="0.35">
      <c r="B22" s="199" t="s">
        <v>480</v>
      </c>
      <c r="C22" s="114" t="s">
        <v>481</v>
      </c>
      <c r="D22" s="116">
        <v>64378</v>
      </c>
      <c r="E22" s="116">
        <v>76197</v>
      </c>
      <c r="F22" s="116">
        <v>84271</v>
      </c>
      <c r="G22" s="116">
        <v>91805</v>
      </c>
      <c r="H22" s="116">
        <v>128873</v>
      </c>
      <c r="I22" s="116">
        <v>127926</v>
      </c>
      <c r="J22" s="116">
        <v>127338</v>
      </c>
      <c r="K22" s="116">
        <v>158038</v>
      </c>
      <c r="L22" s="116">
        <v>216734</v>
      </c>
      <c r="M22" s="116">
        <v>212183</v>
      </c>
      <c r="N22" s="116">
        <v>201242</v>
      </c>
      <c r="O22" s="116">
        <v>210517</v>
      </c>
      <c r="P22" s="116">
        <v>232400</v>
      </c>
      <c r="Q22" s="116">
        <v>284801</v>
      </c>
      <c r="R22" s="116">
        <v>240968</v>
      </c>
      <c r="S22" s="116">
        <v>253118</v>
      </c>
      <c r="T22" s="116">
        <v>274329</v>
      </c>
    </row>
    <row r="23" spans="2:20" ht="33" customHeight="1" x14ac:dyDescent="0.35">
      <c r="B23" s="199" t="s">
        <v>485</v>
      </c>
      <c r="C23" s="114" t="s">
        <v>486</v>
      </c>
      <c r="D23" s="116">
        <v>44068</v>
      </c>
      <c r="E23" s="116">
        <v>51709</v>
      </c>
      <c r="F23" s="116">
        <v>45609</v>
      </c>
      <c r="G23" s="116">
        <v>68426</v>
      </c>
      <c r="H23" s="116">
        <v>83322</v>
      </c>
      <c r="I23" s="116">
        <v>114142</v>
      </c>
      <c r="J23" s="116">
        <v>84137</v>
      </c>
      <c r="K23" s="116">
        <v>82943</v>
      </c>
      <c r="L23" s="116">
        <v>87614</v>
      </c>
      <c r="M23" s="116">
        <v>81531</v>
      </c>
      <c r="N23" s="116">
        <v>89351</v>
      </c>
      <c r="O23" s="116">
        <v>101957</v>
      </c>
      <c r="P23" s="116">
        <v>96540</v>
      </c>
      <c r="Q23" s="116">
        <v>97865</v>
      </c>
      <c r="R23" s="116">
        <v>96274</v>
      </c>
      <c r="S23" s="116">
        <v>127882</v>
      </c>
      <c r="T23" s="116">
        <v>116076</v>
      </c>
    </row>
    <row r="24" spans="2:20" ht="33" customHeight="1" x14ac:dyDescent="0.35">
      <c r="B24" s="199" t="s">
        <v>387</v>
      </c>
      <c r="C24" s="114" t="s">
        <v>493</v>
      </c>
      <c r="D24" s="116">
        <v>193</v>
      </c>
      <c r="E24" s="116">
        <v>401</v>
      </c>
      <c r="F24" s="116">
        <v>364</v>
      </c>
      <c r="G24" s="116">
        <v>110</v>
      </c>
      <c r="H24" s="116">
        <v>839</v>
      </c>
      <c r="I24" s="116">
        <v>1975</v>
      </c>
      <c r="J24" s="116">
        <v>2786</v>
      </c>
      <c r="K24" s="116">
        <v>3214</v>
      </c>
      <c r="L24" s="116">
        <v>5608</v>
      </c>
      <c r="M24" s="116">
        <v>8505</v>
      </c>
      <c r="N24" s="116">
        <v>8909</v>
      </c>
      <c r="O24" s="116">
        <v>9797</v>
      </c>
      <c r="P24" s="116">
        <v>11476</v>
      </c>
      <c r="Q24" s="116">
        <v>24686</v>
      </c>
      <c r="R24" s="116">
        <v>32793</v>
      </c>
      <c r="S24" s="116">
        <v>27504</v>
      </c>
      <c r="T24" s="116">
        <v>24200</v>
      </c>
    </row>
    <row r="25" spans="2:20" ht="33" customHeight="1" x14ac:dyDescent="0.35">
      <c r="B25" s="199" t="s">
        <v>472</v>
      </c>
      <c r="C25" s="114" t="s">
        <v>473</v>
      </c>
      <c r="D25" s="116">
        <v>745819</v>
      </c>
      <c r="E25" s="116">
        <v>884314</v>
      </c>
      <c r="F25" s="116">
        <v>876482</v>
      </c>
      <c r="G25" s="116">
        <v>983883</v>
      </c>
      <c r="H25" s="116">
        <v>1157160</v>
      </c>
      <c r="I25" s="116">
        <v>1209168</v>
      </c>
      <c r="J25" s="116">
        <v>1210295</v>
      </c>
      <c r="K25" s="116">
        <v>1265056</v>
      </c>
      <c r="L25" s="116">
        <v>1376068</v>
      </c>
      <c r="M25" s="116">
        <v>1183792</v>
      </c>
      <c r="N25" s="116">
        <v>1207840</v>
      </c>
      <c r="O25" s="116">
        <v>1125886</v>
      </c>
      <c r="P25" s="116">
        <v>1120738</v>
      </c>
      <c r="Q25" s="116">
        <v>1199014</v>
      </c>
      <c r="R25" s="116">
        <v>1236615</v>
      </c>
      <c r="S25" s="116">
        <v>1224000</v>
      </c>
      <c r="T25" s="116">
        <v>1219610</v>
      </c>
    </row>
    <row r="26" spans="2:20" ht="33" customHeight="1" x14ac:dyDescent="0.35">
      <c r="B26" s="199" t="s">
        <v>488</v>
      </c>
      <c r="C26" s="114" t="s">
        <v>489</v>
      </c>
      <c r="D26" s="116">
        <v>63634</v>
      </c>
      <c r="E26" s="116">
        <v>95765</v>
      </c>
      <c r="F26" s="116">
        <v>113966</v>
      </c>
      <c r="G26" s="116">
        <v>123291</v>
      </c>
      <c r="H26" s="116">
        <v>165944</v>
      </c>
      <c r="I26" s="116">
        <v>148695</v>
      </c>
      <c r="J26" s="116">
        <v>150976</v>
      </c>
      <c r="K26" s="116">
        <v>126895</v>
      </c>
      <c r="L26" s="116">
        <v>124173</v>
      </c>
      <c r="M26" s="116">
        <v>74594</v>
      </c>
      <c r="N26" s="116">
        <v>102438</v>
      </c>
      <c r="O26" s="116">
        <v>99102</v>
      </c>
      <c r="P26" s="116">
        <v>91427</v>
      </c>
      <c r="Q26" s="116">
        <v>75845</v>
      </c>
      <c r="R26" s="116">
        <v>84002</v>
      </c>
      <c r="S26" s="116">
        <v>90162</v>
      </c>
      <c r="T26" s="116">
        <v>91903</v>
      </c>
    </row>
    <row r="27" spans="2:20" ht="33" customHeight="1" x14ac:dyDescent="0.35">
      <c r="B27" s="199" t="s">
        <v>490</v>
      </c>
      <c r="C27" s="114" t="s">
        <v>491</v>
      </c>
      <c r="D27" s="116">
        <v>42327</v>
      </c>
      <c r="E27" s="116">
        <v>49043</v>
      </c>
      <c r="F27" s="116">
        <v>54022</v>
      </c>
      <c r="G27" s="116">
        <v>55771</v>
      </c>
      <c r="H27" s="116">
        <v>66482</v>
      </c>
      <c r="I27" s="116">
        <v>71344</v>
      </c>
      <c r="J27" s="116">
        <v>78822</v>
      </c>
      <c r="K27" s="116">
        <v>64679</v>
      </c>
      <c r="L27" s="116">
        <v>63942</v>
      </c>
      <c r="M27" s="116">
        <v>50689</v>
      </c>
      <c r="N27" s="116">
        <v>69371</v>
      </c>
      <c r="O27" s="116">
        <v>72222</v>
      </c>
      <c r="P27" s="116">
        <v>75228</v>
      </c>
      <c r="Q27" s="116">
        <v>56921</v>
      </c>
      <c r="R27" s="116">
        <v>72081</v>
      </c>
      <c r="S27" s="116">
        <v>78599</v>
      </c>
      <c r="T27" s="116">
        <v>85768</v>
      </c>
    </row>
    <row r="28" spans="2:20" ht="33" customHeight="1" x14ac:dyDescent="0.35">
      <c r="B28" s="199" t="s">
        <v>499</v>
      </c>
      <c r="C28" s="114" t="s">
        <v>465</v>
      </c>
      <c r="D28" s="116">
        <v>0</v>
      </c>
      <c r="E28" s="116">
        <v>0</v>
      </c>
      <c r="F28" s="116">
        <v>0</v>
      </c>
      <c r="G28" s="116">
        <v>0</v>
      </c>
      <c r="H28" s="116">
        <v>0</v>
      </c>
      <c r="I28" s="116">
        <v>0</v>
      </c>
      <c r="J28" s="116">
        <v>0</v>
      </c>
      <c r="K28" s="116">
        <v>0</v>
      </c>
      <c r="L28" s="116">
        <v>0</v>
      </c>
      <c r="M28" s="116">
        <v>0</v>
      </c>
      <c r="N28" s="116">
        <v>0</v>
      </c>
      <c r="O28" s="116">
        <v>0</v>
      </c>
      <c r="P28" s="116">
        <v>0</v>
      </c>
      <c r="Q28" s="116">
        <v>0</v>
      </c>
      <c r="R28" s="116">
        <v>0</v>
      </c>
      <c r="S28" s="116">
        <v>0</v>
      </c>
      <c r="T28" s="116">
        <v>0</v>
      </c>
    </row>
    <row r="29" spans="2:20" ht="33" customHeight="1" x14ac:dyDescent="0.35">
      <c r="B29" s="199" t="s">
        <v>500</v>
      </c>
      <c r="C29" s="114" t="s">
        <v>467</v>
      </c>
      <c r="D29" s="116">
        <v>0</v>
      </c>
      <c r="E29" s="116">
        <v>0</v>
      </c>
      <c r="F29" s="116">
        <v>0</v>
      </c>
      <c r="G29" s="116">
        <v>0</v>
      </c>
      <c r="H29" s="116">
        <v>0</v>
      </c>
      <c r="I29" s="116">
        <v>0</v>
      </c>
      <c r="J29" s="116">
        <v>0</v>
      </c>
      <c r="K29" s="116">
        <v>0</v>
      </c>
      <c r="L29" s="116">
        <v>0</v>
      </c>
      <c r="M29" s="116">
        <v>0</v>
      </c>
      <c r="N29" s="116">
        <v>0</v>
      </c>
      <c r="O29" s="116">
        <v>0</v>
      </c>
      <c r="P29" s="116">
        <v>0</v>
      </c>
      <c r="Q29" s="116">
        <v>0</v>
      </c>
      <c r="R29" s="116">
        <v>0</v>
      </c>
      <c r="S29" s="116">
        <v>0</v>
      </c>
      <c r="T29" s="116">
        <v>0</v>
      </c>
    </row>
    <row r="30" spans="2:20" ht="33" customHeight="1" x14ac:dyDescent="0.35">
      <c r="B30" s="416" t="s">
        <v>410</v>
      </c>
      <c r="C30" s="416"/>
      <c r="D30" s="262">
        <v>1662585</v>
      </c>
      <c r="E30" s="262">
        <v>1992454</v>
      </c>
      <c r="F30" s="262">
        <v>2038905</v>
      </c>
      <c r="G30" s="262">
        <v>2238171</v>
      </c>
      <c r="H30" s="262">
        <v>2666853</v>
      </c>
      <c r="I30" s="262">
        <v>2877790</v>
      </c>
      <c r="J30" s="262">
        <v>2736788</v>
      </c>
      <c r="K30" s="262">
        <v>2569353</v>
      </c>
      <c r="L30" s="262">
        <v>3061249</v>
      </c>
      <c r="M30" s="262">
        <v>2761646</v>
      </c>
      <c r="N30" s="262">
        <v>2889939</v>
      </c>
      <c r="O30" s="262">
        <v>2913077</v>
      </c>
      <c r="P30" s="262">
        <v>2976883</v>
      </c>
      <c r="Q30" s="262">
        <v>3053287</v>
      </c>
      <c r="R30" s="262">
        <v>3174760</v>
      </c>
      <c r="S30" s="262">
        <v>3307287</v>
      </c>
      <c r="T30" s="262">
        <v>3430573</v>
      </c>
    </row>
    <row r="31" spans="2:20" ht="33" customHeight="1" x14ac:dyDescent="0.35">
      <c r="B31" s="264"/>
      <c r="C31" s="264"/>
      <c r="D31" s="265"/>
      <c r="E31" s="265"/>
      <c r="F31" s="265"/>
      <c r="G31" s="265"/>
      <c r="H31" s="265"/>
      <c r="I31" s="265"/>
      <c r="J31" s="265"/>
      <c r="K31" s="265"/>
      <c r="L31" s="265"/>
      <c r="M31" s="265"/>
      <c r="N31" s="265"/>
      <c r="O31" s="265"/>
      <c r="P31" s="265"/>
      <c r="Q31" s="265"/>
      <c r="R31" s="265"/>
      <c r="S31" s="265"/>
    </row>
    <row r="32" spans="2:20" ht="33" customHeight="1" x14ac:dyDescent="0.35">
      <c r="B32" s="397" t="s">
        <v>350</v>
      </c>
      <c r="C32" s="397"/>
      <c r="D32" s="397"/>
      <c r="E32" s="397"/>
      <c r="F32" s="397"/>
      <c r="G32" s="397"/>
      <c r="H32" s="397"/>
      <c r="I32" s="397"/>
      <c r="J32" s="397"/>
      <c r="K32" s="397"/>
      <c r="L32" s="397"/>
    </row>
    <row r="33" spans="2:19" ht="33" customHeight="1" x14ac:dyDescent="0.35">
      <c r="B33" s="264"/>
      <c r="C33" s="264"/>
      <c r="D33" s="265"/>
      <c r="E33" s="265"/>
      <c r="F33" s="265"/>
      <c r="G33" s="265"/>
      <c r="H33" s="265"/>
      <c r="I33" s="265"/>
      <c r="J33" s="265"/>
      <c r="K33" s="265"/>
      <c r="L33" s="265"/>
      <c r="M33" s="265"/>
      <c r="N33" s="265"/>
      <c r="O33" s="265"/>
      <c r="P33" s="265"/>
      <c r="Q33" s="265"/>
      <c r="R33" s="265"/>
      <c r="S33" s="265"/>
    </row>
    <row r="34" spans="2:19" ht="33" customHeight="1" x14ac:dyDescent="0.35">
      <c r="B34" s="264"/>
      <c r="C34" s="264"/>
      <c r="D34" s="265"/>
      <c r="E34" s="265"/>
      <c r="F34" s="265"/>
      <c r="G34" s="265"/>
      <c r="H34" s="265"/>
      <c r="I34" s="265"/>
      <c r="J34" s="265"/>
      <c r="K34" s="265"/>
      <c r="L34" s="265"/>
      <c r="M34" s="265"/>
      <c r="N34" s="265"/>
      <c r="O34" s="265"/>
      <c r="P34" s="265"/>
      <c r="Q34" s="265"/>
      <c r="R34" s="265"/>
      <c r="S34" s="265"/>
    </row>
    <row r="35" spans="2:19" ht="33" customHeight="1" x14ac:dyDescent="0.35">
      <c r="B35" s="264"/>
      <c r="C35" s="264"/>
      <c r="D35" s="265"/>
      <c r="E35" s="265"/>
      <c r="F35" s="265"/>
      <c r="G35" s="265"/>
      <c r="H35" s="265"/>
      <c r="I35" s="265"/>
      <c r="J35" s="265"/>
      <c r="K35" s="265"/>
      <c r="L35" s="265"/>
      <c r="M35" s="265"/>
      <c r="N35" s="265"/>
      <c r="O35" s="265"/>
      <c r="P35" s="265"/>
      <c r="Q35" s="265"/>
      <c r="R35" s="265"/>
      <c r="S35" s="265"/>
    </row>
    <row r="36" spans="2:19" ht="33" customHeight="1" x14ac:dyDescent="0.35">
      <c r="B36" s="264"/>
      <c r="C36" s="264"/>
      <c r="D36" s="265"/>
      <c r="E36" s="265"/>
      <c r="F36" s="265"/>
      <c r="G36" s="265"/>
      <c r="H36" s="265"/>
      <c r="I36" s="265"/>
      <c r="J36" s="265"/>
      <c r="K36" s="265"/>
      <c r="L36" s="265"/>
      <c r="M36" s="265"/>
      <c r="N36" s="265"/>
      <c r="O36" s="265"/>
      <c r="P36" s="265"/>
      <c r="Q36" s="265"/>
      <c r="R36" s="265"/>
      <c r="S36" s="265"/>
    </row>
    <row r="37" spans="2:19" ht="33" customHeight="1" x14ac:dyDescent="0.35">
      <c r="B37" s="264"/>
      <c r="C37" s="264"/>
      <c r="D37" s="265"/>
      <c r="E37" s="265"/>
      <c r="F37" s="265"/>
      <c r="G37" s="265"/>
      <c r="H37" s="265"/>
      <c r="I37" s="265"/>
      <c r="J37" s="265"/>
      <c r="K37" s="265"/>
      <c r="L37" s="265"/>
      <c r="M37" s="265"/>
      <c r="N37" s="265"/>
      <c r="O37" s="265"/>
      <c r="P37" s="265"/>
      <c r="Q37" s="265"/>
      <c r="R37" s="265"/>
      <c r="S37" s="265"/>
    </row>
    <row r="38" spans="2:19" ht="33" customHeight="1" x14ac:dyDescent="0.35">
      <c r="B38" s="264"/>
      <c r="C38" s="264"/>
      <c r="D38" s="265"/>
      <c r="E38" s="265"/>
      <c r="F38" s="265"/>
      <c r="G38" s="265"/>
      <c r="H38" s="265"/>
      <c r="I38" s="265"/>
      <c r="J38" s="265"/>
      <c r="K38" s="265"/>
      <c r="L38" s="265"/>
      <c r="M38" s="265"/>
      <c r="N38" s="265"/>
      <c r="O38" s="265"/>
      <c r="P38" s="265"/>
      <c r="Q38" s="265"/>
      <c r="R38" s="265"/>
      <c r="S38" s="265"/>
    </row>
    <row r="39" spans="2:19" ht="33" customHeight="1" x14ac:dyDescent="0.35">
      <c r="B39" s="264"/>
      <c r="C39" s="264"/>
      <c r="D39" s="265"/>
      <c r="E39" s="265"/>
      <c r="F39" s="265"/>
      <c r="G39" s="265"/>
      <c r="H39" s="265"/>
      <c r="I39" s="265"/>
      <c r="J39" s="265"/>
      <c r="K39" s="265"/>
      <c r="L39" s="265"/>
      <c r="M39" s="265"/>
      <c r="N39" s="265"/>
      <c r="O39" s="265"/>
      <c r="P39" s="265"/>
      <c r="Q39" s="265"/>
      <c r="R39" s="265"/>
      <c r="S39" s="265"/>
    </row>
    <row r="40" spans="2:19" ht="33" customHeight="1" x14ac:dyDescent="0.35">
      <c r="B40" s="264"/>
      <c r="C40" s="264"/>
      <c r="D40" s="265"/>
      <c r="E40" s="265"/>
      <c r="F40" s="265"/>
      <c r="G40" s="265"/>
      <c r="H40" s="265"/>
      <c r="I40" s="265"/>
      <c r="J40" s="265"/>
      <c r="K40" s="265"/>
      <c r="L40" s="265"/>
      <c r="M40" s="265"/>
      <c r="N40" s="265"/>
      <c r="O40" s="265"/>
      <c r="P40" s="265"/>
      <c r="Q40" s="265"/>
      <c r="R40" s="265"/>
      <c r="S40" s="265"/>
    </row>
    <row r="41" spans="2:19" ht="33" customHeight="1" x14ac:dyDescent="0.35">
      <c r="B41" s="264"/>
      <c r="C41" s="264"/>
      <c r="D41" s="265"/>
      <c r="E41" s="265"/>
      <c r="F41" s="265"/>
      <c r="G41" s="265"/>
      <c r="H41" s="265"/>
      <c r="I41" s="265"/>
      <c r="J41" s="265"/>
      <c r="K41" s="265"/>
      <c r="L41" s="265"/>
      <c r="M41" s="265"/>
      <c r="N41" s="265"/>
      <c r="O41" s="265"/>
      <c r="P41" s="265"/>
      <c r="Q41" s="265"/>
      <c r="R41" s="265"/>
      <c r="S41" s="265"/>
    </row>
    <row r="42" spans="2:19" ht="33" customHeight="1" x14ac:dyDescent="0.35">
      <c r="B42" s="264"/>
      <c r="C42" s="264"/>
      <c r="D42" s="265"/>
      <c r="E42" s="265"/>
      <c r="F42" s="265"/>
      <c r="G42" s="265"/>
      <c r="H42" s="265"/>
      <c r="I42" s="265"/>
      <c r="J42" s="265"/>
      <c r="K42" s="265"/>
      <c r="L42" s="265"/>
      <c r="M42" s="265"/>
      <c r="N42" s="265"/>
      <c r="O42" s="265"/>
      <c r="P42" s="265"/>
      <c r="Q42" s="265"/>
      <c r="R42" s="265"/>
      <c r="S42" s="265"/>
    </row>
    <row r="43" spans="2:19" ht="33" customHeight="1" x14ac:dyDescent="0.35">
      <c r="B43" s="264"/>
      <c r="C43" s="264"/>
      <c r="D43" s="265"/>
      <c r="E43" s="265"/>
      <c r="F43" s="265"/>
      <c r="G43" s="265"/>
      <c r="H43" s="265"/>
      <c r="I43" s="265"/>
      <c r="J43" s="265"/>
      <c r="K43" s="265"/>
      <c r="L43" s="265"/>
      <c r="M43" s="265"/>
      <c r="N43" s="265"/>
      <c r="O43" s="265"/>
      <c r="P43" s="265"/>
      <c r="Q43" s="265"/>
      <c r="R43" s="265"/>
      <c r="S43" s="265"/>
    </row>
    <row r="44" spans="2:19" ht="33" customHeight="1" x14ac:dyDescent="0.35">
      <c r="B44" s="264"/>
      <c r="C44" s="264"/>
      <c r="D44" s="265"/>
      <c r="E44" s="265"/>
      <c r="F44" s="265"/>
      <c r="G44" s="265"/>
      <c r="H44" s="265"/>
      <c r="I44" s="265"/>
      <c r="J44" s="265"/>
      <c r="K44" s="265"/>
      <c r="L44" s="265"/>
      <c r="M44" s="265"/>
      <c r="N44" s="265"/>
      <c r="O44" s="265"/>
      <c r="P44" s="265"/>
      <c r="Q44" s="265"/>
      <c r="R44" s="265"/>
      <c r="S44" s="265"/>
    </row>
    <row r="45" spans="2:19" ht="33" customHeight="1" x14ac:dyDescent="0.35">
      <c r="B45" s="264"/>
      <c r="C45" s="264"/>
      <c r="D45" s="265"/>
      <c r="E45" s="265"/>
      <c r="F45" s="265"/>
      <c r="G45" s="265"/>
      <c r="H45" s="265"/>
      <c r="I45" s="265"/>
      <c r="J45" s="265"/>
      <c r="K45" s="265"/>
      <c r="L45" s="265"/>
      <c r="M45" s="265"/>
      <c r="N45" s="265"/>
      <c r="O45" s="265"/>
      <c r="P45" s="265"/>
      <c r="Q45" s="265"/>
      <c r="R45" s="265"/>
      <c r="S45" s="265"/>
    </row>
    <row r="46" spans="2:19" ht="33" customHeight="1" x14ac:dyDescent="0.35">
      <c r="B46" s="264"/>
      <c r="C46" s="264"/>
      <c r="D46" s="265"/>
      <c r="E46" s="265"/>
      <c r="F46" s="265"/>
      <c r="G46" s="265"/>
      <c r="H46" s="265"/>
      <c r="I46" s="265"/>
      <c r="J46" s="265"/>
      <c r="K46" s="265"/>
      <c r="L46" s="265"/>
      <c r="M46" s="265"/>
      <c r="N46" s="265"/>
      <c r="O46" s="265"/>
      <c r="P46" s="265"/>
      <c r="Q46" s="265"/>
      <c r="R46" s="265"/>
      <c r="S46" s="265"/>
    </row>
    <row r="47" spans="2:19" ht="33" customHeight="1" x14ac:dyDescent="0.35">
      <c r="B47" s="264"/>
      <c r="C47" s="264"/>
      <c r="D47" s="265"/>
      <c r="E47" s="265"/>
      <c r="F47" s="265"/>
      <c r="G47" s="265"/>
      <c r="H47" s="265"/>
      <c r="I47" s="265"/>
      <c r="J47" s="265"/>
      <c r="K47" s="265"/>
      <c r="L47" s="265"/>
      <c r="M47" s="265"/>
      <c r="N47" s="265"/>
      <c r="O47" s="265"/>
      <c r="P47" s="265"/>
      <c r="Q47" s="265"/>
      <c r="R47" s="265"/>
      <c r="S47" s="265"/>
    </row>
    <row r="48" spans="2:19" ht="33" customHeight="1" x14ac:dyDescent="0.35">
      <c r="B48" s="291"/>
      <c r="C48" s="291"/>
      <c r="D48" s="292"/>
      <c r="E48" s="292"/>
      <c r="F48" s="292"/>
      <c r="G48" s="292"/>
      <c r="H48" s="292"/>
      <c r="I48" s="292"/>
      <c r="J48" s="292"/>
      <c r="K48" s="292"/>
      <c r="L48" s="21"/>
      <c r="M48" s="21"/>
      <c r="N48" s="21"/>
      <c r="O48" s="21"/>
      <c r="P48" s="21"/>
      <c r="Q48" s="21"/>
      <c r="R48" s="21"/>
      <c r="S48" s="21"/>
    </row>
    <row r="49" spans="2:2" ht="15.75" customHeight="1" x14ac:dyDescent="0.35">
      <c r="B49" s="102" t="s">
        <v>293</v>
      </c>
    </row>
    <row r="50" spans="2:2" ht="15.75" customHeight="1" x14ac:dyDescent="0.35">
      <c r="B50" s="102" t="s">
        <v>14</v>
      </c>
    </row>
  </sheetData>
  <mergeCells count="4">
    <mergeCell ref="B3:S3"/>
    <mergeCell ref="B4:S4"/>
    <mergeCell ref="B30:C30"/>
    <mergeCell ref="B32:L32"/>
  </mergeCells>
  <hyperlinks>
    <hyperlink ref="B2" location="Indice!A1" display="Índice"/>
    <hyperlink ref="T2" location="'2.1.15'!A1" display="Siguiente"/>
    <hyperlink ref="S2" location="'2.1.13'!A1" display="Anterior"/>
  </hyperlinks>
  <pageMargins left="0.70866141732283472" right="0.70866141732283472" top="0.74803149606299213" bottom="0.74803149606299213" header="0.31496062992125984" footer="0.31496062992125984"/>
  <pageSetup paperSize="9" scale="57" orientation="landscape"/>
  <drawing r:id="rId1"/>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T86"/>
  <sheetViews>
    <sheetView showGridLines="0" zoomScale="60" zoomScaleNormal="60" zoomScaleSheetLayoutView="55" workbookViewId="0">
      <pane ySplit="5" topLeftCell="A6" activePane="bottomLeft" state="frozen"/>
      <selection activeCell="B14" sqref="B14:Q16"/>
      <selection pane="bottomLeft"/>
    </sheetView>
  </sheetViews>
  <sheetFormatPr baseColWidth="10" defaultRowHeight="14.5" x14ac:dyDescent="0.35"/>
  <cols>
    <col min="1" max="1" width="5" customWidth="1"/>
    <col min="2" max="2" width="12.81640625" customWidth="1"/>
    <col min="3" max="3" width="57.81640625" customWidth="1"/>
    <col min="4" max="20" width="15.81640625" customWidth="1"/>
    <col min="21" max="24" width="15.7265625" customWidth="1"/>
  </cols>
  <sheetData>
    <row r="1" spans="2:20" ht="78" customHeight="1" x14ac:dyDescent="0.35"/>
    <row r="2" spans="2:20" ht="33" customHeight="1" x14ac:dyDescent="0.55000000000000004">
      <c r="B2" s="130" t="s">
        <v>2</v>
      </c>
      <c r="S2" s="36" t="s">
        <v>173</v>
      </c>
      <c r="T2" s="36" t="s">
        <v>174</v>
      </c>
    </row>
    <row r="3" spans="2:20" ht="33" customHeight="1" x14ac:dyDescent="0.35">
      <c r="B3" s="395" t="s">
        <v>157</v>
      </c>
      <c r="C3" s="395"/>
      <c r="D3" s="395"/>
      <c r="E3" s="395"/>
      <c r="F3" s="395"/>
      <c r="G3" s="395"/>
      <c r="H3" s="395"/>
      <c r="I3" s="395"/>
      <c r="J3" s="395"/>
      <c r="K3" s="395"/>
      <c r="L3" s="395"/>
      <c r="M3" s="395"/>
      <c r="N3" s="395"/>
      <c r="O3" s="395"/>
      <c r="P3" s="395"/>
      <c r="Q3" s="395"/>
      <c r="R3" s="395"/>
      <c r="S3" s="395"/>
    </row>
    <row r="4" spans="2:20" ht="33" customHeight="1" x14ac:dyDescent="0.35">
      <c r="B4" s="417" t="s">
        <v>351</v>
      </c>
      <c r="C4" s="417"/>
      <c r="D4" s="417"/>
      <c r="E4" s="417"/>
      <c r="F4" s="417"/>
      <c r="G4" s="417"/>
      <c r="H4" s="417"/>
      <c r="I4" s="417"/>
      <c r="J4" s="417"/>
      <c r="K4" s="417"/>
      <c r="L4" s="417"/>
      <c r="M4" s="417"/>
      <c r="N4" s="417"/>
      <c r="O4" s="417"/>
      <c r="P4" s="417"/>
      <c r="Q4" s="417"/>
      <c r="R4" s="417"/>
      <c r="S4" s="417"/>
    </row>
    <row r="5" spans="2:20" ht="33" customHeight="1" x14ac:dyDescent="0.35">
      <c r="B5" s="276"/>
      <c r="C5" s="276"/>
      <c r="D5" s="276"/>
      <c r="E5" s="276"/>
      <c r="F5" s="276"/>
      <c r="G5" s="276"/>
      <c r="H5" s="276"/>
      <c r="I5" s="276"/>
      <c r="J5" s="276"/>
      <c r="K5" s="276"/>
    </row>
    <row r="6" spans="2:20" ht="33" customHeight="1" x14ac:dyDescent="0.35">
      <c r="B6" s="20" t="s">
        <v>0</v>
      </c>
      <c r="C6" s="21"/>
      <c r="D6" s="21"/>
      <c r="E6" s="21"/>
      <c r="F6" s="21"/>
      <c r="G6" s="21"/>
      <c r="H6" s="21"/>
      <c r="I6" s="21"/>
      <c r="J6" s="21"/>
      <c r="K6" s="21"/>
      <c r="L6" s="21"/>
      <c r="M6" s="21"/>
      <c r="N6" s="21"/>
      <c r="O6" s="21"/>
      <c r="P6" s="21"/>
      <c r="Q6" s="21"/>
      <c r="R6" s="21"/>
      <c r="S6" s="21"/>
    </row>
    <row r="7" spans="2:20" ht="33" customHeight="1" x14ac:dyDescent="0.35">
      <c r="B7" s="186" t="s">
        <v>9</v>
      </c>
      <c r="C7" s="186" t="s">
        <v>6</v>
      </c>
      <c r="D7" s="30">
        <v>2007</v>
      </c>
      <c r="E7" s="30">
        <v>2008</v>
      </c>
      <c r="F7" s="30">
        <v>2009</v>
      </c>
      <c r="G7" s="30">
        <v>2010</v>
      </c>
      <c r="H7" s="30">
        <v>2011</v>
      </c>
      <c r="I7" s="30">
        <v>2012</v>
      </c>
      <c r="J7" s="30">
        <v>2013</v>
      </c>
      <c r="K7" s="30">
        <v>2014</v>
      </c>
      <c r="L7" s="30">
        <v>2015</v>
      </c>
      <c r="M7" s="30">
        <v>2016</v>
      </c>
      <c r="N7" s="30">
        <v>2017</v>
      </c>
      <c r="O7" s="30">
        <v>2018</v>
      </c>
      <c r="P7" s="30">
        <v>2019</v>
      </c>
      <c r="Q7" s="30">
        <v>2020</v>
      </c>
      <c r="R7" s="30">
        <v>2021</v>
      </c>
      <c r="S7" s="30">
        <v>2022</v>
      </c>
      <c r="T7" s="30">
        <v>2023</v>
      </c>
    </row>
    <row r="8" spans="2:20" ht="33" customHeight="1" x14ac:dyDescent="0.35">
      <c r="B8" s="260"/>
      <c r="C8" s="117" t="s">
        <v>522</v>
      </c>
      <c r="D8" s="117">
        <v>702166</v>
      </c>
      <c r="E8" s="117">
        <v>835025</v>
      </c>
      <c r="F8" s="117">
        <v>864191</v>
      </c>
      <c r="G8" s="117">
        <v>914885</v>
      </c>
      <c r="H8" s="117">
        <v>1064233</v>
      </c>
      <c r="I8" s="117">
        <v>1204540</v>
      </c>
      <c r="J8" s="117">
        <v>1082434</v>
      </c>
      <c r="K8" s="50">
        <v>868528</v>
      </c>
      <c r="L8" s="50">
        <v>1187110</v>
      </c>
      <c r="M8" s="50">
        <v>1150352</v>
      </c>
      <c r="N8" s="50">
        <v>1210788</v>
      </c>
      <c r="O8" s="50">
        <v>1293596</v>
      </c>
      <c r="P8" s="50">
        <v>1349074</v>
      </c>
      <c r="Q8" s="50">
        <v>1314155</v>
      </c>
      <c r="R8" s="50">
        <v>1412027</v>
      </c>
      <c r="S8" s="50">
        <v>1506022</v>
      </c>
      <c r="T8" s="50">
        <v>1618687</v>
      </c>
    </row>
    <row r="9" spans="2:20" ht="33" customHeight="1" x14ac:dyDescent="0.35">
      <c r="B9" s="199" t="s">
        <v>482</v>
      </c>
      <c r="C9" s="114" t="s">
        <v>65</v>
      </c>
      <c r="D9" s="116">
        <v>8262</v>
      </c>
      <c r="E9" s="116">
        <v>4664</v>
      </c>
      <c r="F9" s="116">
        <v>6350</v>
      </c>
      <c r="G9" s="116">
        <v>5185</v>
      </c>
      <c r="H9" s="116">
        <v>7146</v>
      </c>
      <c r="I9" s="116">
        <v>7172</v>
      </c>
      <c r="J9" s="116">
        <v>7416</v>
      </c>
      <c r="K9" s="116">
        <v>2493</v>
      </c>
      <c r="L9" s="116">
        <v>832</v>
      </c>
      <c r="M9" s="116">
        <v>1057</v>
      </c>
      <c r="N9" s="116">
        <v>598</v>
      </c>
      <c r="O9" s="116">
        <v>2267</v>
      </c>
      <c r="P9" s="116">
        <v>2554</v>
      </c>
      <c r="Q9" s="116">
        <v>2456</v>
      </c>
      <c r="R9" s="116">
        <v>2888</v>
      </c>
      <c r="S9" s="116">
        <v>2966</v>
      </c>
      <c r="T9" s="116">
        <v>3684</v>
      </c>
    </row>
    <row r="10" spans="2:20" ht="33" customHeight="1" x14ac:dyDescent="0.35">
      <c r="B10" s="199" t="s">
        <v>399</v>
      </c>
      <c r="C10" s="114" t="s">
        <v>492</v>
      </c>
      <c r="D10" s="116">
        <v>715</v>
      </c>
      <c r="E10" s="116">
        <v>435</v>
      </c>
      <c r="F10" s="116">
        <v>83</v>
      </c>
      <c r="G10" s="116">
        <v>176</v>
      </c>
      <c r="H10" s="116">
        <v>154</v>
      </c>
      <c r="I10" s="116">
        <v>185</v>
      </c>
      <c r="J10" s="116">
        <v>71</v>
      </c>
      <c r="K10" s="116">
        <v>30</v>
      </c>
      <c r="L10" s="116">
        <v>0</v>
      </c>
      <c r="M10" s="116">
        <v>0</v>
      </c>
      <c r="N10" s="116">
        <v>0</v>
      </c>
      <c r="O10" s="116">
        <v>0</v>
      </c>
      <c r="P10" s="116">
        <v>29</v>
      </c>
      <c r="Q10" s="116">
        <v>87</v>
      </c>
      <c r="R10" s="116">
        <v>87</v>
      </c>
      <c r="S10" s="116">
        <v>88</v>
      </c>
      <c r="T10" s="116">
        <v>119</v>
      </c>
    </row>
    <row r="11" spans="2:20" ht="33" customHeight="1" x14ac:dyDescent="0.35">
      <c r="B11" s="199" t="s">
        <v>487</v>
      </c>
      <c r="C11" s="114" t="s">
        <v>461</v>
      </c>
      <c r="D11" s="116">
        <v>10279</v>
      </c>
      <c r="E11" s="116">
        <v>8301</v>
      </c>
      <c r="F11" s="116">
        <v>8279</v>
      </c>
      <c r="G11" s="116">
        <v>9744</v>
      </c>
      <c r="H11" s="116">
        <v>9708</v>
      </c>
      <c r="I11" s="116">
        <v>10361</v>
      </c>
      <c r="J11" s="116">
        <v>8298</v>
      </c>
      <c r="K11" s="116">
        <v>6452</v>
      </c>
      <c r="L11" s="116">
        <v>16184</v>
      </c>
      <c r="M11" s="116">
        <v>13536</v>
      </c>
      <c r="N11" s="116">
        <v>15840</v>
      </c>
      <c r="O11" s="116">
        <v>16955</v>
      </c>
      <c r="P11" s="116">
        <v>19299</v>
      </c>
      <c r="Q11" s="116">
        <v>19925</v>
      </c>
      <c r="R11" s="116">
        <v>22151</v>
      </c>
      <c r="S11" s="116">
        <v>22020</v>
      </c>
      <c r="T11" s="116">
        <v>23414</v>
      </c>
    </row>
    <row r="12" spans="2:20" ht="33" customHeight="1" x14ac:dyDescent="0.35">
      <c r="B12" s="199" t="s">
        <v>474</v>
      </c>
      <c r="C12" s="114" t="s">
        <v>475</v>
      </c>
      <c r="D12" s="116">
        <v>51645</v>
      </c>
      <c r="E12" s="116">
        <v>60143</v>
      </c>
      <c r="F12" s="116">
        <v>58302</v>
      </c>
      <c r="G12" s="116">
        <v>70381</v>
      </c>
      <c r="H12" s="116">
        <v>75641</v>
      </c>
      <c r="I12" s="116">
        <v>91895</v>
      </c>
      <c r="J12" s="116">
        <v>97982</v>
      </c>
      <c r="K12" s="116">
        <v>70011</v>
      </c>
      <c r="L12" s="116">
        <v>118442</v>
      </c>
      <c r="M12" s="116">
        <v>106774</v>
      </c>
      <c r="N12" s="116">
        <v>75485</v>
      </c>
      <c r="O12" s="116">
        <v>77634</v>
      </c>
      <c r="P12" s="116">
        <v>107005</v>
      </c>
      <c r="Q12" s="116">
        <v>169773</v>
      </c>
      <c r="R12" s="116">
        <v>116351</v>
      </c>
      <c r="S12" s="116">
        <v>80922</v>
      </c>
      <c r="T12" s="116">
        <v>93521</v>
      </c>
    </row>
    <row r="13" spans="2:20" ht="33" customHeight="1" x14ac:dyDescent="0.35">
      <c r="B13" s="199" t="s">
        <v>476</v>
      </c>
      <c r="C13" s="114" t="s">
        <v>477</v>
      </c>
      <c r="D13" s="116">
        <v>85039</v>
      </c>
      <c r="E13" s="116">
        <v>104358</v>
      </c>
      <c r="F13" s="116">
        <v>105284</v>
      </c>
      <c r="G13" s="116">
        <v>116628</v>
      </c>
      <c r="H13" s="116">
        <v>114849</v>
      </c>
      <c r="I13" s="116">
        <v>124296</v>
      </c>
      <c r="J13" s="116">
        <v>115567</v>
      </c>
      <c r="K13" s="116">
        <v>37594</v>
      </c>
      <c r="L13" s="116">
        <v>111340</v>
      </c>
      <c r="M13" s="116">
        <v>106248</v>
      </c>
      <c r="N13" s="116">
        <v>85511</v>
      </c>
      <c r="O13" s="116">
        <v>104002</v>
      </c>
      <c r="P13" s="116">
        <v>81016</v>
      </c>
      <c r="Q13" s="116">
        <v>132375</v>
      </c>
      <c r="R13" s="116">
        <v>82889</v>
      </c>
      <c r="S13" s="116">
        <v>233535</v>
      </c>
      <c r="T13" s="116">
        <v>237223</v>
      </c>
    </row>
    <row r="14" spans="2:20" ht="33" customHeight="1" x14ac:dyDescent="0.35">
      <c r="B14" s="199" t="s">
        <v>470</v>
      </c>
      <c r="C14" s="114" t="s">
        <v>471</v>
      </c>
      <c r="D14" s="116">
        <v>90060</v>
      </c>
      <c r="E14" s="116">
        <v>106224</v>
      </c>
      <c r="F14" s="116">
        <v>109648</v>
      </c>
      <c r="G14" s="116">
        <v>141673</v>
      </c>
      <c r="H14" s="116">
        <v>164013</v>
      </c>
      <c r="I14" s="116">
        <v>189072</v>
      </c>
      <c r="J14" s="116">
        <v>161669</v>
      </c>
      <c r="K14" s="116">
        <v>98116</v>
      </c>
      <c r="L14" s="116">
        <v>187232</v>
      </c>
      <c r="M14" s="116">
        <v>99575</v>
      </c>
      <c r="N14" s="116">
        <v>227060</v>
      </c>
      <c r="O14" s="116">
        <v>247579</v>
      </c>
      <c r="P14" s="116">
        <v>251220</v>
      </c>
      <c r="Q14" s="116">
        <v>111242</v>
      </c>
      <c r="R14" s="116">
        <v>201792</v>
      </c>
      <c r="S14" s="116">
        <v>239581</v>
      </c>
      <c r="T14" s="116">
        <v>366418</v>
      </c>
    </row>
    <row r="15" spans="2:20" ht="33" customHeight="1" x14ac:dyDescent="0.35">
      <c r="B15" s="199" t="s">
        <v>468</v>
      </c>
      <c r="C15" s="114" t="s">
        <v>469</v>
      </c>
      <c r="D15" s="116">
        <v>293616</v>
      </c>
      <c r="E15" s="116">
        <v>350196</v>
      </c>
      <c r="F15" s="116">
        <v>366548</v>
      </c>
      <c r="G15" s="116">
        <v>359991</v>
      </c>
      <c r="H15" s="116">
        <v>442972</v>
      </c>
      <c r="I15" s="116">
        <v>477430</v>
      </c>
      <c r="J15" s="116">
        <v>407689</v>
      </c>
      <c r="K15" s="116">
        <v>369385</v>
      </c>
      <c r="L15" s="116">
        <v>485044</v>
      </c>
      <c r="M15" s="116">
        <v>532025</v>
      </c>
      <c r="N15" s="116">
        <v>493352</v>
      </c>
      <c r="O15" s="116">
        <v>502989</v>
      </c>
      <c r="P15" s="116">
        <v>522639</v>
      </c>
      <c r="Q15" s="116">
        <v>437034</v>
      </c>
      <c r="R15" s="116">
        <v>464808</v>
      </c>
      <c r="S15" s="116">
        <v>421182</v>
      </c>
      <c r="T15" s="116">
        <v>383348</v>
      </c>
    </row>
    <row r="16" spans="2:20" ht="33" customHeight="1" x14ac:dyDescent="0.35">
      <c r="B16" s="199" t="s">
        <v>406</v>
      </c>
      <c r="C16" s="114" t="s">
        <v>494</v>
      </c>
      <c r="D16" s="116">
        <v>2452</v>
      </c>
      <c r="E16" s="116">
        <v>2913</v>
      </c>
      <c r="F16" s="116">
        <v>3015</v>
      </c>
      <c r="G16" s="116">
        <v>4146</v>
      </c>
      <c r="H16" s="116">
        <v>5040</v>
      </c>
      <c r="I16" s="116">
        <v>6498</v>
      </c>
      <c r="J16" s="116">
        <v>7252</v>
      </c>
      <c r="K16" s="116">
        <v>7219</v>
      </c>
      <c r="L16" s="116">
        <v>9186</v>
      </c>
      <c r="M16" s="116">
        <v>7751</v>
      </c>
      <c r="N16" s="116">
        <v>6883</v>
      </c>
      <c r="O16" s="116">
        <v>7291</v>
      </c>
      <c r="P16" s="116">
        <v>5762</v>
      </c>
      <c r="Q16" s="116">
        <v>2497</v>
      </c>
      <c r="R16" s="116">
        <v>3403</v>
      </c>
      <c r="S16" s="116">
        <v>9336</v>
      </c>
      <c r="T16" s="116">
        <v>11903</v>
      </c>
    </row>
    <row r="17" spans="2:20" ht="33" customHeight="1" x14ac:dyDescent="0.35">
      <c r="B17" s="199" t="s">
        <v>483</v>
      </c>
      <c r="C17" s="114" t="s">
        <v>484</v>
      </c>
      <c r="D17" s="116">
        <v>81659</v>
      </c>
      <c r="E17" s="116">
        <v>92283</v>
      </c>
      <c r="F17" s="116">
        <v>99002</v>
      </c>
      <c r="G17" s="116">
        <v>74353</v>
      </c>
      <c r="H17" s="116">
        <v>96136</v>
      </c>
      <c r="I17" s="116">
        <v>106587</v>
      </c>
      <c r="J17" s="116">
        <v>72126</v>
      </c>
      <c r="K17" s="116">
        <v>65398</v>
      </c>
      <c r="L17" s="116">
        <v>71448</v>
      </c>
      <c r="M17" s="116">
        <v>94095</v>
      </c>
      <c r="N17" s="116">
        <v>90230</v>
      </c>
      <c r="O17" s="116">
        <v>102134</v>
      </c>
      <c r="P17" s="116">
        <v>100523</v>
      </c>
      <c r="Q17" s="116">
        <v>71892</v>
      </c>
      <c r="R17" s="116">
        <v>82038</v>
      </c>
      <c r="S17" s="116">
        <v>95219</v>
      </c>
      <c r="T17" s="116">
        <v>98292</v>
      </c>
    </row>
    <row r="18" spans="2:20" ht="33" customHeight="1" x14ac:dyDescent="0.35">
      <c r="B18" s="199" t="s">
        <v>497</v>
      </c>
      <c r="C18" s="114" t="s">
        <v>498</v>
      </c>
      <c r="D18" s="116">
        <v>6004</v>
      </c>
      <c r="E18" s="116">
        <v>6718</v>
      </c>
      <c r="F18" s="116">
        <v>7618</v>
      </c>
      <c r="G18" s="116">
        <v>5439</v>
      </c>
      <c r="H18" s="116">
        <v>7561</v>
      </c>
      <c r="I18" s="116">
        <v>8398</v>
      </c>
      <c r="J18" s="116">
        <v>4785</v>
      </c>
      <c r="K18" s="116">
        <v>4068</v>
      </c>
      <c r="L18" s="116">
        <v>4432</v>
      </c>
      <c r="M18" s="116">
        <v>6474</v>
      </c>
      <c r="N18" s="116">
        <v>4505</v>
      </c>
      <c r="O18" s="116">
        <v>4501</v>
      </c>
      <c r="P18" s="116">
        <v>4486</v>
      </c>
      <c r="Q18" s="116">
        <v>3585</v>
      </c>
      <c r="R18" s="116">
        <v>4209</v>
      </c>
      <c r="S18" s="116">
        <v>4477</v>
      </c>
      <c r="T18" s="116">
        <v>4510</v>
      </c>
    </row>
    <row r="19" spans="2:20" ht="33" customHeight="1" x14ac:dyDescent="0.35">
      <c r="B19" s="199" t="s">
        <v>495</v>
      </c>
      <c r="C19" s="114" t="s">
        <v>496</v>
      </c>
      <c r="D19" s="116">
        <v>13359</v>
      </c>
      <c r="E19" s="116">
        <v>19601</v>
      </c>
      <c r="F19" s="116">
        <v>17512</v>
      </c>
      <c r="G19" s="116">
        <v>18890</v>
      </c>
      <c r="H19" s="116">
        <v>19913</v>
      </c>
      <c r="I19" s="116">
        <v>22347</v>
      </c>
      <c r="J19" s="116">
        <v>21321</v>
      </c>
      <c r="K19" s="116">
        <v>22892</v>
      </c>
      <c r="L19" s="116">
        <v>20622</v>
      </c>
      <c r="M19" s="116">
        <v>20188</v>
      </c>
      <c r="N19" s="116">
        <v>24601</v>
      </c>
      <c r="O19" s="116">
        <v>29264</v>
      </c>
      <c r="P19" s="116">
        <v>31843</v>
      </c>
      <c r="Q19" s="116">
        <v>26217</v>
      </c>
      <c r="R19" s="116">
        <v>16360</v>
      </c>
      <c r="S19" s="116">
        <v>17467</v>
      </c>
      <c r="T19" s="116">
        <v>17316</v>
      </c>
    </row>
    <row r="20" spans="2:20" ht="33" customHeight="1" x14ac:dyDescent="0.35">
      <c r="B20" s="199" t="s">
        <v>478</v>
      </c>
      <c r="C20" s="114" t="s">
        <v>479</v>
      </c>
      <c r="D20" s="116">
        <v>59076</v>
      </c>
      <c r="E20" s="116">
        <v>79189</v>
      </c>
      <c r="F20" s="116">
        <v>82550</v>
      </c>
      <c r="G20" s="116">
        <v>108279</v>
      </c>
      <c r="H20" s="116">
        <v>121100</v>
      </c>
      <c r="I20" s="116">
        <v>160299</v>
      </c>
      <c r="J20" s="116">
        <v>178258</v>
      </c>
      <c r="K20" s="116">
        <v>184870</v>
      </c>
      <c r="L20" s="116">
        <v>162348</v>
      </c>
      <c r="M20" s="116">
        <v>162629</v>
      </c>
      <c r="N20" s="116">
        <v>186723</v>
      </c>
      <c r="O20" s="116">
        <v>198980</v>
      </c>
      <c r="P20" s="116">
        <v>222698</v>
      </c>
      <c r="Q20" s="116">
        <v>337072</v>
      </c>
      <c r="R20" s="116">
        <v>415051</v>
      </c>
      <c r="S20" s="116">
        <v>379229</v>
      </c>
      <c r="T20" s="116">
        <v>378939</v>
      </c>
    </row>
    <row r="21" spans="2:20" ht="33" customHeight="1" x14ac:dyDescent="0.35">
      <c r="B21" s="260"/>
      <c r="C21" s="117" t="s">
        <v>523</v>
      </c>
      <c r="D21" s="117">
        <v>960419</v>
      </c>
      <c r="E21" s="117">
        <v>1157429</v>
      </c>
      <c r="F21" s="117">
        <v>1174714</v>
      </c>
      <c r="G21" s="117">
        <v>1323286</v>
      </c>
      <c r="H21" s="117">
        <v>1602620</v>
      </c>
      <c r="I21" s="117">
        <v>1673250</v>
      </c>
      <c r="J21" s="117">
        <v>1654354</v>
      </c>
      <c r="K21" s="50">
        <v>1700825</v>
      </c>
      <c r="L21" s="50">
        <v>1874139</v>
      </c>
      <c r="M21" s="50">
        <v>1611294</v>
      </c>
      <c r="N21" s="50">
        <v>1679151</v>
      </c>
      <c r="O21" s="50">
        <v>1619481</v>
      </c>
      <c r="P21" s="50">
        <v>1627809</v>
      </c>
      <c r="Q21" s="50">
        <v>1739132</v>
      </c>
      <c r="R21" s="50">
        <v>1762733</v>
      </c>
      <c r="S21" s="50">
        <v>1801265</v>
      </c>
      <c r="T21" s="50">
        <v>1811886</v>
      </c>
    </row>
    <row r="22" spans="2:20" ht="33" customHeight="1" x14ac:dyDescent="0.35">
      <c r="B22" s="199" t="s">
        <v>480</v>
      </c>
      <c r="C22" s="114" t="s">
        <v>481</v>
      </c>
      <c r="D22" s="116">
        <v>64378</v>
      </c>
      <c r="E22" s="116">
        <v>76197</v>
      </c>
      <c r="F22" s="116">
        <v>84271</v>
      </c>
      <c r="G22" s="116">
        <v>91805</v>
      </c>
      <c r="H22" s="116">
        <v>128873</v>
      </c>
      <c r="I22" s="116">
        <v>127926</v>
      </c>
      <c r="J22" s="116">
        <v>127338</v>
      </c>
      <c r="K22" s="116">
        <v>158038</v>
      </c>
      <c r="L22" s="116">
        <v>216734</v>
      </c>
      <c r="M22" s="116">
        <v>212183</v>
      </c>
      <c r="N22" s="116">
        <v>201242</v>
      </c>
      <c r="O22" s="116">
        <v>210517</v>
      </c>
      <c r="P22" s="116">
        <v>232400</v>
      </c>
      <c r="Q22" s="116">
        <v>284801</v>
      </c>
      <c r="R22" s="116">
        <v>240968</v>
      </c>
      <c r="S22" s="116">
        <v>253118</v>
      </c>
      <c r="T22" s="116">
        <v>274329</v>
      </c>
    </row>
    <row r="23" spans="2:20" ht="33" customHeight="1" x14ac:dyDescent="0.35">
      <c r="B23" s="199" t="s">
        <v>485</v>
      </c>
      <c r="C23" s="114" t="s">
        <v>486</v>
      </c>
      <c r="D23" s="116">
        <v>44068</v>
      </c>
      <c r="E23" s="116">
        <v>51709</v>
      </c>
      <c r="F23" s="116">
        <v>45609</v>
      </c>
      <c r="G23" s="116">
        <v>68426</v>
      </c>
      <c r="H23" s="116">
        <v>83322</v>
      </c>
      <c r="I23" s="116">
        <v>114142</v>
      </c>
      <c r="J23" s="116">
        <v>84137</v>
      </c>
      <c r="K23" s="116">
        <v>82943</v>
      </c>
      <c r="L23" s="116">
        <v>87614</v>
      </c>
      <c r="M23" s="116">
        <v>81531</v>
      </c>
      <c r="N23" s="116">
        <v>89351</v>
      </c>
      <c r="O23" s="116">
        <v>101957</v>
      </c>
      <c r="P23" s="116">
        <v>96540</v>
      </c>
      <c r="Q23" s="116">
        <v>97865</v>
      </c>
      <c r="R23" s="116">
        <v>96274</v>
      </c>
      <c r="S23" s="116">
        <v>127882</v>
      </c>
      <c r="T23" s="116">
        <v>116076</v>
      </c>
    </row>
    <row r="24" spans="2:20" ht="33" customHeight="1" x14ac:dyDescent="0.35">
      <c r="B24" s="199" t="s">
        <v>387</v>
      </c>
      <c r="C24" s="114" t="s">
        <v>493</v>
      </c>
      <c r="D24" s="116">
        <v>193</v>
      </c>
      <c r="E24" s="116">
        <v>401</v>
      </c>
      <c r="F24" s="116">
        <v>364</v>
      </c>
      <c r="G24" s="116">
        <v>110</v>
      </c>
      <c r="H24" s="116">
        <v>839</v>
      </c>
      <c r="I24" s="116">
        <v>1975</v>
      </c>
      <c r="J24" s="116">
        <v>2786</v>
      </c>
      <c r="K24" s="116">
        <v>3214</v>
      </c>
      <c r="L24" s="116">
        <v>5608</v>
      </c>
      <c r="M24" s="116">
        <v>8505</v>
      </c>
      <c r="N24" s="116">
        <v>8909</v>
      </c>
      <c r="O24" s="116">
        <v>9797</v>
      </c>
      <c r="P24" s="116">
        <v>11476</v>
      </c>
      <c r="Q24" s="116">
        <v>24686</v>
      </c>
      <c r="R24" s="116">
        <v>32793</v>
      </c>
      <c r="S24" s="116">
        <v>27504</v>
      </c>
      <c r="T24" s="116">
        <v>24200</v>
      </c>
    </row>
    <row r="25" spans="2:20" ht="33" customHeight="1" x14ac:dyDescent="0.35">
      <c r="B25" s="199" t="s">
        <v>472</v>
      </c>
      <c r="C25" s="114" t="s">
        <v>473</v>
      </c>
      <c r="D25" s="116">
        <v>745819</v>
      </c>
      <c r="E25" s="116">
        <v>884314</v>
      </c>
      <c r="F25" s="116">
        <v>876482</v>
      </c>
      <c r="G25" s="116">
        <v>983883</v>
      </c>
      <c r="H25" s="116">
        <v>1157160</v>
      </c>
      <c r="I25" s="116">
        <v>1209168</v>
      </c>
      <c r="J25" s="116">
        <v>1210295</v>
      </c>
      <c r="K25" s="116">
        <v>1265056</v>
      </c>
      <c r="L25" s="116">
        <v>1376068</v>
      </c>
      <c r="M25" s="116">
        <v>1183792</v>
      </c>
      <c r="N25" s="116">
        <v>1207840</v>
      </c>
      <c r="O25" s="116">
        <v>1125886</v>
      </c>
      <c r="P25" s="116">
        <v>1120738</v>
      </c>
      <c r="Q25" s="116">
        <v>1199014</v>
      </c>
      <c r="R25" s="116">
        <v>1236615</v>
      </c>
      <c r="S25" s="116">
        <v>1224000</v>
      </c>
      <c r="T25" s="116">
        <v>1219610</v>
      </c>
    </row>
    <row r="26" spans="2:20" ht="33" customHeight="1" x14ac:dyDescent="0.35">
      <c r="B26" s="199" t="s">
        <v>488</v>
      </c>
      <c r="C26" s="114" t="s">
        <v>489</v>
      </c>
      <c r="D26" s="116">
        <v>63634</v>
      </c>
      <c r="E26" s="116">
        <v>95765</v>
      </c>
      <c r="F26" s="116">
        <v>113966</v>
      </c>
      <c r="G26" s="116">
        <v>123291</v>
      </c>
      <c r="H26" s="116">
        <v>165944</v>
      </c>
      <c r="I26" s="116">
        <v>148695</v>
      </c>
      <c r="J26" s="116">
        <v>150976</v>
      </c>
      <c r="K26" s="116">
        <v>126895</v>
      </c>
      <c r="L26" s="116">
        <v>124173</v>
      </c>
      <c r="M26" s="116">
        <v>74594</v>
      </c>
      <c r="N26" s="116">
        <v>102438</v>
      </c>
      <c r="O26" s="116">
        <v>99102</v>
      </c>
      <c r="P26" s="116">
        <v>91427</v>
      </c>
      <c r="Q26" s="116">
        <v>75845</v>
      </c>
      <c r="R26" s="116">
        <v>84002</v>
      </c>
      <c r="S26" s="116">
        <v>90162</v>
      </c>
      <c r="T26" s="116">
        <v>91903</v>
      </c>
    </row>
    <row r="27" spans="2:20" ht="33" customHeight="1" x14ac:dyDescent="0.35">
      <c r="B27" s="199" t="s">
        <v>490</v>
      </c>
      <c r="C27" s="114" t="s">
        <v>491</v>
      </c>
      <c r="D27" s="116">
        <v>42327</v>
      </c>
      <c r="E27" s="116">
        <v>49043</v>
      </c>
      <c r="F27" s="116">
        <v>54022</v>
      </c>
      <c r="G27" s="116">
        <v>55771</v>
      </c>
      <c r="H27" s="116">
        <v>66482</v>
      </c>
      <c r="I27" s="116">
        <v>71344</v>
      </c>
      <c r="J27" s="116">
        <v>78822</v>
      </c>
      <c r="K27" s="116">
        <v>64679</v>
      </c>
      <c r="L27" s="116">
        <v>63942</v>
      </c>
      <c r="M27" s="116">
        <v>50689</v>
      </c>
      <c r="N27" s="116">
        <v>69371</v>
      </c>
      <c r="O27" s="116">
        <v>72222</v>
      </c>
      <c r="P27" s="116">
        <v>75228</v>
      </c>
      <c r="Q27" s="116">
        <v>56921</v>
      </c>
      <c r="R27" s="116">
        <v>72081</v>
      </c>
      <c r="S27" s="116">
        <v>78599</v>
      </c>
      <c r="T27" s="116">
        <v>85768</v>
      </c>
    </row>
    <row r="28" spans="2:20" ht="33" customHeight="1" x14ac:dyDescent="0.35">
      <c r="B28" s="199" t="s">
        <v>499</v>
      </c>
      <c r="C28" s="114" t="s">
        <v>465</v>
      </c>
      <c r="D28" s="116">
        <v>0</v>
      </c>
      <c r="E28" s="116">
        <v>0</v>
      </c>
      <c r="F28" s="116">
        <v>0</v>
      </c>
      <c r="G28" s="116">
        <v>0</v>
      </c>
      <c r="H28" s="116">
        <v>0</v>
      </c>
      <c r="I28" s="116">
        <v>0</v>
      </c>
      <c r="J28" s="116">
        <v>0</v>
      </c>
      <c r="K28" s="116">
        <v>0</v>
      </c>
      <c r="L28" s="116">
        <v>0</v>
      </c>
      <c r="M28" s="116">
        <v>0</v>
      </c>
      <c r="N28" s="116">
        <v>0</v>
      </c>
      <c r="O28" s="116">
        <v>0</v>
      </c>
      <c r="P28" s="116">
        <v>0</v>
      </c>
      <c r="Q28" s="116">
        <v>0</v>
      </c>
      <c r="R28" s="116">
        <v>0</v>
      </c>
      <c r="S28" s="116">
        <v>0</v>
      </c>
      <c r="T28" s="116">
        <v>0</v>
      </c>
    </row>
    <row r="29" spans="2:20" ht="33" customHeight="1" x14ac:dyDescent="0.35">
      <c r="B29" s="199" t="s">
        <v>500</v>
      </c>
      <c r="C29" s="114" t="s">
        <v>467</v>
      </c>
      <c r="D29" s="116">
        <v>0</v>
      </c>
      <c r="E29" s="116">
        <v>0</v>
      </c>
      <c r="F29" s="116">
        <v>0</v>
      </c>
      <c r="G29" s="116">
        <v>0</v>
      </c>
      <c r="H29" s="116">
        <v>0</v>
      </c>
      <c r="I29" s="116">
        <v>0</v>
      </c>
      <c r="J29" s="116">
        <v>0</v>
      </c>
      <c r="K29" s="116">
        <v>0</v>
      </c>
      <c r="L29" s="116">
        <v>0</v>
      </c>
      <c r="M29" s="116">
        <v>0</v>
      </c>
      <c r="N29" s="116">
        <v>0</v>
      </c>
      <c r="O29" s="116">
        <v>0</v>
      </c>
      <c r="P29" s="116">
        <v>0</v>
      </c>
      <c r="Q29" s="116">
        <v>0</v>
      </c>
      <c r="R29" s="116">
        <v>0</v>
      </c>
      <c r="S29" s="116">
        <v>0</v>
      </c>
      <c r="T29" s="116">
        <v>0</v>
      </c>
    </row>
    <row r="30" spans="2:20" ht="33" customHeight="1" x14ac:dyDescent="0.35">
      <c r="B30" s="416" t="s">
        <v>410</v>
      </c>
      <c r="C30" s="416"/>
      <c r="D30" s="50">
        <v>1662585</v>
      </c>
      <c r="E30" s="50">
        <v>1992454</v>
      </c>
      <c r="F30" s="50">
        <v>2038905</v>
      </c>
      <c r="G30" s="50">
        <v>2238171</v>
      </c>
      <c r="H30" s="50">
        <v>2666853</v>
      </c>
      <c r="I30" s="50">
        <v>2877790</v>
      </c>
      <c r="J30" s="50">
        <v>2736788</v>
      </c>
      <c r="K30" s="50">
        <v>2569353</v>
      </c>
      <c r="L30" s="50">
        <v>3061249</v>
      </c>
      <c r="M30" s="50">
        <v>2761646</v>
      </c>
      <c r="N30" s="50">
        <v>2889939</v>
      </c>
      <c r="O30" s="50">
        <v>2913077</v>
      </c>
      <c r="P30" s="50">
        <v>2976883</v>
      </c>
      <c r="Q30" s="50">
        <v>3053287</v>
      </c>
      <c r="R30" s="50">
        <v>3174760</v>
      </c>
      <c r="S30" s="50">
        <v>3307287</v>
      </c>
      <c r="T30" s="50">
        <v>3430573</v>
      </c>
    </row>
    <row r="31" spans="2:20" ht="33" customHeight="1" x14ac:dyDescent="0.35">
      <c r="B31" s="264"/>
      <c r="C31" s="264"/>
      <c r="D31" s="40"/>
      <c r="E31" s="40"/>
      <c r="F31" s="40"/>
      <c r="G31" s="40"/>
      <c r="H31" s="40"/>
      <c r="I31" s="40"/>
      <c r="J31" s="40"/>
      <c r="K31" s="40"/>
      <c r="L31" s="40"/>
      <c r="M31" s="40"/>
      <c r="N31" s="40"/>
      <c r="O31" s="40"/>
      <c r="P31" s="40"/>
      <c r="Q31" s="40"/>
      <c r="R31" s="40"/>
      <c r="S31" s="40"/>
    </row>
    <row r="32" spans="2:20" ht="33" customHeight="1" x14ac:dyDescent="0.35">
      <c r="B32" s="421" t="s">
        <v>352</v>
      </c>
      <c r="C32" s="421"/>
      <c r="D32" s="421"/>
      <c r="E32" s="421"/>
      <c r="F32" s="421"/>
      <c r="G32" s="421"/>
      <c r="H32" s="421"/>
      <c r="I32" s="421"/>
      <c r="J32" s="421"/>
      <c r="K32" s="421"/>
      <c r="L32" s="421"/>
      <c r="M32" s="421"/>
    </row>
    <row r="33" spans="2:19" ht="33" customHeight="1" x14ac:dyDescent="0.35">
      <c r="B33" s="298"/>
      <c r="C33" s="294"/>
      <c r="D33" s="294"/>
      <c r="E33" s="294"/>
      <c r="F33" s="294"/>
      <c r="G33" s="294"/>
      <c r="H33" s="294"/>
      <c r="I33" s="297"/>
      <c r="J33" s="297"/>
      <c r="K33" s="297"/>
      <c r="L33" s="297"/>
      <c r="M33" s="297"/>
    </row>
    <row r="34" spans="2:19" ht="33" customHeight="1" x14ac:dyDescent="0.35">
      <c r="B34" s="300"/>
      <c r="C34" s="299"/>
      <c r="D34" s="301">
        <f>+S7</f>
        <v>2022</v>
      </c>
      <c r="E34" s="301">
        <f>+T7</f>
        <v>2023</v>
      </c>
      <c r="F34" s="301">
        <f>+D34</f>
        <v>2022</v>
      </c>
      <c r="G34" s="301">
        <f>+E34</f>
        <v>2023</v>
      </c>
      <c r="H34" s="273"/>
      <c r="I34" s="300"/>
      <c r="J34" s="300"/>
      <c r="K34" s="300"/>
      <c r="L34" s="300"/>
      <c r="M34" s="300"/>
    </row>
    <row r="35" spans="2:19" ht="33" customHeight="1" x14ac:dyDescent="0.35">
      <c r="B35" s="300"/>
      <c r="C35" s="299"/>
      <c r="D35" s="301"/>
      <c r="E35" s="301"/>
      <c r="F35" s="302"/>
      <c r="G35" s="302"/>
      <c r="H35" s="273"/>
      <c r="I35" s="300"/>
      <c r="J35" s="300"/>
      <c r="K35" s="300"/>
      <c r="L35" s="300"/>
      <c r="M35" s="300"/>
    </row>
    <row r="36" spans="2:19" ht="33" customHeight="1" x14ac:dyDescent="0.35">
      <c r="B36" s="300"/>
      <c r="C36" s="274" t="str">
        <f>+C25</f>
        <v>Productos farmacéuticos</v>
      </c>
      <c r="D36" s="303">
        <f>+S25</f>
        <v>1224000</v>
      </c>
      <c r="E36" s="303">
        <f>+T25</f>
        <v>1219610</v>
      </c>
      <c r="F36" s="271">
        <f>D36/$D$48</f>
        <v>0.27560584311407582</v>
      </c>
      <c r="G36" s="271">
        <f>E36/$E$48</f>
        <v>0.26755925480663761</v>
      </c>
      <c r="H36" s="273"/>
      <c r="I36" s="300"/>
      <c r="J36" s="300"/>
      <c r="K36" s="300"/>
      <c r="L36" s="300"/>
      <c r="M36" s="300"/>
    </row>
    <row r="37" spans="2:19" ht="33" customHeight="1" x14ac:dyDescent="0.35">
      <c r="B37" s="289"/>
      <c r="C37" s="274" t="str">
        <f>+C15</f>
        <v>Servicios ambulatorios generales y especializados en centros ambulatorios</v>
      </c>
      <c r="D37" s="303">
        <f>+S15</f>
        <v>421182</v>
      </c>
      <c r="E37" s="303">
        <f>+T15</f>
        <v>383348</v>
      </c>
      <c r="F37" s="271">
        <f t="shared" ref="F37:F47" si="0">D37/$D$48</f>
        <v>9.4836781220974414E-2</v>
      </c>
      <c r="G37" s="271">
        <f t="shared" ref="G37:G47" si="1">E37/$E$48</f>
        <v>8.4099265512430132E-2</v>
      </c>
      <c r="H37" s="273"/>
      <c r="I37" s="42"/>
      <c r="J37" s="42"/>
      <c r="K37" s="42"/>
      <c r="L37" s="42"/>
      <c r="M37" s="42"/>
      <c r="N37" s="42"/>
      <c r="O37" s="42"/>
      <c r="P37" s="40"/>
      <c r="Q37" s="40"/>
      <c r="R37" s="40"/>
      <c r="S37" s="40"/>
    </row>
    <row r="38" spans="2:19" ht="33" customHeight="1" x14ac:dyDescent="0.35">
      <c r="B38" s="289"/>
      <c r="C38" s="274" t="str">
        <f>+C22</f>
        <v>Servicios de medicina prepagada</v>
      </c>
      <c r="D38" s="303">
        <f>+S22</f>
        <v>253118</v>
      </c>
      <c r="E38" s="303">
        <f>+T22</f>
        <v>274329</v>
      </c>
      <c r="F38" s="271">
        <f t="shared" si="0"/>
        <v>5.6994117481493987E-2</v>
      </c>
      <c r="G38" s="271">
        <f t="shared" si="1"/>
        <v>6.0182568863694198E-2</v>
      </c>
      <c r="H38" s="273"/>
      <c r="I38" s="42"/>
      <c r="J38" s="42"/>
      <c r="K38" s="42"/>
      <c r="L38" s="42"/>
      <c r="M38" s="42"/>
      <c r="N38" s="42"/>
      <c r="O38" s="42"/>
      <c r="P38" s="40"/>
      <c r="Q38" s="40"/>
      <c r="R38" s="40"/>
      <c r="S38" s="40"/>
    </row>
    <row r="39" spans="2:19" ht="33" customHeight="1" x14ac:dyDescent="0.35">
      <c r="B39" s="289"/>
      <c r="C39" s="303" t="str">
        <f>+C20</f>
        <v>Otros servicios de salud humana n.c.p</v>
      </c>
      <c r="D39" s="303">
        <f>+S20</f>
        <v>379229</v>
      </c>
      <c r="E39" s="303">
        <f>+T20</f>
        <v>378939</v>
      </c>
      <c r="F39" s="271">
        <f t="shared" si="0"/>
        <v>8.5390300880970479E-2</v>
      </c>
      <c r="G39" s="271">
        <f t="shared" si="1"/>
        <v>8.3132014707301874E-2</v>
      </c>
      <c r="H39" s="273"/>
      <c r="I39" s="42"/>
      <c r="J39" s="42"/>
      <c r="K39" s="42"/>
      <c r="L39" s="42"/>
      <c r="M39" s="42"/>
      <c r="N39" s="42"/>
      <c r="O39" s="42"/>
      <c r="P39" s="40"/>
      <c r="Q39" s="40"/>
      <c r="R39" s="40"/>
      <c r="S39" s="40"/>
    </row>
    <row r="40" spans="2:19" ht="33" customHeight="1" x14ac:dyDescent="0.35">
      <c r="B40" s="289"/>
      <c r="C40" s="274" t="str">
        <f>+C13</f>
        <v>Servicios con internación en hospitales y clínicas especializados y de especialidades</v>
      </c>
      <c r="D40" s="303">
        <f>+S13</f>
        <v>233535</v>
      </c>
      <c r="E40" s="303">
        <f>+T13</f>
        <v>237223</v>
      </c>
      <c r="F40" s="271">
        <f t="shared" si="0"/>
        <v>5.2584649159841255E-2</v>
      </c>
      <c r="G40" s="271">
        <f t="shared" si="1"/>
        <v>5.2042217678598068E-2</v>
      </c>
      <c r="H40" s="273"/>
      <c r="I40" s="42"/>
      <c r="J40" s="42"/>
      <c r="K40" s="42"/>
      <c r="L40" s="42"/>
      <c r="M40" s="42"/>
      <c r="N40" s="42"/>
      <c r="O40" s="42"/>
      <c r="P40" s="40"/>
      <c r="Q40" s="40"/>
      <c r="R40" s="40"/>
      <c r="S40" s="40"/>
    </row>
    <row r="41" spans="2:19" ht="33" customHeight="1" x14ac:dyDescent="0.35">
      <c r="B41" s="289"/>
      <c r="C41" s="274" t="str">
        <f>+C23</f>
        <v>Servicios de seguros de enfermedad y accidentes</v>
      </c>
      <c r="D41" s="303">
        <f>+S23</f>
        <v>127882</v>
      </c>
      <c r="E41" s="303">
        <f>+T23</f>
        <v>116076</v>
      </c>
      <c r="F41" s="271">
        <f>D41/$D$48</f>
        <v>2.8794956232936476E-2</v>
      </c>
      <c r="G41" s="271">
        <f t="shared" si="1"/>
        <v>2.5464868327527049E-2</v>
      </c>
      <c r="H41" s="273"/>
      <c r="I41" s="42"/>
      <c r="J41" s="42"/>
      <c r="K41" s="42"/>
      <c r="L41" s="42"/>
      <c r="M41" s="42"/>
      <c r="N41" s="42"/>
      <c r="O41" s="42"/>
      <c r="P41" s="40"/>
      <c r="Q41" s="40"/>
      <c r="R41" s="40"/>
      <c r="S41" s="40"/>
    </row>
    <row r="42" spans="2:19" ht="33" customHeight="1" x14ac:dyDescent="0.35">
      <c r="B42" s="289"/>
      <c r="C42" s="274" t="str">
        <f>+C17</f>
        <v>Servicios odontológicos en centros de atención ambulatoria</v>
      </c>
      <c r="D42" s="303">
        <f>+S17</f>
        <v>95219</v>
      </c>
      <c r="E42" s="303">
        <f>+T17</f>
        <v>98292</v>
      </c>
      <c r="F42" s="271">
        <f t="shared" si="0"/>
        <v>2.1440288215260773E-2</v>
      </c>
      <c r="G42" s="271">
        <f t="shared" si="1"/>
        <v>2.1563396719815369E-2</v>
      </c>
      <c r="H42" s="273"/>
      <c r="I42" s="42"/>
      <c r="J42" s="42"/>
      <c r="K42" s="42"/>
      <c r="L42" s="42"/>
      <c r="M42" s="42"/>
      <c r="N42" s="42"/>
      <c r="O42" s="42"/>
      <c r="P42" s="40"/>
      <c r="Q42" s="40"/>
      <c r="R42" s="40"/>
      <c r="S42" s="40"/>
    </row>
    <row r="43" spans="2:19" ht="33" customHeight="1" x14ac:dyDescent="0.35">
      <c r="B43" s="289"/>
      <c r="C43" s="274" t="str">
        <f>+C14</f>
        <v>Servicios ambulatorios generales y especializados en hospitales y clínicas</v>
      </c>
      <c r="D43" s="303">
        <f>+S14</f>
        <v>239581</v>
      </c>
      <c r="E43" s="303">
        <f>+T14</f>
        <v>366418</v>
      </c>
      <c r="F43" s="271">
        <f t="shared" si="0"/>
        <v>5.3946015930648204E-2</v>
      </c>
      <c r="G43" s="271">
        <f t="shared" si="1"/>
        <v>8.0385145274094613E-2</v>
      </c>
      <c r="H43" s="273"/>
      <c r="I43" s="42"/>
      <c r="J43" s="42"/>
      <c r="K43" s="42"/>
      <c r="L43" s="42"/>
      <c r="M43" s="42"/>
      <c r="N43" s="42"/>
      <c r="O43" s="42"/>
      <c r="P43" s="40"/>
      <c r="Q43" s="40"/>
      <c r="R43" s="40"/>
      <c r="S43" s="40"/>
    </row>
    <row r="44" spans="2:19" ht="33" customHeight="1" x14ac:dyDescent="0.35">
      <c r="B44" s="289"/>
      <c r="C44" s="274" t="str">
        <f>+C26</f>
        <v>Aparatos médicos, quirúrgicos y aparatos ortopédicos</v>
      </c>
      <c r="D44" s="303">
        <f>+S25</f>
        <v>1224000</v>
      </c>
      <c r="E44" s="303">
        <f>+T25</f>
        <v>1219610</v>
      </c>
      <c r="F44" s="271">
        <f t="shared" si="0"/>
        <v>0.27560584311407582</v>
      </c>
      <c r="G44" s="271">
        <f>E44/$E$48</f>
        <v>0.26755925480663761</v>
      </c>
      <c r="H44" s="273"/>
      <c r="I44" s="42"/>
      <c r="J44" s="42"/>
      <c r="K44" s="42"/>
      <c r="L44" s="42"/>
      <c r="M44" s="42"/>
      <c r="N44" s="42"/>
      <c r="O44" s="42"/>
      <c r="P44" s="40"/>
      <c r="Q44" s="40"/>
      <c r="R44" s="40"/>
      <c r="S44" s="40"/>
    </row>
    <row r="45" spans="2:19" ht="33" customHeight="1" x14ac:dyDescent="0.35">
      <c r="B45" s="289"/>
      <c r="C45" s="274" t="str">
        <f>+C27</f>
        <v>Artículos ópticos</v>
      </c>
      <c r="D45" s="303">
        <f>+S27</f>
        <v>78599</v>
      </c>
      <c r="E45" s="303">
        <f>+T27</f>
        <v>85768</v>
      </c>
      <c r="F45" s="271">
        <f t="shared" si="0"/>
        <v>1.7697993188662782E-2</v>
      </c>
      <c r="G45" s="271">
        <f t="shared" si="1"/>
        <v>1.8815869143624351E-2</v>
      </c>
      <c r="H45" s="273"/>
      <c r="I45" s="42"/>
      <c r="J45" s="42"/>
      <c r="K45" s="42"/>
      <c r="L45" s="42"/>
      <c r="M45" s="42"/>
      <c r="N45" s="42"/>
      <c r="O45" s="42"/>
      <c r="P45" s="40"/>
      <c r="Q45" s="40"/>
      <c r="R45" s="40"/>
      <c r="S45" s="40"/>
    </row>
    <row r="46" spans="2:19" ht="33" customHeight="1" x14ac:dyDescent="0.35">
      <c r="B46" s="289"/>
      <c r="C46" s="274" t="str">
        <f>+C12</f>
        <v>Servicios con internación en hospitales y clínicas básicas y generales</v>
      </c>
      <c r="D46" s="303">
        <f>+S12</f>
        <v>80922</v>
      </c>
      <c r="E46" s="303">
        <f>+T12</f>
        <v>93521</v>
      </c>
      <c r="F46" s="271">
        <f t="shared" si="0"/>
        <v>1.8221058853331081E-2</v>
      </c>
      <c r="G46" s="271">
        <f t="shared" si="1"/>
        <v>2.0516729994647105E-2</v>
      </c>
      <c r="H46" s="273"/>
      <c r="I46" s="42"/>
      <c r="J46" s="42"/>
      <c r="K46" s="42"/>
      <c r="L46" s="42"/>
      <c r="M46" s="42"/>
      <c r="N46" s="42"/>
      <c r="O46" s="42"/>
      <c r="P46" s="40"/>
      <c r="Q46" s="40"/>
      <c r="R46" s="40"/>
      <c r="S46" s="40"/>
    </row>
    <row r="47" spans="2:19" ht="33" customHeight="1" x14ac:dyDescent="0.35">
      <c r="B47" s="289"/>
      <c r="C47" s="187" t="s">
        <v>8</v>
      </c>
      <c r="D47" s="270">
        <f>S9+S10+S11+S16+S19+S18+S24+S28+S29</f>
        <v>83858</v>
      </c>
      <c r="E47" s="270">
        <f>T9+T10+T11+T16+T19+T18+T24+T28+T29</f>
        <v>85146</v>
      </c>
      <c r="F47" s="271">
        <f t="shared" si="0"/>
        <v>1.8882152607728898E-2</v>
      </c>
      <c r="G47" s="271">
        <f t="shared" si="1"/>
        <v>1.867941416499206E-2</v>
      </c>
      <c r="H47" s="273"/>
      <c r="I47" s="42"/>
      <c r="J47" s="42"/>
      <c r="K47" s="42"/>
      <c r="L47" s="42"/>
      <c r="M47" s="42"/>
      <c r="N47" s="42"/>
      <c r="O47" s="42"/>
      <c r="P47" s="40"/>
      <c r="Q47" s="40"/>
      <c r="R47" s="40"/>
      <c r="S47" s="40"/>
    </row>
    <row r="48" spans="2:19" ht="33" customHeight="1" x14ac:dyDescent="0.35">
      <c r="B48" s="289"/>
      <c r="C48" s="274" t="str">
        <f>+B30</f>
        <v>Total</v>
      </c>
      <c r="D48" s="270">
        <f>+SUM(D36:D47)</f>
        <v>4441125</v>
      </c>
      <c r="E48" s="270">
        <f>+SUM(E36:E47)</f>
        <v>4558280</v>
      </c>
      <c r="F48" s="304">
        <f>+SUM(F36:F47)</f>
        <v>0.99999999999999989</v>
      </c>
      <c r="G48" s="304">
        <f>+SUM(G36:G47)</f>
        <v>1</v>
      </c>
      <c r="H48" s="273"/>
      <c r="I48" s="42"/>
      <c r="J48" s="42"/>
      <c r="K48" s="42"/>
      <c r="L48" s="42"/>
      <c r="M48" s="42"/>
      <c r="N48" s="42"/>
      <c r="O48" s="42"/>
      <c r="P48" s="40"/>
      <c r="Q48" s="40"/>
      <c r="R48" s="40"/>
      <c r="S48" s="40"/>
    </row>
    <row r="49" spans="2:19" ht="33" customHeight="1" x14ac:dyDescent="0.35">
      <c r="B49" s="289"/>
      <c r="C49" s="187"/>
      <c r="D49" s="305">
        <f>+D48-S30</f>
        <v>1133838</v>
      </c>
      <c r="E49" s="305">
        <f>+E48-S30</f>
        <v>1250993</v>
      </c>
      <c r="F49" s="187"/>
      <c r="G49" s="187"/>
      <c r="H49" s="273"/>
      <c r="I49" s="42"/>
      <c r="J49" s="42"/>
      <c r="K49" s="42"/>
      <c r="L49" s="42"/>
      <c r="M49" s="42"/>
      <c r="N49" s="42"/>
      <c r="O49" s="42"/>
      <c r="P49" s="40"/>
      <c r="Q49" s="40"/>
      <c r="R49" s="40"/>
      <c r="S49" s="40"/>
    </row>
    <row r="50" spans="2:19" ht="33" customHeight="1" x14ac:dyDescent="0.35">
      <c r="B50" s="264"/>
      <c r="C50" s="188"/>
      <c r="D50" s="188"/>
      <c r="E50" s="188"/>
      <c r="F50" s="188"/>
      <c r="G50" s="188"/>
      <c r="H50" s="272"/>
      <c r="I50" s="40"/>
      <c r="J50" s="40"/>
      <c r="K50" s="40"/>
      <c r="L50" s="40"/>
      <c r="M50" s="40"/>
      <c r="N50" s="40"/>
      <c r="O50" s="40"/>
      <c r="P50" s="40"/>
      <c r="Q50" s="40"/>
      <c r="R50" s="40"/>
      <c r="S50" s="40"/>
    </row>
    <row r="51" spans="2:19" ht="33" customHeight="1" x14ac:dyDescent="0.35">
      <c r="B51" s="264"/>
      <c r="C51" s="264"/>
      <c r="D51" s="40"/>
      <c r="E51" s="40"/>
      <c r="F51" s="40"/>
      <c r="G51" s="40"/>
      <c r="H51" s="40"/>
      <c r="I51" s="40"/>
      <c r="J51" s="40"/>
      <c r="K51" s="40"/>
      <c r="L51" s="40"/>
      <c r="M51" s="40"/>
      <c r="N51" s="40"/>
      <c r="O51" s="40"/>
      <c r="P51" s="40"/>
      <c r="Q51" s="40"/>
      <c r="R51" s="40"/>
      <c r="S51" s="40"/>
    </row>
    <row r="52" spans="2:19" ht="33" customHeight="1" x14ac:dyDescent="0.35">
      <c r="B52" s="264"/>
      <c r="C52" s="264"/>
      <c r="D52" s="40"/>
      <c r="E52" s="40"/>
      <c r="F52" s="40"/>
      <c r="G52" s="40"/>
      <c r="H52" s="40"/>
      <c r="I52" s="40"/>
      <c r="J52" s="40"/>
      <c r="K52" s="40"/>
      <c r="L52" s="40"/>
      <c r="M52" s="40"/>
      <c r="N52" s="40"/>
      <c r="O52" s="40"/>
      <c r="P52" s="40"/>
      <c r="Q52" s="40"/>
      <c r="R52" s="40"/>
      <c r="S52" s="40"/>
    </row>
    <row r="53" spans="2:19" ht="33" customHeight="1" x14ac:dyDescent="0.35">
      <c r="B53" s="264"/>
      <c r="C53" s="264"/>
      <c r="D53" s="40"/>
      <c r="E53" s="40"/>
      <c r="F53" s="40"/>
      <c r="G53" s="40"/>
      <c r="H53" s="40"/>
      <c r="I53" s="40"/>
      <c r="J53" s="40"/>
      <c r="K53" s="40"/>
      <c r="L53" s="40"/>
      <c r="M53" s="40"/>
      <c r="N53" s="40"/>
      <c r="O53" s="40"/>
      <c r="P53" s="40"/>
      <c r="Q53" s="40"/>
      <c r="R53" s="40"/>
      <c r="S53" s="40"/>
    </row>
    <row r="54" spans="2:19" ht="33" customHeight="1" x14ac:dyDescent="0.35">
      <c r="B54" s="264"/>
      <c r="C54" s="264"/>
      <c r="D54" s="40"/>
      <c r="E54" s="40"/>
      <c r="F54" s="40"/>
      <c r="G54" s="40"/>
      <c r="H54" s="40"/>
      <c r="I54" s="40"/>
      <c r="J54" s="40"/>
      <c r="K54" s="40"/>
      <c r="L54" s="40"/>
      <c r="M54" s="40"/>
      <c r="N54" s="40"/>
      <c r="O54" s="40"/>
      <c r="P54" s="40"/>
      <c r="Q54" s="40"/>
      <c r="R54" s="40"/>
      <c r="S54" s="40"/>
    </row>
    <row r="55" spans="2:19" ht="33" customHeight="1" x14ac:dyDescent="0.35">
      <c r="B55" s="264"/>
      <c r="C55" s="264"/>
      <c r="D55" s="40"/>
      <c r="E55" s="40"/>
      <c r="F55" s="40"/>
      <c r="G55" s="40"/>
      <c r="H55" s="40"/>
      <c r="I55" s="40"/>
      <c r="J55" s="40"/>
      <c r="K55" s="40"/>
      <c r="L55" s="40"/>
      <c r="M55" s="40"/>
      <c r="N55" s="40"/>
      <c r="O55" s="40"/>
      <c r="P55" s="40"/>
      <c r="Q55" s="40"/>
      <c r="R55" s="40"/>
      <c r="S55" s="40"/>
    </row>
    <row r="56" spans="2:19" ht="33" customHeight="1" x14ac:dyDescent="0.35">
      <c r="B56" s="264"/>
      <c r="C56" s="264"/>
      <c r="D56" s="40"/>
      <c r="E56" s="40"/>
      <c r="F56" s="40"/>
      <c r="G56" s="40"/>
      <c r="H56" s="40"/>
      <c r="I56" s="40"/>
      <c r="J56" s="40"/>
      <c r="K56" s="40"/>
      <c r="L56" s="40"/>
      <c r="M56" s="40"/>
      <c r="N56" s="40"/>
      <c r="O56" s="40"/>
      <c r="P56" s="40"/>
      <c r="Q56" s="40"/>
      <c r="R56" s="40"/>
      <c r="S56" s="40"/>
    </row>
    <row r="57" spans="2:19" ht="52.5" customHeight="1" x14ac:dyDescent="0.35">
      <c r="B57" s="420" t="s">
        <v>80</v>
      </c>
      <c r="C57" s="420"/>
      <c r="D57" s="420"/>
      <c r="E57" s="420"/>
      <c r="F57" s="420"/>
      <c r="G57" s="420"/>
      <c r="H57" s="420"/>
      <c r="I57" s="420"/>
      <c r="J57" s="267"/>
      <c r="K57" s="187"/>
    </row>
    <row r="58" spans="2:19" ht="16.5" customHeight="1" x14ac:dyDescent="0.35">
      <c r="B58" s="102" t="s">
        <v>293</v>
      </c>
      <c r="C58" s="274"/>
      <c r="D58" s="270"/>
      <c r="E58" s="270"/>
      <c r="F58" s="271"/>
      <c r="G58" s="271"/>
      <c r="H58" s="273"/>
      <c r="I58" s="273"/>
      <c r="J58" s="267"/>
      <c r="K58" s="187"/>
    </row>
    <row r="59" spans="2:19" ht="16.5" customHeight="1" x14ac:dyDescent="0.35">
      <c r="B59" s="102" t="s">
        <v>14</v>
      </c>
      <c r="C59" s="274"/>
      <c r="D59" s="270"/>
      <c r="E59" s="270"/>
      <c r="F59" s="271"/>
      <c r="G59" s="271"/>
      <c r="H59" s="273"/>
      <c r="I59" s="273"/>
      <c r="J59" s="267"/>
      <c r="K59" s="187"/>
    </row>
    <row r="60" spans="2:19" ht="16.5" customHeight="1" x14ac:dyDescent="0.35">
      <c r="B60" s="187"/>
      <c r="H60" s="273"/>
      <c r="I60" s="273"/>
      <c r="J60" s="267"/>
      <c r="K60" s="187"/>
    </row>
    <row r="61" spans="2:19" ht="16.5" customHeight="1" x14ac:dyDescent="0.35">
      <c r="B61" s="187"/>
      <c r="C61" s="187"/>
      <c r="D61" s="187"/>
      <c r="E61" s="187"/>
      <c r="F61" s="187"/>
      <c r="G61" s="187"/>
      <c r="H61" s="273"/>
      <c r="I61" s="273"/>
      <c r="J61" s="267"/>
      <c r="K61" s="187"/>
    </row>
    <row r="62" spans="2:19" ht="16.5" customHeight="1" x14ac:dyDescent="0.35">
      <c r="C62" s="187"/>
      <c r="D62" s="187"/>
      <c r="E62" s="187"/>
      <c r="F62" s="187"/>
      <c r="G62" s="187"/>
      <c r="H62" s="273"/>
      <c r="I62" s="273"/>
      <c r="J62" s="267"/>
      <c r="K62" s="187"/>
    </row>
    <row r="63" spans="2:19" ht="16.5" customHeight="1" x14ac:dyDescent="0.35">
      <c r="C63" s="187"/>
      <c r="D63" s="187"/>
      <c r="E63" s="187"/>
      <c r="F63" s="187"/>
      <c r="G63" s="187"/>
      <c r="H63" s="273"/>
      <c r="I63" s="273"/>
      <c r="J63" s="267"/>
      <c r="K63" s="187"/>
    </row>
    <row r="64" spans="2:19" ht="16.5" customHeight="1" x14ac:dyDescent="0.35">
      <c r="B64" s="187"/>
      <c r="C64" s="187"/>
      <c r="D64" s="187"/>
      <c r="E64" s="187"/>
      <c r="F64" s="187"/>
      <c r="G64" s="187"/>
      <c r="H64" s="273"/>
      <c r="I64" s="273"/>
      <c r="J64" s="267"/>
      <c r="K64" s="187"/>
    </row>
    <row r="65" spans="3:10" ht="16.5" customHeight="1" x14ac:dyDescent="0.35">
      <c r="C65" s="187"/>
      <c r="D65" s="187"/>
      <c r="E65" s="187"/>
      <c r="F65" s="187"/>
      <c r="G65" s="187"/>
      <c r="H65" s="187"/>
      <c r="I65" s="273"/>
      <c r="J65" s="257"/>
    </row>
    <row r="66" spans="3:10" ht="16.5" customHeight="1" x14ac:dyDescent="0.35">
      <c r="C66" s="187"/>
      <c r="D66" s="187"/>
      <c r="E66" s="187"/>
      <c r="F66" s="187"/>
      <c r="G66" s="187"/>
      <c r="H66" s="273"/>
      <c r="I66" s="273"/>
      <c r="J66" s="257"/>
    </row>
    <row r="67" spans="3:10" ht="16.5" customHeight="1" x14ac:dyDescent="0.35">
      <c r="C67" s="187"/>
      <c r="D67" s="187"/>
      <c r="E67" s="187"/>
      <c r="F67" s="187"/>
      <c r="G67" s="187"/>
      <c r="H67" s="273"/>
      <c r="I67" s="273"/>
      <c r="J67" s="257"/>
    </row>
    <row r="68" spans="3:10" ht="16.5" customHeight="1" x14ac:dyDescent="0.35">
      <c r="C68" s="187"/>
      <c r="D68" s="187"/>
      <c r="E68" s="187"/>
      <c r="F68" s="187"/>
      <c r="G68" s="187"/>
      <c r="H68" s="273"/>
      <c r="I68" s="273"/>
      <c r="J68" s="257"/>
    </row>
    <row r="69" spans="3:10" ht="16.5" customHeight="1" x14ac:dyDescent="0.35">
      <c r="C69" s="187"/>
      <c r="D69" s="187"/>
      <c r="E69" s="187"/>
      <c r="F69" s="187"/>
      <c r="G69" s="187"/>
      <c r="H69" s="273"/>
      <c r="I69" s="273"/>
      <c r="J69" s="257"/>
    </row>
    <row r="70" spans="3:10" ht="16.5" customHeight="1" x14ac:dyDescent="0.35">
      <c r="C70" s="187"/>
      <c r="D70" s="187"/>
      <c r="E70" s="187"/>
      <c r="F70" s="187"/>
      <c r="G70" s="187"/>
      <c r="H70" s="273"/>
      <c r="I70" s="273"/>
      <c r="J70" s="257"/>
    </row>
    <row r="71" spans="3:10" ht="33" customHeight="1" x14ac:dyDescent="0.35">
      <c r="C71" s="187"/>
      <c r="D71" s="187"/>
      <c r="E71" s="187"/>
      <c r="F71" s="187"/>
      <c r="G71" s="187"/>
      <c r="H71" s="273"/>
      <c r="I71" s="273"/>
      <c r="J71" s="257"/>
    </row>
    <row r="72" spans="3:10" ht="33" customHeight="1" x14ac:dyDescent="0.35">
      <c r="C72" s="187"/>
      <c r="D72" s="187"/>
      <c r="E72" s="187"/>
      <c r="F72" s="187"/>
      <c r="G72" s="187"/>
      <c r="H72" s="273"/>
      <c r="I72" s="259"/>
      <c r="J72" s="257"/>
    </row>
    <row r="73" spans="3:10" ht="33" customHeight="1" x14ac:dyDescent="0.35">
      <c r="H73" s="273"/>
      <c r="I73" s="259"/>
      <c r="J73" s="257"/>
    </row>
    <row r="74" spans="3:10" ht="33" customHeight="1" x14ac:dyDescent="0.35">
      <c r="H74" s="273"/>
      <c r="I74" s="259"/>
      <c r="J74" s="257"/>
    </row>
    <row r="75" spans="3:10" ht="33" customHeight="1" x14ac:dyDescent="0.35">
      <c r="H75" s="273"/>
      <c r="I75" s="259"/>
      <c r="J75" s="257"/>
    </row>
    <row r="76" spans="3:10" ht="33" customHeight="1" x14ac:dyDescent="0.35">
      <c r="H76" s="273"/>
      <c r="I76" s="259"/>
      <c r="J76" s="257"/>
    </row>
    <row r="77" spans="3:10" ht="33" customHeight="1" x14ac:dyDescent="0.35">
      <c r="H77" s="273"/>
      <c r="I77" s="259"/>
      <c r="J77" s="257"/>
    </row>
    <row r="78" spans="3:10" ht="33" customHeight="1" x14ac:dyDescent="0.35">
      <c r="H78" s="273"/>
      <c r="I78" s="259"/>
      <c r="J78" s="257"/>
    </row>
    <row r="79" spans="3:10" ht="33" customHeight="1" x14ac:dyDescent="0.35">
      <c r="C79" s="187"/>
      <c r="D79" s="208"/>
      <c r="E79" s="208"/>
      <c r="F79" s="269"/>
      <c r="G79" s="269"/>
      <c r="H79" s="273"/>
      <c r="I79" s="259"/>
      <c r="J79" s="257"/>
    </row>
    <row r="80" spans="3:10" ht="33" customHeight="1" x14ac:dyDescent="0.35">
      <c r="D80" s="278"/>
      <c r="E80" s="278"/>
      <c r="F80" s="268"/>
      <c r="G80" s="268"/>
      <c r="H80" s="259"/>
      <c r="I80" s="259"/>
      <c r="J80" s="257"/>
    </row>
    <row r="81" spans="2:10" ht="32.25" customHeight="1" x14ac:dyDescent="0.35">
      <c r="D81" s="278"/>
      <c r="E81" s="278"/>
      <c r="F81" s="268"/>
      <c r="G81" s="268"/>
      <c r="H81" s="259"/>
      <c r="I81" s="259"/>
      <c r="J81" s="257"/>
    </row>
    <row r="82" spans="2:10" ht="32.25" customHeight="1" x14ac:dyDescent="0.35">
      <c r="H82" s="259"/>
      <c r="I82" s="259"/>
    </row>
    <row r="86" spans="2:10" x14ac:dyDescent="0.35">
      <c r="B86" s="18"/>
    </row>
  </sheetData>
  <mergeCells count="5">
    <mergeCell ref="B57:I57"/>
    <mergeCell ref="B3:S3"/>
    <mergeCell ref="B4:S4"/>
    <mergeCell ref="B30:C30"/>
    <mergeCell ref="B32:M32"/>
  </mergeCells>
  <conditionalFormatting sqref="D49:E49">
    <cfRule type="cellIs" dxfId="2" priority="1" operator="notEqual">
      <formula>0</formula>
    </cfRule>
  </conditionalFormatting>
  <hyperlinks>
    <hyperlink ref="B2" location="Indice!A1" display="Índice"/>
    <hyperlink ref="T2" location="'2.1.16'!A1" display="Siguiente"/>
    <hyperlink ref="S2" location="'2.1.14'!A1" display="Anterior"/>
  </hyperlinks>
  <pageMargins left="0.70866141732283472" right="0.70866141732283472" top="0.74803149606299213" bottom="0.74803149606299213" header="0.31496062992125984" footer="0.31496062992125984"/>
  <pageSetup paperSize="9" scale="57" orientation="landscape"/>
  <drawing r:id="rId1"/>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34"/>
  <sheetViews>
    <sheetView showGridLines="0" zoomScale="60" zoomScaleNormal="60" zoomScaleSheetLayoutView="85" workbookViewId="0">
      <pane ySplit="5" topLeftCell="A6" activePane="bottomLeft" state="frozen"/>
      <selection activeCell="B14" sqref="B14:Q16"/>
      <selection pane="bottomLeft"/>
    </sheetView>
  </sheetViews>
  <sheetFormatPr baseColWidth="10" defaultRowHeight="14.5" x14ac:dyDescent="0.35"/>
  <cols>
    <col min="1" max="1" width="5" customWidth="1"/>
    <col min="2" max="2" width="57.7265625" customWidth="1"/>
    <col min="3" max="19" width="15.81640625" customWidth="1"/>
  </cols>
  <sheetData>
    <row r="1" spans="1:19" ht="78" customHeight="1" x14ac:dyDescent="0.55000000000000004">
      <c r="A1" s="310" t="s">
        <v>234</v>
      </c>
    </row>
    <row r="2" spans="1:19" ht="33" customHeight="1" x14ac:dyDescent="0.55000000000000004">
      <c r="B2" s="130" t="s">
        <v>2</v>
      </c>
      <c r="R2" s="36" t="s">
        <v>173</v>
      </c>
      <c r="S2" s="36" t="s">
        <v>174</v>
      </c>
    </row>
    <row r="3" spans="1:19" ht="33" customHeight="1" x14ac:dyDescent="0.35">
      <c r="B3" s="395" t="s">
        <v>158</v>
      </c>
      <c r="C3" s="395"/>
      <c r="D3" s="395"/>
      <c r="E3" s="395"/>
      <c r="F3" s="395"/>
      <c r="G3" s="395"/>
      <c r="H3" s="395"/>
      <c r="I3" s="395"/>
      <c r="J3" s="395"/>
      <c r="K3" s="395"/>
      <c r="L3" s="395"/>
      <c r="M3" s="395"/>
      <c r="N3" s="395"/>
      <c r="O3" s="395"/>
      <c r="P3" s="395"/>
      <c r="Q3" s="395"/>
      <c r="R3" s="395"/>
    </row>
    <row r="4" spans="1:19" ht="33" customHeight="1" x14ac:dyDescent="0.35">
      <c r="B4" s="396" t="s">
        <v>353</v>
      </c>
      <c r="C4" s="396"/>
      <c r="D4" s="396"/>
      <c r="E4" s="396"/>
      <c r="F4" s="396"/>
      <c r="G4" s="396"/>
      <c r="H4" s="396"/>
      <c r="I4" s="396"/>
      <c r="J4" s="396"/>
      <c r="K4" s="396"/>
      <c r="L4" s="396"/>
      <c r="M4" s="396"/>
      <c r="N4" s="396"/>
      <c r="O4" s="396"/>
      <c r="P4" s="396"/>
      <c r="Q4" s="396"/>
      <c r="R4" s="396"/>
    </row>
    <row r="5" spans="1:19" ht="33" customHeight="1" x14ac:dyDescent="0.35"/>
    <row r="6" spans="1:19" ht="33" customHeight="1" x14ac:dyDescent="0.35">
      <c r="B6" s="20" t="s">
        <v>0</v>
      </c>
      <c r="C6" s="21"/>
      <c r="D6" s="21"/>
      <c r="E6" s="21"/>
      <c r="F6" s="21"/>
      <c r="G6" s="21"/>
      <c r="H6" s="21"/>
      <c r="I6" s="21"/>
      <c r="J6" s="21"/>
      <c r="K6" s="21"/>
      <c r="L6" s="21"/>
      <c r="M6" s="21"/>
      <c r="N6" s="21"/>
      <c r="O6" s="21"/>
      <c r="P6" s="21"/>
      <c r="Q6" s="21"/>
      <c r="R6" s="21"/>
    </row>
    <row r="7" spans="1:19" ht="33" customHeight="1" x14ac:dyDescent="0.35">
      <c r="B7" s="30" t="s">
        <v>3</v>
      </c>
      <c r="C7" s="30">
        <v>2007</v>
      </c>
      <c r="D7" s="30">
        <v>2008</v>
      </c>
      <c r="E7" s="30">
        <v>2009</v>
      </c>
      <c r="F7" s="30">
        <v>2010</v>
      </c>
      <c r="G7" s="30">
        <v>2011</v>
      </c>
      <c r="H7" s="30">
        <v>2012</v>
      </c>
      <c r="I7" s="30">
        <v>2013</v>
      </c>
      <c r="J7" s="30">
        <v>2014</v>
      </c>
      <c r="K7" s="30">
        <v>2015</v>
      </c>
      <c r="L7" s="30">
        <v>2016</v>
      </c>
      <c r="M7" s="30">
        <v>2017</v>
      </c>
      <c r="N7" s="30">
        <v>2018</v>
      </c>
      <c r="O7" s="30">
        <v>2019</v>
      </c>
      <c r="P7" s="30">
        <v>2020</v>
      </c>
      <c r="Q7" s="30">
        <v>2021</v>
      </c>
      <c r="R7" s="30">
        <v>2022</v>
      </c>
      <c r="S7" s="30">
        <v>2023</v>
      </c>
    </row>
    <row r="8" spans="1:19" ht="33" customHeight="1" x14ac:dyDescent="0.35">
      <c r="B8" s="308" t="s">
        <v>524</v>
      </c>
      <c r="C8" s="307">
        <v>739015</v>
      </c>
      <c r="D8" s="307">
        <v>959999</v>
      </c>
      <c r="E8" s="307">
        <v>1056618</v>
      </c>
      <c r="F8" s="307">
        <v>1290363</v>
      </c>
      <c r="G8" s="307">
        <v>1427728</v>
      </c>
      <c r="H8" s="307">
        <v>1794847</v>
      </c>
      <c r="I8" s="307">
        <v>2157742</v>
      </c>
      <c r="J8" s="307">
        <v>2477067</v>
      </c>
      <c r="K8" s="307">
        <v>2548515</v>
      </c>
      <c r="L8" s="307">
        <v>2592039</v>
      </c>
      <c r="M8" s="307">
        <v>2914900</v>
      </c>
      <c r="N8" s="307">
        <v>3110365</v>
      </c>
      <c r="O8" s="307">
        <v>2988161</v>
      </c>
      <c r="P8" s="307">
        <v>2903464</v>
      </c>
      <c r="Q8" s="307">
        <v>3290097</v>
      </c>
      <c r="R8" s="307">
        <v>3188447</v>
      </c>
      <c r="S8" s="307">
        <v>3293563</v>
      </c>
    </row>
    <row r="9" spans="1:19" ht="33" customHeight="1" x14ac:dyDescent="0.35">
      <c r="B9" s="308" t="s">
        <v>525</v>
      </c>
      <c r="C9" s="307">
        <v>350143</v>
      </c>
      <c r="D9" s="307">
        <v>385135</v>
      </c>
      <c r="E9" s="307">
        <v>483360</v>
      </c>
      <c r="F9" s="307">
        <v>747202</v>
      </c>
      <c r="G9" s="307">
        <v>1069349</v>
      </c>
      <c r="H9" s="307">
        <v>1302171</v>
      </c>
      <c r="I9" s="307">
        <v>1573913</v>
      </c>
      <c r="J9" s="307">
        <v>1804279</v>
      </c>
      <c r="K9" s="307">
        <v>1831641</v>
      </c>
      <c r="L9" s="307">
        <v>1942680</v>
      </c>
      <c r="M9" s="307">
        <v>1941373</v>
      </c>
      <c r="N9" s="307">
        <v>2270188</v>
      </c>
      <c r="O9" s="307">
        <v>2307421</v>
      </c>
      <c r="P9" s="307">
        <v>2168000</v>
      </c>
      <c r="Q9" s="307">
        <v>2423927</v>
      </c>
      <c r="R9" s="307">
        <v>2314058</v>
      </c>
      <c r="S9" s="307">
        <v>2395560</v>
      </c>
    </row>
    <row r="10" spans="1:19" ht="33" customHeight="1" x14ac:dyDescent="0.35">
      <c r="B10" s="308" t="s">
        <v>379</v>
      </c>
      <c r="C10" s="307">
        <v>49848726.264110103</v>
      </c>
      <c r="D10" s="307">
        <v>61139437.082446702</v>
      </c>
      <c r="E10" s="307">
        <v>60094976.937057696</v>
      </c>
      <c r="F10" s="307">
        <v>68151329.246774003</v>
      </c>
      <c r="G10" s="307">
        <v>78986647.839196697</v>
      </c>
      <c r="H10" s="307">
        <v>87735047.7407123</v>
      </c>
      <c r="I10" s="307">
        <v>96570334.734164804</v>
      </c>
      <c r="J10" s="307">
        <v>102717793.36090501</v>
      </c>
      <c r="K10" s="307">
        <v>97209557.101837903</v>
      </c>
      <c r="L10" s="307">
        <v>97671432.666643396</v>
      </c>
      <c r="M10" s="307">
        <v>104467485.714113</v>
      </c>
      <c r="N10" s="307">
        <v>107478961</v>
      </c>
      <c r="O10" s="307">
        <v>107595830.000003</v>
      </c>
      <c r="P10" s="307">
        <v>95865473.000000298</v>
      </c>
      <c r="Q10" s="307">
        <v>107435099.99999601</v>
      </c>
      <c r="R10" s="307">
        <v>116586078.999998</v>
      </c>
      <c r="S10" s="307">
        <v>118844826.791557</v>
      </c>
    </row>
    <row r="11" spans="1:19" ht="33" customHeight="1" x14ac:dyDescent="0.35">
      <c r="B11" s="309" t="s">
        <v>526</v>
      </c>
      <c r="C11" s="227">
        <v>1.48251531259701E-2</v>
      </c>
      <c r="D11" s="227">
        <v>1.5701796513197201E-2</v>
      </c>
      <c r="E11" s="227">
        <v>1.7582467850960001E-2</v>
      </c>
      <c r="F11" s="227">
        <v>1.8933790642991499E-2</v>
      </c>
      <c r="G11" s="227">
        <v>1.8075561364581601E-2</v>
      </c>
      <c r="H11" s="227">
        <v>2.04575827587671E-2</v>
      </c>
      <c r="I11" s="227">
        <v>2.23437353296926E-2</v>
      </c>
      <c r="J11" s="227">
        <v>2.4115266877829899E-2</v>
      </c>
      <c r="K11" s="227">
        <v>2.6216712388990201E-2</v>
      </c>
      <c r="L11" s="227">
        <v>2.6538353428752701E-2</v>
      </c>
      <c r="M11" s="227">
        <v>2.7902461517805999E-2</v>
      </c>
      <c r="N11" s="227">
        <v>2.89392916628585E-2</v>
      </c>
      <c r="O11" s="227">
        <v>2.7772089308664899E-2</v>
      </c>
      <c r="P11" s="227">
        <v>3.0286858335325701E-2</v>
      </c>
      <c r="Q11" s="227">
        <v>3.0624041863414501E-2</v>
      </c>
      <c r="R11" s="227">
        <v>2.7348436685996201E-2</v>
      </c>
      <c r="S11" s="227">
        <v>2.7713137280906699E-2</v>
      </c>
    </row>
    <row r="12" spans="1:19" ht="33" customHeight="1" x14ac:dyDescent="0.35">
      <c r="B12" s="309" t="s">
        <v>527</v>
      </c>
      <c r="C12" s="227">
        <v>7.0241112710656001E-3</v>
      </c>
      <c r="D12" s="227">
        <v>6.2992892702077802E-3</v>
      </c>
      <c r="E12" s="227">
        <v>8.0432679174877106E-3</v>
      </c>
      <c r="F12" s="227">
        <v>1.09638653898357E-2</v>
      </c>
      <c r="G12" s="227">
        <v>1.3538351471466601E-2</v>
      </c>
      <c r="H12" s="227">
        <v>1.48420845891413E-2</v>
      </c>
      <c r="I12" s="227">
        <v>1.6298100284446601E-2</v>
      </c>
      <c r="J12" s="227">
        <v>1.7565398758719101E-2</v>
      </c>
      <c r="K12" s="227">
        <v>1.8842190568579099E-2</v>
      </c>
      <c r="L12" s="227">
        <v>1.9889950899260898E-2</v>
      </c>
      <c r="M12" s="227">
        <v>1.8583514159733701E-2</v>
      </c>
      <c r="N12" s="227">
        <v>2.1122161759639602E-2</v>
      </c>
      <c r="O12" s="227">
        <v>2.1445264189141399E-2</v>
      </c>
      <c r="P12" s="227">
        <v>2.2615024285125001E-2</v>
      </c>
      <c r="Q12" s="227">
        <v>2.2561779157836599E-2</v>
      </c>
      <c r="R12" s="227">
        <v>1.9848493232198301E-2</v>
      </c>
      <c r="S12" s="227">
        <v>2.0157040610624101E-2</v>
      </c>
    </row>
    <row r="13" spans="1:19" ht="33" customHeight="1" x14ac:dyDescent="0.35">
      <c r="B13" s="309" t="s">
        <v>528</v>
      </c>
      <c r="C13" s="227">
        <v>2.18492643970357E-2</v>
      </c>
      <c r="D13" s="227">
        <v>2.2001085783405001E-2</v>
      </c>
      <c r="E13" s="227">
        <v>2.5625735768447701E-2</v>
      </c>
      <c r="F13" s="227">
        <v>2.98976560328271E-2</v>
      </c>
      <c r="G13" s="227">
        <v>3.1613912836048197E-2</v>
      </c>
      <c r="H13" s="227">
        <v>3.5299667347908299E-2</v>
      </c>
      <c r="I13" s="227">
        <v>3.8641835614139301E-2</v>
      </c>
      <c r="J13" s="227">
        <v>4.1680665636549E-2</v>
      </c>
      <c r="K13" s="227">
        <v>4.5058902957569202E-2</v>
      </c>
      <c r="L13" s="227">
        <v>4.6428304328013502E-2</v>
      </c>
      <c r="M13" s="227">
        <v>4.6485975677539697E-2</v>
      </c>
      <c r="N13" s="227">
        <v>5.0061453422498202E-2</v>
      </c>
      <c r="O13" s="227">
        <v>4.9217353497806302E-2</v>
      </c>
      <c r="P13" s="227">
        <v>5.2901882620450702E-2</v>
      </c>
      <c r="Q13" s="227">
        <v>5.3185821021251099E-2</v>
      </c>
      <c r="R13" s="227">
        <v>4.7196929918194498E-2</v>
      </c>
      <c r="S13" s="227">
        <v>4.78701778915308E-2</v>
      </c>
    </row>
    <row r="14" spans="1:19" ht="33" customHeight="1" x14ac:dyDescent="0.35">
      <c r="B14" s="306"/>
      <c r="C14" s="22"/>
      <c r="D14" s="22"/>
      <c r="E14" s="22"/>
      <c r="F14" s="22"/>
      <c r="G14" s="22"/>
      <c r="H14" s="22"/>
      <c r="I14" s="22"/>
      <c r="J14" s="22"/>
      <c r="K14" s="22"/>
      <c r="L14" s="22"/>
      <c r="M14" s="22"/>
      <c r="N14" s="22"/>
      <c r="O14" s="22"/>
      <c r="P14" s="22"/>
      <c r="Q14" s="22"/>
      <c r="R14" s="22"/>
    </row>
    <row r="15" spans="1:19" ht="33" customHeight="1" x14ac:dyDescent="0.35">
      <c r="B15" s="23" t="s">
        <v>354</v>
      </c>
      <c r="C15" s="17"/>
      <c r="D15" s="17"/>
      <c r="E15" s="17"/>
      <c r="F15" s="17"/>
      <c r="G15" s="17"/>
      <c r="H15" s="17"/>
      <c r="I15" s="17"/>
      <c r="J15" s="17"/>
    </row>
    <row r="16" spans="1:19" ht="33" customHeight="1" x14ac:dyDescent="0.35">
      <c r="B16" s="39"/>
      <c r="C16" s="33"/>
      <c r="D16" s="33"/>
      <c r="E16" s="33"/>
      <c r="F16" s="33"/>
      <c r="G16" s="33"/>
      <c r="H16" s="33"/>
      <c r="I16" s="33"/>
      <c r="J16" s="33"/>
      <c r="K16" s="33"/>
      <c r="L16" s="33"/>
      <c r="M16" s="33"/>
      <c r="N16" s="33"/>
      <c r="O16" s="33"/>
      <c r="P16" s="33"/>
      <c r="Q16" s="33"/>
      <c r="R16" s="33"/>
    </row>
    <row r="17" spans="2:18" ht="33" customHeight="1" x14ac:dyDescent="0.35">
      <c r="B17" s="39"/>
      <c r="C17" s="33"/>
      <c r="D17" s="33"/>
      <c r="E17" s="33"/>
      <c r="F17" s="33"/>
      <c r="G17" s="33"/>
      <c r="H17" s="33"/>
      <c r="I17" s="33"/>
      <c r="J17" s="33"/>
      <c r="K17" s="33"/>
      <c r="L17" s="33"/>
      <c r="M17" s="33"/>
      <c r="N17" s="33"/>
      <c r="O17" s="33"/>
      <c r="P17" s="33"/>
      <c r="Q17" s="33"/>
      <c r="R17" s="33"/>
    </row>
    <row r="18" spans="2:18" ht="33" customHeight="1" x14ac:dyDescent="0.35">
      <c r="B18" s="39"/>
      <c r="C18" s="33"/>
      <c r="D18" s="33"/>
      <c r="E18" s="33"/>
      <c r="F18" s="33"/>
      <c r="G18" s="33"/>
      <c r="H18" s="33"/>
      <c r="I18" s="33"/>
      <c r="J18" s="33"/>
      <c r="K18" s="33"/>
      <c r="L18" s="33"/>
      <c r="M18" s="33"/>
      <c r="N18" s="33"/>
      <c r="O18" s="33"/>
      <c r="P18" s="33"/>
      <c r="Q18" s="33"/>
      <c r="R18" s="33"/>
    </row>
    <row r="19" spans="2:18" ht="33" customHeight="1" x14ac:dyDescent="0.35">
      <c r="B19" s="39"/>
      <c r="C19" s="33"/>
      <c r="D19" s="33"/>
      <c r="E19" s="33"/>
      <c r="F19" s="33"/>
      <c r="G19" s="33"/>
      <c r="H19" s="33"/>
      <c r="I19" s="33"/>
      <c r="J19" s="33"/>
      <c r="K19" s="33"/>
      <c r="L19" s="33"/>
      <c r="M19" s="33"/>
      <c r="N19" s="33"/>
      <c r="O19" s="33"/>
      <c r="P19" s="33"/>
      <c r="Q19" s="33"/>
      <c r="R19" s="33"/>
    </row>
    <row r="20" spans="2:18" ht="33" customHeight="1" x14ac:dyDescent="0.35">
      <c r="B20" s="39"/>
      <c r="C20" s="33"/>
      <c r="D20" s="33"/>
      <c r="E20" s="33"/>
      <c r="F20" s="33"/>
      <c r="G20" s="33"/>
      <c r="H20" s="33"/>
      <c r="I20" s="33"/>
      <c r="J20" s="33"/>
      <c r="K20" s="33"/>
      <c r="L20" s="33"/>
      <c r="M20" s="33"/>
      <c r="N20" s="33"/>
      <c r="O20" s="33"/>
      <c r="P20" s="33"/>
      <c r="Q20" s="33"/>
      <c r="R20" s="33"/>
    </row>
    <row r="21" spans="2:18" ht="33" customHeight="1" x14ac:dyDescent="0.35">
      <c r="B21" s="39"/>
      <c r="C21" s="33"/>
      <c r="D21" s="33"/>
      <c r="E21" s="33"/>
      <c r="F21" s="33"/>
      <c r="G21" s="33"/>
      <c r="H21" s="33"/>
      <c r="I21" s="33"/>
      <c r="J21" s="33"/>
      <c r="K21" s="33"/>
      <c r="L21" s="33"/>
      <c r="M21" s="33"/>
      <c r="N21" s="33"/>
      <c r="O21" s="33"/>
      <c r="P21" s="33"/>
      <c r="Q21" s="33"/>
      <c r="R21" s="33"/>
    </row>
    <row r="22" spans="2:18" ht="33" customHeight="1" x14ac:dyDescent="0.35">
      <c r="B22" s="39"/>
      <c r="C22" s="33"/>
      <c r="D22" s="33"/>
      <c r="E22" s="33"/>
      <c r="F22" s="33"/>
      <c r="G22" s="33"/>
      <c r="H22" s="33"/>
      <c r="I22" s="33"/>
      <c r="J22" s="33"/>
      <c r="K22" s="33"/>
      <c r="L22" s="33"/>
      <c r="M22" s="33"/>
      <c r="N22" s="33"/>
      <c r="O22" s="33"/>
      <c r="P22" s="33"/>
      <c r="Q22" s="33"/>
      <c r="R22" s="33"/>
    </row>
    <row r="23" spans="2:18" ht="33" customHeight="1" x14ac:dyDescent="0.35">
      <c r="B23" s="39"/>
      <c r="C23" s="33"/>
      <c r="D23" s="33"/>
      <c r="E23" s="33"/>
      <c r="F23" s="33"/>
      <c r="G23" s="33"/>
      <c r="H23" s="33"/>
      <c r="I23" s="33"/>
      <c r="J23" s="33"/>
      <c r="K23" s="33"/>
      <c r="L23" s="33"/>
      <c r="M23" s="33"/>
      <c r="N23" s="33"/>
      <c r="O23" s="33"/>
      <c r="P23" s="33"/>
      <c r="Q23" s="33"/>
      <c r="R23" s="33"/>
    </row>
    <row r="24" spans="2:18" ht="33" customHeight="1" x14ac:dyDescent="0.35">
      <c r="B24" s="39"/>
      <c r="C24" s="33"/>
      <c r="D24" s="33"/>
      <c r="E24" s="33"/>
      <c r="F24" s="33"/>
      <c r="G24" s="33"/>
      <c r="H24" s="33"/>
      <c r="I24" s="33"/>
      <c r="J24" s="33"/>
      <c r="K24" s="33"/>
      <c r="L24" s="33"/>
      <c r="M24" s="33"/>
      <c r="N24" s="33"/>
      <c r="O24" s="33"/>
      <c r="P24" s="33"/>
      <c r="Q24" s="33"/>
      <c r="R24" s="33"/>
    </row>
    <row r="25" spans="2:18" ht="33" customHeight="1" x14ac:dyDescent="0.35">
      <c r="B25" s="39"/>
      <c r="C25" s="33"/>
      <c r="D25" s="33"/>
      <c r="E25" s="33"/>
      <c r="F25" s="33"/>
      <c r="G25" s="33"/>
      <c r="H25" s="33"/>
      <c r="I25" s="33"/>
      <c r="J25" s="33"/>
      <c r="K25" s="33"/>
      <c r="L25" s="33"/>
      <c r="M25" s="33"/>
      <c r="N25" s="33"/>
      <c r="O25" s="33"/>
      <c r="P25" s="33"/>
      <c r="Q25" s="33"/>
      <c r="R25" s="33"/>
    </row>
    <row r="26" spans="2:18" ht="33" customHeight="1" x14ac:dyDescent="0.35">
      <c r="B26" s="39"/>
      <c r="C26" s="33"/>
      <c r="D26" s="33"/>
      <c r="E26" s="33"/>
      <c r="F26" s="33"/>
      <c r="G26" s="33"/>
      <c r="H26" s="33"/>
      <c r="I26" s="33"/>
      <c r="J26" s="33"/>
      <c r="K26" s="33"/>
      <c r="L26" s="33"/>
      <c r="M26" s="33"/>
      <c r="N26" s="33"/>
      <c r="O26" s="33"/>
      <c r="P26" s="33"/>
      <c r="Q26" s="33"/>
      <c r="R26" s="33"/>
    </row>
    <row r="27" spans="2:18" ht="33" customHeight="1" x14ac:dyDescent="0.35">
      <c r="B27" s="39"/>
      <c r="C27" s="33"/>
      <c r="D27" s="33"/>
      <c r="E27" s="33"/>
      <c r="F27" s="33"/>
      <c r="G27" s="33"/>
      <c r="H27" s="33"/>
      <c r="I27" s="33"/>
      <c r="J27" s="33"/>
      <c r="K27" s="33"/>
      <c r="L27" s="33"/>
      <c r="M27" s="33"/>
      <c r="N27" s="33"/>
      <c r="O27" s="33"/>
      <c r="P27" s="33"/>
      <c r="Q27" s="33"/>
      <c r="R27" s="33"/>
    </row>
    <row r="28" spans="2:18" ht="33" customHeight="1" x14ac:dyDescent="0.35">
      <c r="B28" s="39"/>
      <c r="C28" s="33"/>
      <c r="D28" s="33"/>
      <c r="E28" s="33"/>
      <c r="F28" s="33"/>
      <c r="G28" s="33"/>
      <c r="H28" s="33"/>
      <c r="I28" s="33"/>
      <c r="J28" s="33"/>
      <c r="K28" s="33"/>
      <c r="L28" s="33"/>
      <c r="M28" s="33"/>
      <c r="N28" s="33"/>
      <c r="O28" s="33"/>
      <c r="P28" s="33"/>
      <c r="Q28" s="33"/>
      <c r="R28" s="33"/>
    </row>
    <row r="29" spans="2:18" ht="33" customHeight="1" x14ac:dyDescent="0.35">
      <c r="B29" s="39"/>
      <c r="C29" s="33"/>
      <c r="D29" s="33"/>
      <c r="E29" s="33"/>
      <c r="F29" s="33"/>
      <c r="G29" s="33"/>
      <c r="H29" s="33"/>
      <c r="I29" s="33"/>
      <c r="J29" s="33"/>
      <c r="K29" s="33"/>
      <c r="L29" s="33"/>
      <c r="M29" s="33"/>
      <c r="N29" s="33"/>
      <c r="O29" s="33"/>
      <c r="P29" s="33"/>
      <c r="Q29" s="33"/>
      <c r="R29" s="33"/>
    </row>
    <row r="30" spans="2:18" ht="33" customHeight="1" x14ac:dyDescent="0.35">
      <c r="B30" s="39"/>
      <c r="C30" s="33"/>
      <c r="D30" s="33"/>
      <c r="E30" s="33"/>
      <c r="F30" s="33"/>
      <c r="G30" s="33"/>
      <c r="H30" s="33"/>
      <c r="I30" s="33"/>
      <c r="J30" s="33"/>
      <c r="K30" s="33"/>
      <c r="L30" s="33"/>
      <c r="M30" s="33"/>
      <c r="N30" s="33"/>
      <c r="O30" s="33"/>
      <c r="P30" s="33"/>
      <c r="Q30" s="33"/>
      <c r="R30" s="33"/>
    </row>
    <row r="31" spans="2:18" ht="33" customHeight="1" x14ac:dyDescent="0.35">
      <c r="B31" s="39"/>
      <c r="C31" s="33"/>
      <c r="D31" s="33"/>
      <c r="E31" s="33"/>
      <c r="F31" s="33"/>
      <c r="G31" s="33"/>
      <c r="H31" s="33"/>
      <c r="I31" s="33"/>
      <c r="J31" s="33"/>
      <c r="K31" s="33"/>
      <c r="L31" s="33"/>
      <c r="M31" s="33"/>
      <c r="N31" s="33"/>
      <c r="O31" s="33"/>
      <c r="P31" s="33"/>
      <c r="Q31" s="33"/>
      <c r="R31" s="33"/>
    </row>
    <row r="32" spans="2:18" ht="15" customHeight="1" x14ac:dyDescent="0.35">
      <c r="B32" s="38" t="s">
        <v>288</v>
      </c>
      <c r="C32" s="31"/>
    </row>
    <row r="33" spans="2:3" ht="17.25" customHeight="1" x14ac:dyDescent="0.35">
      <c r="B33" s="38" t="s">
        <v>321</v>
      </c>
      <c r="C33" s="31"/>
    </row>
    <row r="34" spans="2:3" ht="15" customHeight="1" x14ac:dyDescent="0.35">
      <c r="B34" s="18" t="s">
        <v>13</v>
      </c>
    </row>
  </sheetData>
  <mergeCells count="2">
    <mergeCell ref="B3:R3"/>
    <mergeCell ref="B4:R4"/>
  </mergeCells>
  <hyperlinks>
    <hyperlink ref="B2" location="Indice!A1" display="Índice"/>
    <hyperlink ref="S2" location="'2.1.17'!A1" display="Siguiente"/>
    <hyperlink ref="R2" location="'2.1.15'!A1" display="Anterior"/>
  </hyperlinks>
  <pageMargins left="1.0900000000000001" right="0.70866141732283472" top="0.74803149606299213" bottom="0.74803149606299213" header="0.31496062992125984" footer="0.31496062992125984"/>
  <pageSetup paperSize="9" scale="88" orientation="portrait"/>
  <drawing r:id="rId1"/>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T32"/>
  <sheetViews>
    <sheetView showGridLines="0" zoomScale="60" zoomScaleNormal="60" zoomScaleSheetLayoutView="55" workbookViewId="0">
      <pane ySplit="5" topLeftCell="A6" activePane="bottomLeft" state="frozen"/>
      <selection activeCell="B14" sqref="B14:Q16"/>
      <selection pane="bottomLeft"/>
    </sheetView>
  </sheetViews>
  <sheetFormatPr baseColWidth="10" defaultRowHeight="14.5" x14ac:dyDescent="0.35"/>
  <cols>
    <col min="1" max="1" width="5" customWidth="1"/>
    <col min="2" max="2" width="13" customWidth="1"/>
    <col min="3" max="3" width="59.7265625" customWidth="1"/>
    <col min="4" max="20" width="15.81640625" customWidth="1"/>
    <col min="21" max="21" width="15.7265625" customWidth="1"/>
  </cols>
  <sheetData>
    <row r="1" spans="2:20" ht="78" customHeight="1" x14ac:dyDescent="0.35"/>
    <row r="2" spans="2:20" ht="33" customHeight="1" x14ac:dyDescent="0.55000000000000004">
      <c r="B2" s="130" t="s">
        <v>2</v>
      </c>
      <c r="S2" s="36" t="s">
        <v>173</v>
      </c>
      <c r="T2" s="36" t="s">
        <v>174</v>
      </c>
    </row>
    <row r="3" spans="2:20" ht="22.5" customHeight="1" x14ac:dyDescent="0.35">
      <c r="B3" s="395" t="s">
        <v>159</v>
      </c>
      <c r="C3" s="395"/>
      <c r="D3" s="395"/>
      <c r="E3" s="395"/>
      <c r="F3" s="395"/>
      <c r="G3" s="395"/>
      <c r="H3" s="395"/>
      <c r="I3" s="395"/>
      <c r="J3" s="395"/>
      <c r="K3" s="395"/>
      <c r="L3" s="395"/>
      <c r="M3" s="395"/>
      <c r="N3" s="395"/>
      <c r="O3" s="395"/>
      <c r="P3" s="395"/>
      <c r="Q3" s="395"/>
      <c r="R3" s="395"/>
      <c r="S3" s="395"/>
    </row>
    <row r="4" spans="2:20" ht="35.25" customHeight="1" x14ac:dyDescent="0.35">
      <c r="B4" s="396" t="s">
        <v>355</v>
      </c>
      <c r="C4" s="396"/>
      <c r="D4" s="396"/>
      <c r="E4" s="396"/>
      <c r="F4" s="396"/>
      <c r="G4" s="396"/>
      <c r="H4" s="396"/>
      <c r="I4" s="396"/>
      <c r="J4" s="396"/>
      <c r="K4" s="396"/>
      <c r="L4" s="396"/>
      <c r="M4" s="396"/>
      <c r="N4" s="396"/>
      <c r="O4" s="396"/>
      <c r="P4" s="396"/>
      <c r="Q4" s="396"/>
      <c r="R4" s="396"/>
      <c r="S4" s="396"/>
    </row>
    <row r="5" spans="2:20" ht="33" customHeight="1" x14ac:dyDescent="0.35">
      <c r="B5" s="258"/>
      <c r="C5" s="258"/>
      <c r="D5" s="258"/>
      <c r="E5" s="258"/>
      <c r="F5" s="258"/>
      <c r="G5" s="258"/>
      <c r="H5" s="258"/>
      <c r="I5" s="258"/>
      <c r="K5" s="189"/>
    </row>
    <row r="6" spans="2:20" ht="33" customHeight="1" x14ac:dyDescent="0.35">
      <c r="B6" s="20" t="s">
        <v>0</v>
      </c>
      <c r="C6" s="311"/>
      <c r="D6" s="311"/>
      <c r="E6" s="311"/>
      <c r="F6" s="21"/>
      <c r="G6" s="21"/>
      <c r="H6" s="21"/>
      <c r="I6" s="21"/>
      <c r="J6" s="21"/>
      <c r="K6" s="21"/>
      <c r="L6" s="21"/>
      <c r="M6" s="21"/>
      <c r="N6" s="21"/>
      <c r="O6" s="21"/>
      <c r="P6" s="21"/>
      <c r="Q6" s="21"/>
      <c r="R6" s="21"/>
      <c r="S6" s="21"/>
    </row>
    <row r="7" spans="2:20" ht="33" customHeight="1" x14ac:dyDescent="0.35">
      <c r="B7" s="186" t="s">
        <v>9</v>
      </c>
      <c r="C7" s="186" t="s">
        <v>6</v>
      </c>
      <c r="D7" s="30">
        <v>2007</v>
      </c>
      <c r="E7" s="30">
        <v>2008</v>
      </c>
      <c r="F7" s="30">
        <v>2009</v>
      </c>
      <c r="G7" s="30">
        <v>2010</v>
      </c>
      <c r="H7" s="30">
        <v>2011</v>
      </c>
      <c r="I7" s="30">
        <v>2012</v>
      </c>
      <c r="J7" s="30">
        <v>2013</v>
      </c>
      <c r="K7" s="30">
        <v>2014</v>
      </c>
      <c r="L7" s="30">
        <v>2015</v>
      </c>
      <c r="M7" s="30">
        <v>2016</v>
      </c>
      <c r="N7" s="30">
        <v>2017</v>
      </c>
      <c r="O7" s="30">
        <v>2018</v>
      </c>
      <c r="P7" s="30">
        <v>2019</v>
      </c>
      <c r="Q7" s="30">
        <v>2020</v>
      </c>
      <c r="R7" s="30">
        <v>2021</v>
      </c>
      <c r="S7" s="30">
        <v>2022</v>
      </c>
      <c r="T7" s="30">
        <v>2023</v>
      </c>
    </row>
    <row r="8" spans="2:20" ht="33" customHeight="1" x14ac:dyDescent="0.35">
      <c r="B8" s="199" t="s">
        <v>445</v>
      </c>
      <c r="C8" s="114" t="s">
        <v>446</v>
      </c>
      <c r="D8" s="116">
        <v>545721</v>
      </c>
      <c r="E8" s="116">
        <v>670119</v>
      </c>
      <c r="F8" s="116">
        <v>774360</v>
      </c>
      <c r="G8" s="116">
        <v>1053557</v>
      </c>
      <c r="H8" s="116">
        <v>1296575</v>
      </c>
      <c r="I8" s="116">
        <v>1668524</v>
      </c>
      <c r="J8" s="116">
        <v>2030757</v>
      </c>
      <c r="K8" s="116">
        <v>2318309</v>
      </c>
      <c r="L8" s="116">
        <v>2418734</v>
      </c>
      <c r="M8" s="116">
        <v>2584666</v>
      </c>
      <c r="N8" s="116">
        <v>2730251</v>
      </c>
      <c r="O8" s="116">
        <v>2989799</v>
      </c>
      <c r="P8" s="116">
        <v>3021408</v>
      </c>
      <c r="Q8" s="116">
        <v>2759118</v>
      </c>
      <c r="R8" s="116">
        <v>3085200</v>
      </c>
      <c r="S8" s="116">
        <v>3103594</v>
      </c>
      <c r="T8" s="116">
        <v>3369065</v>
      </c>
    </row>
    <row r="9" spans="2:20" ht="33" customHeight="1" x14ac:dyDescent="0.35">
      <c r="B9" s="199" t="s">
        <v>447</v>
      </c>
      <c r="C9" s="114" t="s">
        <v>448</v>
      </c>
      <c r="D9" s="116">
        <v>300794</v>
      </c>
      <c r="E9" s="116">
        <v>391138</v>
      </c>
      <c r="F9" s="116">
        <v>478142</v>
      </c>
      <c r="G9" s="116">
        <v>638753</v>
      </c>
      <c r="H9" s="116">
        <v>768638</v>
      </c>
      <c r="I9" s="116">
        <v>951047</v>
      </c>
      <c r="J9" s="116">
        <v>1144782</v>
      </c>
      <c r="K9" s="116">
        <v>1437296</v>
      </c>
      <c r="L9" s="116">
        <v>1456824</v>
      </c>
      <c r="M9" s="116">
        <v>1460451</v>
      </c>
      <c r="N9" s="116">
        <v>1633635</v>
      </c>
      <c r="O9" s="116">
        <v>1886282</v>
      </c>
      <c r="P9" s="116">
        <v>1814530</v>
      </c>
      <c r="Q9" s="116">
        <v>1947087</v>
      </c>
      <c r="R9" s="116">
        <v>1871500</v>
      </c>
      <c r="S9" s="116">
        <v>1970712</v>
      </c>
      <c r="T9" s="116">
        <v>1963985</v>
      </c>
    </row>
    <row r="10" spans="2:20" ht="33" customHeight="1" x14ac:dyDescent="0.35">
      <c r="B10" s="199" t="s">
        <v>455</v>
      </c>
      <c r="C10" s="114" t="s">
        <v>35</v>
      </c>
      <c r="D10" s="116">
        <v>195252</v>
      </c>
      <c r="E10" s="116">
        <v>214783</v>
      </c>
      <c r="F10" s="116">
        <v>205936</v>
      </c>
      <c r="G10" s="116">
        <v>234185</v>
      </c>
      <c r="H10" s="116">
        <v>287963</v>
      </c>
      <c r="I10" s="116">
        <v>295615</v>
      </c>
      <c r="J10" s="116">
        <v>296434</v>
      </c>
      <c r="K10" s="116">
        <v>269023</v>
      </c>
      <c r="L10" s="116">
        <v>256550</v>
      </c>
      <c r="M10" s="116">
        <v>239834</v>
      </c>
      <c r="N10" s="116">
        <v>255153</v>
      </c>
      <c r="O10" s="116">
        <v>259929</v>
      </c>
      <c r="P10" s="116">
        <v>217040</v>
      </c>
      <c r="Q10" s="116">
        <v>211637</v>
      </c>
      <c r="R10" s="116">
        <v>204603</v>
      </c>
      <c r="S10" s="116">
        <v>218790</v>
      </c>
      <c r="T10" s="116">
        <v>214033</v>
      </c>
    </row>
    <row r="11" spans="2:20" ht="33" customHeight="1" x14ac:dyDescent="0.35">
      <c r="B11" s="199" t="s">
        <v>456</v>
      </c>
      <c r="C11" s="114" t="s">
        <v>457</v>
      </c>
      <c r="D11" s="116">
        <v>23070</v>
      </c>
      <c r="E11" s="116">
        <v>29253</v>
      </c>
      <c r="F11" s="116">
        <v>33747</v>
      </c>
      <c r="G11" s="116">
        <v>47627</v>
      </c>
      <c r="H11" s="116">
        <v>59308</v>
      </c>
      <c r="I11" s="116">
        <v>79286</v>
      </c>
      <c r="J11" s="116">
        <v>93967</v>
      </c>
      <c r="K11" s="116">
        <v>108619</v>
      </c>
      <c r="L11" s="116">
        <v>111126</v>
      </c>
      <c r="M11" s="116">
        <v>115660</v>
      </c>
      <c r="N11" s="116">
        <v>105147</v>
      </c>
      <c r="O11" s="116">
        <v>116272</v>
      </c>
      <c r="P11" s="116">
        <v>113010</v>
      </c>
      <c r="Q11" s="116">
        <v>61352</v>
      </c>
      <c r="R11" s="116">
        <v>78135</v>
      </c>
      <c r="S11" s="116">
        <v>77925</v>
      </c>
      <c r="T11" s="116">
        <v>74320</v>
      </c>
    </row>
    <row r="12" spans="2:20" ht="33" customHeight="1" x14ac:dyDescent="0.35">
      <c r="B12" s="199" t="s">
        <v>460</v>
      </c>
      <c r="C12" s="114" t="s">
        <v>461</v>
      </c>
      <c r="D12" s="116">
        <v>13693</v>
      </c>
      <c r="E12" s="116">
        <v>26986</v>
      </c>
      <c r="F12" s="116">
        <v>32057</v>
      </c>
      <c r="G12" s="116">
        <v>37387</v>
      </c>
      <c r="H12" s="116">
        <v>45645</v>
      </c>
      <c r="I12" s="116">
        <v>50281</v>
      </c>
      <c r="J12" s="116">
        <v>96859</v>
      </c>
      <c r="K12" s="116">
        <v>62557</v>
      </c>
      <c r="L12" s="116">
        <v>38077</v>
      </c>
      <c r="M12" s="116">
        <v>18546</v>
      </c>
      <c r="N12" s="116">
        <v>16001</v>
      </c>
      <c r="O12" s="116">
        <v>16127</v>
      </c>
      <c r="P12" s="116">
        <v>15105</v>
      </c>
      <c r="Q12" s="116">
        <v>41892</v>
      </c>
      <c r="R12" s="116">
        <v>403552</v>
      </c>
      <c r="S12" s="116">
        <v>68227</v>
      </c>
      <c r="T12" s="116">
        <v>14154</v>
      </c>
    </row>
    <row r="13" spans="2:20" ht="33" customHeight="1" x14ac:dyDescent="0.35">
      <c r="B13" s="199" t="s">
        <v>462</v>
      </c>
      <c r="C13" s="114" t="s">
        <v>463</v>
      </c>
      <c r="D13" s="116">
        <v>6999</v>
      </c>
      <c r="E13" s="116">
        <v>8489</v>
      </c>
      <c r="F13" s="116">
        <v>9467</v>
      </c>
      <c r="G13" s="116">
        <v>13719</v>
      </c>
      <c r="H13" s="116">
        <v>20534</v>
      </c>
      <c r="I13" s="116">
        <v>24157</v>
      </c>
      <c r="J13" s="116">
        <v>30457</v>
      </c>
      <c r="K13" s="116">
        <v>29346</v>
      </c>
      <c r="L13" s="116">
        <v>40714</v>
      </c>
      <c r="M13" s="116">
        <v>54480</v>
      </c>
      <c r="N13" s="116">
        <v>73615</v>
      </c>
      <c r="O13" s="116">
        <v>48214</v>
      </c>
      <c r="P13" s="116">
        <v>44816</v>
      </c>
      <c r="Q13" s="116">
        <v>37600</v>
      </c>
      <c r="R13" s="116">
        <v>38691</v>
      </c>
      <c r="S13" s="116">
        <v>37647</v>
      </c>
      <c r="T13" s="116">
        <v>35909</v>
      </c>
    </row>
    <row r="14" spans="2:20" ht="33" customHeight="1" x14ac:dyDescent="0.35">
      <c r="B14" s="199" t="s">
        <v>451</v>
      </c>
      <c r="C14" s="114" t="s">
        <v>452</v>
      </c>
      <c r="D14" s="116">
        <v>3629</v>
      </c>
      <c r="E14" s="116">
        <v>4366</v>
      </c>
      <c r="F14" s="116">
        <v>6269</v>
      </c>
      <c r="G14" s="116">
        <v>12337</v>
      </c>
      <c r="H14" s="116">
        <v>18414</v>
      </c>
      <c r="I14" s="116">
        <v>28108</v>
      </c>
      <c r="J14" s="116">
        <v>38399</v>
      </c>
      <c r="K14" s="116">
        <v>56196</v>
      </c>
      <c r="L14" s="116">
        <v>58131</v>
      </c>
      <c r="M14" s="116">
        <v>61082</v>
      </c>
      <c r="N14" s="116">
        <v>42471</v>
      </c>
      <c r="O14" s="116">
        <v>63930</v>
      </c>
      <c r="P14" s="116">
        <v>69673</v>
      </c>
      <c r="Q14" s="116">
        <v>12778</v>
      </c>
      <c r="R14" s="116">
        <v>32343</v>
      </c>
      <c r="S14" s="116">
        <v>25610</v>
      </c>
      <c r="T14" s="116">
        <v>17657</v>
      </c>
    </row>
    <row r="15" spans="2:20" ht="33" customHeight="1" x14ac:dyDescent="0.35">
      <c r="B15" s="422" t="s">
        <v>410</v>
      </c>
      <c r="C15" s="422"/>
      <c r="D15" s="117">
        <v>1089158</v>
      </c>
      <c r="E15" s="117">
        <v>1345134</v>
      </c>
      <c r="F15" s="117">
        <v>1539978</v>
      </c>
      <c r="G15" s="117">
        <v>2037565</v>
      </c>
      <c r="H15" s="117">
        <v>2497077</v>
      </c>
      <c r="I15" s="117">
        <v>3097018</v>
      </c>
      <c r="J15" s="117">
        <v>3731655</v>
      </c>
      <c r="K15" s="117">
        <v>4281346</v>
      </c>
      <c r="L15" s="117">
        <v>4380156</v>
      </c>
      <c r="M15" s="117">
        <v>4534719</v>
      </c>
      <c r="N15" s="117">
        <v>4856273</v>
      </c>
      <c r="O15" s="117">
        <v>5380553</v>
      </c>
      <c r="P15" s="117">
        <v>5295582</v>
      </c>
      <c r="Q15" s="117">
        <v>5071464</v>
      </c>
      <c r="R15" s="117">
        <v>5714024</v>
      </c>
      <c r="S15" s="117">
        <v>5502505</v>
      </c>
      <c r="T15" s="117">
        <v>5689123</v>
      </c>
    </row>
    <row r="16" spans="2:20" ht="33" customHeight="1" x14ac:dyDescent="0.35">
      <c r="B16" s="312"/>
      <c r="C16" s="312"/>
      <c r="D16" s="195"/>
      <c r="E16" s="195"/>
      <c r="F16" s="195"/>
      <c r="G16" s="195"/>
      <c r="H16" s="195"/>
      <c r="I16" s="195"/>
      <c r="J16" s="195"/>
      <c r="K16" s="195"/>
      <c r="L16" s="195"/>
      <c r="M16" s="195"/>
      <c r="N16" s="195"/>
      <c r="O16" s="195"/>
      <c r="P16" s="195"/>
      <c r="Q16" s="195"/>
      <c r="R16" s="195"/>
      <c r="S16" s="195"/>
      <c r="T16" s="21"/>
    </row>
    <row r="17" spans="2:20" ht="33" customHeight="1" x14ac:dyDescent="0.35">
      <c r="B17" s="279" t="s">
        <v>539</v>
      </c>
      <c r="C17" s="145"/>
      <c r="D17" s="145"/>
      <c r="E17" s="145"/>
      <c r="F17" s="145"/>
      <c r="G17" s="145"/>
      <c r="H17" s="145"/>
      <c r="I17" s="259"/>
      <c r="J17" s="257"/>
    </row>
    <row r="18" spans="2:20" ht="33" customHeight="1" x14ac:dyDescent="0.35">
      <c r="B18" s="312"/>
      <c r="C18" s="312"/>
      <c r="D18" s="195"/>
      <c r="E18" s="195"/>
      <c r="F18" s="195"/>
      <c r="G18" s="195"/>
      <c r="H18" s="195"/>
      <c r="I18" s="195"/>
      <c r="J18" s="195"/>
      <c r="K18" s="195"/>
      <c r="L18" s="195"/>
      <c r="M18" s="195"/>
      <c r="N18" s="195"/>
      <c r="O18" s="195"/>
      <c r="P18" s="195"/>
      <c r="Q18" s="195"/>
      <c r="R18" s="195"/>
      <c r="S18" s="195"/>
      <c r="T18" s="21"/>
    </row>
    <row r="19" spans="2:20" ht="33" customHeight="1" x14ac:dyDescent="0.35">
      <c r="B19" s="312"/>
      <c r="C19" s="312"/>
      <c r="D19" s="195"/>
      <c r="E19" s="195"/>
      <c r="F19" s="195"/>
      <c r="G19" s="195"/>
      <c r="H19" s="195"/>
      <c r="I19" s="195"/>
      <c r="J19" s="195"/>
      <c r="K19" s="195"/>
      <c r="L19" s="195"/>
      <c r="M19" s="195"/>
      <c r="N19" s="195"/>
      <c r="O19" s="195"/>
      <c r="P19" s="195"/>
      <c r="Q19" s="195"/>
      <c r="R19" s="195"/>
      <c r="S19" s="195"/>
      <c r="T19" s="21"/>
    </row>
    <row r="20" spans="2:20" ht="33" customHeight="1" x14ac:dyDescent="0.35">
      <c r="B20" s="312"/>
      <c r="C20" s="312"/>
      <c r="D20" s="195"/>
      <c r="E20" s="195"/>
      <c r="F20" s="195"/>
      <c r="G20" s="195"/>
      <c r="H20" s="195"/>
      <c r="I20" s="195"/>
      <c r="J20" s="195"/>
      <c r="K20" s="195"/>
      <c r="L20" s="195"/>
      <c r="M20" s="195"/>
      <c r="N20" s="195"/>
      <c r="O20" s="195"/>
      <c r="P20" s="195"/>
      <c r="Q20" s="195"/>
      <c r="R20" s="195"/>
      <c r="S20" s="195"/>
      <c r="T20" s="21"/>
    </row>
    <row r="21" spans="2:20" ht="33" customHeight="1" x14ac:dyDescent="0.35">
      <c r="B21" s="312"/>
      <c r="C21" s="312"/>
      <c r="D21" s="195"/>
      <c r="E21" s="195"/>
      <c r="F21" s="195"/>
      <c r="G21" s="195"/>
      <c r="H21" s="195"/>
      <c r="I21" s="195"/>
      <c r="J21" s="195"/>
      <c r="K21" s="195"/>
      <c r="L21" s="195"/>
      <c r="M21" s="195"/>
      <c r="N21" s="195"/>
      <c r="O21" s="195"/>
      <c r="P21" s="195"/>
      <c r="Q21" s="195"/>
      <c r="R21" s="195"/>
      <c r="S21" s="195"/>
      <c r="T21" s="21"/>
    </row>
    <row r="22" spans="2:20" ht="33" customHeight="1" x14ac:dyDescent="0.35">
      <c r="B22" s="312"/>
      <c r="C22" s="312"/>
      <c r="D22" s="195"/>
      <c r="E22" s="195"/>
      <c r="F22" s="195"/>
      <c r="G22" s="195"/>
      <c r="H22" s="195"/>
      <c r="I22" s="195"/>
      <c r="J22" s="195"/>
      <c r="K22" s="195"/>
      <c r="L22" s="195"/>
      <c r="M22" s="195"/>
      <c r="N22" s="195"/>
      <c r="O22" s="195"/>
      <c r="P22" s="195"/>
      <c r="Q22" s="195"/>
      <c r="R22" s="195"/>
      <c r="S22" s="195"/>
      <c r="T22" s="21"/>
    </row>
    <row r="23" spans="2:20" ht="33" customHeight="1" x14ac:dyDescent="0.35">
      <c r="B23" s="312"/>
      <c r="C23" s="312"/>
      <c r="D23" s="195"/>
      <c r="E23" s="195"/>
      <c r="F23" s="195"/>
      <c r="G23" s="195"/>
      <c r="H23" s="195"/>
      <c r="I23" s="195"/>
      <c r="J23" s="195"/>
      <c r="K23" s="195"/>
      <c r="L23" s="195"/>
      <c r="M23" s="195"/>
      <c r="N23" s="195"/>
      <c r="O23" s="195"/>
      <c r="P23" s="195"/>
      <c r="Q23" s="195"/>
      <c r="R23" s="195"/>
      <c r="S23" s="195"/>
      <c r="T23" s="21"/>
    </row>
    <row r="24" spans="2:20" ht="33" customHeight="1" x14ac:dyDescent="0.35">
      <c r="B24" s="312"/>
      <c r="C24" s="312"/>
      <c r="D24" s="195"/>
      <c r="E24" s="195"/>
      <c r="F24" s="195"/>
      <c r="G24" s="195"/>
      <c r="H24" s="195"/>
      <c r="I24" s="195"/>
      <c r="J24" s="195"/>
      <c r="K24" s="195"/>
      <c r="L24" s="195"/>
      <c r="M24" s="195"/>
      <c r="N24" s="195"/>
      <c r="O24" s="195"/>
      <c r="P24" s="195"/>
      <c r="Q24" s="195"/>
      <c r="R24" s="195"/>
      <c r="S24" s="195"/>
      <c r="T24" s="21"/>
    </row>
    <row r="25" spans="2:20" ht="33" customHeight="1" x14ac:dyDescent="0.35">
      <c r="B25" s="312"/>
      <c r="C25" s="312"/>
      <c r="D25" s="195"/>
      <c r="E25" s="195"/>
      <c r="F25" s="195"/>
      <c r="G25" s="195"/>
      <c r="H25" s="195"/>
      <c r="I25" s="195"/>
      <c r="J25" s="195"/>
      <c r="K25" s="195"/>
      <c r="L25" s="195"/>
      <c r="M25" s="195"/>
      <c r="N25" s="195"/>
      <c r="O25" s="195"/>
      <c r="P25" s="195"/>
      <c r="Q25" s="195"/>
      <c r="R25" s="195"/>
      <c r="S25" s="195"/>
      <c r="T25" s="21"/>
    </row>
    <row r="26" spans="2:20" ht="33" customHeight="1" x14ac:dyDescent="0.35">
      <c r="B26" s="312"/>
      <c r="C26" s="312"/>
      <c r="D26" s="195"/>
      <c r="E26" s="195"/>
      <c r="F26" s="195"/>
      <c r="G26" s="195"/>
      <c r="H26" s="195"/>
      <c r="I26" s="195"/>
      <c r="J26" s="195"/>
      <c r="K26" s="195"/>
      <c r="L26" s="195"/>
      <c r="M26" s="195"/>
      <c r="N26" s="195"/>
      <c r="O26" s="195"/>
      <c r="P26" s="195"/>
      <c r="Q26" s="195"/>
      <c r="R26" s="195"/>
      <c r="S26" s="195"/>
      <c r="T26" s="21"/>
    </row>
    <row r="27" spans="2:20" ht="33" customHeight="1" x14ac:dyDescent="0.35">
      <c r="B27" s="312"/>
      <c r="C27" s="312"/>
      <c r="D27" s="195"/>
      <c r="E27" s="195"/>
      <c r="F27" s="195"/>
      <c r="G27" s="195"/>
      <c r="H27" s="195"/>
      <c r="I27" s="195"/>
      <c r="J27" s="195"/>
      <c r="K27" s="195"/>
      <c r="L27" s="195"/>
      <c r="M27" s="195"/>
      <c r="N27" s="195"/>
      <c r="O27" s="195"/>
      <c r="P27" s="195"/>
      <c r="Q27" s="195"/>
      <c r="R27" s="195"/>
      <c r="S27" s="195"/>
      <c r="T27" s="21"/>
    </row>
    <row r="28" spans="2:20" ht="33" customHeight="1" x14ac:dyDescent="0.35">
      <c r="B28" s="312"/>
      <c r="C28" s="312"/>
      <c r="D28" s="195"/>
      <c r="E28" s="195"/>
      <c r="F28" s="195"/>
      <c r="G28" s="195"/>
      <c r="H28" s="195"/>
      <c r="I28" s="195"/>
      <c r="J28" s="195"/>
      <c r="K28" s="195"/>
      <c r="L28" s="195"/>
      <c r="M28" s="195"/>
      <c r="N28" s="195"/>
      <c r="O28" s="195"/>
      <c r="P28" s="195"/>
      <c r="Q28" s="195"/>
      <c r="R28" s="195"/>
      <c r="S28" s="195"/>
      <c r="T28" s="21"/>
    </row>
    <row r="29" spans="2:20" ht="33" customHeight="1" x14ac:dyDescent="0.35">
      <c r="B29" s="312"/>
      <c r="C29" s="312"/>
      <c r="D29" s="195"/>
      <c r="E29" s="195"/>
      <c r="F29" s="195"/>
      <c r="G29" s="195"/>
      <c r="H29" s="195"/>
      <c r="I29" s="195"/>
      <c r="J29" s="195"/>
      <c r="K29" s="195"/>
      <c r="L29" s="195"/>
      <c r="M29" s="195"/>
      <c r="N29" s="195"/>
      <c r="O29" s="195"/>
      <c r="P29" s="195"/>
      <c r="Q29" s="195"/>
      <c r="R29" s="195"/>
      <c r="S29" s="195"/>
      <c r="T29" s="21"/>
    </row>
    <row r="30" spans="2:20" ht="33" customHeight="1" x14ac:dyDescent="0.35">
      <c r="B30" s="102" t="s">
        <v>293</v>
      </c>
      <c r="D30" s="259"/>
      <c r="E30" s="259"/>
      <c r="F30" s="259"/>
      <c r="G30" s="259"/>
      <c r="H30" s="259"/>
      <c r="I30" s="259"/>
      <c r="J30" s="257"/>
    </row>
    <row r="31" spans="2:20" ht="14.25" customHeight="1" x14ac:dyDescent="0.35">
      <c r="B31" s="102" t="s">
        <v>14</v>
      </c>
      <c r="D31" s="259"/>
      <c r="E31" s="259"/>
      <c r="F31" s="259"/>
      <c r="G31" s="259"/>
      <c r="H31" s="259"/>
      <c r="I31" s="259"/>
      <c r="J31" s="257"/>
    </row>
    <row r="32" spans="2:20" ht="16.5" customHeight="1" x14ac:dyDescent="0.35">
      <c r="B32" s="18"/>
      <c r="D32" s="259"/>
      <c r="E32" s="259"/>
      <c r="F32" s="259"/>
      <c r="G32" s="259"/>
      <c r="H32" s="259"/>
      <c r="I32" s="259"/>
      <c r="J32" s="257"/>
    </row>
  </sheetData>
  <mergeCells count="3">
    <mergeCell ref="B4:S4"/>
    <mergeCell ref="B3:S3"/>
    <mergeCell ref="B15:C15"/>
  </mergeCells>
  <hyperlinks>
    <hyperlink ref="B2" location="Indice!A1" display="Índice"/>
    <hyperlink ref="T2" location="'2.1.18'!A1" display="Siguiente"/>
    <hyperlink ref="S2" location="'2.1.16'!A1" display="Anterior"/>
  </hyperlinks>
  <pageMargins left="0.70866141732283472" right="0.70866141732283472" top="0.74803149606299213" bottom="0.74803149606299213" header="0.31496062992125984" footer="0.31496062992125984"/>
  <pageSetup paperSize="9" scale="57" orientation="landscape"/>
  <drawing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Q45"/>
  <sheetViews>
    <sheetView showGridLines="0" zoomScale="60" zoomScaleNormal="60" zoomScaleSheetLayoutView="55" workbookViewId="0">
      <pane ySplit="5" topLeftCell="A16" activePane="bottomLeft" state="frozen"/>
      <selection activeCell="B14" sqref="B14:Q16"/>
      <selection pane="bottomLeft"/>
    </sheetView>
  </sheetViews>
  <sheetFormatPr baseColWidth="10" defaultRowHeight="14.5" x14ac:dyDescent="0.35"/>
  <cols>
    <col min="1" max="1" width="5" customWidth="1"/>
    <col min="2" max="2" width="15.7265625" customWidth="1"/>
    <col min="3" max="3" width="83.7265625" customWidth="1"/>
    <col min="4" max="7" width="15.81640625" customWidth="1"/>
    <col min="8" max="12" width="15.7265625" customWidth="1"/>
  </cols>
  <sheetData>
    <row r="1" spans="2:11" ht="78" customHeight="1" x14ac:dyDescent="0.35"/>
    <row r="2" spans="2:11" ht="33" customHeight="1" x14ac:dyDescent="0.55000000000000004">
      <c r="B2" s="130" t="s">
        <v>2</v>
      </c>
      <c r="D2" s="143"/>
      <c r="E2" s="143"/>
      <c r="F2" s="36" t="s">
        <v>173</v>
      </c>
      <c r="G2" s="36" t="s">
        <v>174</v>
      </c>
    </row>
    <row r="3" spans="2:11" ht="33" customHeight="1" x14ac:dyDescent="0.35">
      <c r="B3" s="395" t="s">
        <v>167</v>
      </c>
      <c r="C3" s="395"/>
      <c r="D3" s="395"/>
      <c r="E3" s="395"/>
      <c r="F3" s="395"/>
      <c r="G3" s="395"/>
    </row>
    <row r="4" spans="2:11" ht="33" customHeight="1" x14ac:dyDescent="0.35">
      <c r="B4" s="396" t="s">
        <v>356</v>
      </c>
      <c r="C4" s="396"/>
      <c r="D4" s="396"/>
      <c r="E4" s="396"/>
      <c r="F4" s="396"/>
      <c r="G4" s="396"/>
      <c r="H4" s="317"/>
      <c r="I4" s="258"/>
    </row>
    <row r="5" spans="2:11" ht="33" customHeight="1" x14ac:dyDescent="0.35">
      <c r="B5" s="258"/>
      <c r="C5" s="258"/>
      <c r="D5" s="258"/>
      <c r="E5" s="258"/>
      <c r="F5" s="258"/>
      <c r="G5" s="258"/>
      <c r="H5" s="258"/>
      <c r="I5" s="258"/>
      <c r="K5" s="189"/>
    </row>
    <row r="6" spans="2:11" ht="33" customHeight="1" x14ac:dyDescent="0.35">
      <c r="B6" s="20" t="s">
        <v>0</v>
      </c>
      <c r="C6" s="21"/>
      <c r="D6" s="21"/>
      <c r="E6" s="21"/>
      <c r="F6" s="258"/>
      <c r="G6" s="258"/>
      <c r="H6" s="258"/>
      <c r="I6" s="258"/>
      <c r="K6" s="189"/>
    </row>
    <row r="7" spans="2:11" ht="33" customHeight="1" x14ac:dyDescent="0.35">
      <c r="B7" s="186" t="s">
        <v>9</v>
      </c>
      <c r="C7" s="186" t="s">
        <v>6</v>
      </c>
      <c r="D7" s="30">
        <v>2022</v>
      </c>
      <c r="E7" s="30">
        <v>2023</v>
      </c>
      <c r="F7" s="30" t="s">
        <v>230</v>
      </c>
      <c r="G7" s="30" t="s">
        <v>294</v>
      </c>
      <c r="H7" s="258"/>
      <c r="I7" s="258"/>
      <c r="K7" s="189"/>
    </row>
    <row r="8" spans="2:11" ht="33" customHeight="1" x14ac:dyDescent="0.35">
      <c r="B8" s="199" t="s">
        <v>445</v>
      </c>
      <c r="C8" s="114" t="s">
        <v>446</v>
      </c>
      <c r="D8" s="116">
        <v>3103594</v>
      </c>
      <c r="E8" s="116">
        <v>3369065</v>
      </c>
      <c r="F8" s="92">
        <v>0.56403292682151096</v>
      </c>
      <c r="G8" s="92">
        <v>0.592194086856621</v>
      </c>
      <c r="H8" s="258"/>
      <c r="I8" s="258"/>
      <c r="K8" s="189"/>
    </row>
    <row r="9" spans="2:11" ht="33" customHeight="1" x14ac:dyDescent="0.35">
      <c r="B9" s="199" t="s">
        <v>447</v>
      </c>
      <c r="C9" s="114" t="s">
        <v>448</v>
      </c>
      <c r="D9" s="116">
        <v>1970712</v>
      </c>
      <c r="E9" s="116">
        <v>1963985</v>
      </c>
      <c r="F9" s="92">
        <v>0.35814815252325999</v>
      </c>
      <c r="G9" s="92">
        <v>0.34521753177071401</v>
      </c>
      <c r="H9" s="258"/>
      <c r="I9" s="258"/>
      <c r="K9" s="189"/>
    </row>
    <row r="10" spans="2:11" ht="33" customHeight="1" x14ac:dyDescent="0.35">
      <c r="B10" s="199" t="s">
        <v>455</v>
      </c>
      <c r="C10" s="114" t="s">
        <v>35</v>
      </c>
      <c r="D10" s="116">
        <v>218790</v>
      </c>
      <c r="E10" s="116">
        <v>214033</v>
      </c>
      <c r="F10" s="92">
        <v>3.9761890266342297E-2</v>
      </c>
      <c r="G10" s="92">
        <v>3.7621440070815797E-2</v>
      </c>
      <c r="H10" s="258"/>
      <c r="I10" s="258"/>
      <c r="K10" s="189"/>
    </row>
    <row r="11" spans="2:11" ht="33" customHeight="1" x14ac:dyDescent="0.35">
      <c r="B11" s="199" t="s">
        <v>456</v>
      </c>
      <c r="C11" s="114" t="s">
        <v>457</v>
      </c>
      <c r="D11" s="116">
        <v>77925</v>
      </c>
      <c r="E11" s="116">
        <v>74320</v>
      </c>
      <c r="F11" s="92">
        <v>1.4161731793065201E-2</v>
      </c>
      <c r="G11" s="92">
        <v>1.30635249053325E-2</v>
      </c>
      <c r="H11" s="258"/>
      <c r="I11" s="258"/>
      <c r="K11" s="189"/>
    </row>
    <row r="12" spans="2:11" ht="33" customHeight="1" x14ac:dyDescent="0.35">
      <c r="B12" s="199" t="s">
        <v>460</v>
      </c>
      <c r="C12" s="114" t="s">
        <v>461</v>
      </c>
      <c r="D12" s="116">
        <v>68227</v>
      </c>
      <c r="E12" s="116">
        <v>14154</v>
      </c>
      <c r="F12" s="92">
        <v>1.2399261790766201E-2</v>
      </c>
      <c r="G12" s="92">
        <v>2.48790542936055E-3</v>
      </c>
      <c r="H12" s="258"/>
      <c r="I12" s="258"/>
      <c r="K12" s="189"/>
    </row>
    <row r="13" spans="2:11" ht="33" customHeight="1" x14ac:dyDescent="0.35">
      <c r="B13" s="199" t="s">
        <v>462</v>
      </c>
      <c r="C13" s="114" t="s">
        <v>463</v>
      </c>
      <c r="D13" s="116">
        <v>37647</v>
      </c>
      <c r="E13" s="116">
        <v>35909</v>
      </c>
      <c r="F13" s="92">
        <v>6.8417929652040297E-3</v>
      </c>
      <c r="G13" s="92">
        <v>6.3118691580406998E-3</v>
      </c>
      <c r="H13" s="258"/>
      <c r="I13" s="258"/>
      <c r="K13" s="189"/>
    </row>
    <row r="14" spans="2:11" ht="33" customHeight="1" x14ac:dyDescent="0.35">
      <c r="B14" s="199" t="s">
        <v>451</v>
      </c>
      <c r="C14" s="114" t="s">
        <v>452</v>
      </c>
      <c r="D14" s="118">
        <v>25610</v>
      </c>
      <c r="E14" s="118">
        <v>17657</v>
      </c>
      <c r="F14" s="92">
        <v>4.6542438398511198E-3</v>
      </c>
      <c r="G14" s="92">
        <v>3.10364180911539E-3</v>
      </c>
      <c r="H14" s="258"/>
      <c r="I14" s="258"/>
      <c r="K14" s="189"/>
    </row>
    <row r="15" spans="2:11" ht="33" customHeight="1" x14ac:dyDescent="0.35">
      <c r="B15" s="424" t="s">
        <v>410</v>
      </c>
      <c r="C15" s="425"/>
      <c r="D15" s="117">
        <v>5502505</v>
      </c>
      <c r="E15" s="117">
        <v>5689123</v>
      </c>
      <c r="F15" s="109">
        <v>1</v>
      </c>
      <c r="G15" s="109">
        <v>1</v>
      </c>
      <c r="H15" s="258"/>
      <c r="I15" s="258"/>
      <c r="K15" s="189"/>
    </row>
    <row r="16" spans="2:11" ht="33" customHeight="1" x14ac:dyDescent="0.35">
      <c r="F16" s="259"/>
      <c r="G16" s="259"/>
      <c r="H16" s="259"/>
      <c r="I16" s="259"/>
      <c r="J16" s="257"/>
    </row>
    <row r="17" spans="2:17" ht="33" customHeight="1" x14ac:dyDescent="0.35">
      <c r="B17" s="423" t="s">
        <v>357</v>
      </c>
      <c r="C17" s="423"/>
      <c r="D17" s="423"/>
      <c r="E17" s="423"/>
      <c r="F17" s="423"/>
      <c r="G17" s="423"/>
      <c r="H17" s="259"/>
      <c r="I17" s="259"/>
      <c r="J17" s="257"/>
    </row>
    <row r="18" spans="2:17" ht="40.15" customHeight="1" x14ac:dyDescent="0.35">
      <c r="B18" s="423"/>
      <c r="C18" s="423"/>
      <c r="D18" s="423"/>
      <c r="E18" s="423"/>
      <c r="F18" s="423"/>
      <c r="G18" s="423"/>
      <c r="H18" s="320"/>
      <c r="I18" s="320"/>
      <c r="J18" s="320"/>
      <c r="K18" s="320"/>
      <c r="L18" s="320"/>
      <c r="M18" s="320"/>
      <c r="N18" s="320"/>
      <c r="O18" s="320"/>
      <c r="P18" s="320"/>
      <c r="Q18" s="320"/>
    </row>
    <row r="19" spans="2:17" ht="33" customHeight="1" x14ac:dyDescent="0.35">
      <c r="B19" s="280"/>
      <c r="C19" s="280"/>
      <c r="D19" s="326"/>
      <c r="E19" s="326"/>
      <c r="F19" s="327"/>
      <c r="G19" s="327"/>
      <c r="H19" s="295"/>
      <c r="I19" s="259"/>
      <c r="J19" s="257"/>
    </row>
    <row r="20" spans="2:17" ht="33" customHeight="1" x14ac:dyDescent="0.35">
      <c r="B20" s="188"/>
      <c r="C20" s="46"/>
      <c r="D20" s="46" t="s">
        <v>177</v>
      </c>
      <c r="E20" s="46" t="s">
        <v>172</v>
      </c>
      <c r="F20" s="46"/>
      <c r="G20" s="46"/>
      <c r="H20" s="49"/>
      <c r="I20" s="273"/>
      <c r="J20" s="267"/>
      <c r="K20" s="10"/>
      <c r="L20" s="10"/>
      <c r="M20" s="10"/>
    </row>
    <row r="21" spans="2:17" ht="33" customHeight="1" x14ac:dyDescent="0.35">
      <c r="B21" s="188"/>
      <c r="C21" s="46" t="s">
        <v>6</v>
      </c>
      <c r="D21" s="321" t="e">
        <f>+#REF!</f>
        <v>#REF!</v>
      </c>
      <c r="E21" s="321" t="e">
        <f>+D21</f>
        <v>#REF!</v>
      </c>
      <c r="F21" s="46"/>
      <c r="G21" s="210"/>
      <c r="H21" s="49"/>
      <c r="I21" s="273"/>
      <c r="J21" s="267"/>
      <c r="K21" s="10"/>
      <c r="L21" s="10"/>
      <c r="M21" s="10"/>
    </row>
    <row r="22" spans="2:17" ht="33" customHeight="1" x14ac:dyDescent="0.35">
      <c r="B22" s="188" t="e">
        <f>+#REF!</f>
        <v>#REF!</v>
      </c>
      <c r="C22" s="322" t="str">
        <f>'2.1.12'!C13</f>
        <v>Servicios ambulatorios</v>
      </c>
      <c r="D22" s="224">
        <f>+G8</f>
        <v>0.592194086856621</v>
      </c>
      <c r="E22" s="323">
        <f>+'2.1.12'!T13/'2.1.12'!T8*-1</f>
        <v>-0.46319393434308176</v>
      </c>
      <c r="F22" s="46"/>
      <c r="G22" s="210"/>
      <c r="H22" s="49"/>
      <c r="I22" s="10"/>
      <c r="J22" s="267"/>
      <c r="K22" s="10"/>
      <c r="L22" s="10"/>
      <c r="M22" s="10"/>
    </row>
    <row r="23" spans="2:17" ht="33" customHeight="1" x14ac:dyDescent="0.35">
      <c r="B23" s="188"/>
      <c r="C23" s="322" t="str">
        <f>'2.1.12'!C15</f>
        <v>Otros servicios de salud humana</v>
      </c>
      <c r="D23" s="224">
        <f>+G14</f>
        <v>3.10364180911539E-3</v>
      </c>
      <c r="E23" s="323">
        <f>+'2.1.12'!T15/'2.1.12'!T8*-1</f>
        <v>-0.24758646977457655</v>
      </c>
      <c r="F23" s="46"/>
      <c r="G23" s="210"/>
      <c r="H23" s="49"/>
      <c r="I23" s="10"/>
      <c r="J23" s="267"/>
      <c r="K23" s="10"/>
      <c r="L23" s="10"/>
      <c r="M23" s="10"/>
    </row>
    <row r="24" spans="2:17" ht="33" customHeight="1" x14ac:dyDescent="0.35">
      <c r="B24" s="188" t="e">
        <f>+#REF!</f>
        <v>#REF!</v>
      </c>
      <c r="C24" s="322" t="str">
        <f>'2.1.12'!C12</f>
        <v>Servicios con internación</v>
      </c>
      <c r="D24" s="224">
        <f>+G9</f>
        <v>0.34521753177071401</v>
      </c>
      <c r="E24" s="323">
        <f>+'2.1.12'!T12/'2.1.12'!T8*-1</f>
        <v>-0.20432857000766672</v>
      </c>
      <c r="F24" s="46"/>
      <c r="G24" s="210"/>
      <c r="H24" s="49"/>
      <c r="I24" s="10"/>
      <c r="J24" s="267"/>
      <c r="K24" s="10"/>
      <c r="L24" s="10"/>
      <c r="M24" s="10"/>
    </row>
    <row r="25" spans="2:17" ht="33" customHeight="1" x14ac:dyDescent="0.35">
      <c r="B25" s="188" t="e">
        <f>+#REF!</f>
        <v>#REF!</v>
      </c>
      <c r="C25" s="322" t="str">
        <f>'2.1.12'!C14</f>
        <v>Servicios odontológicos</v>
      </c>
      <c r="D25" s="224">
        <f>+G11</f>
        <v>1.30635249053325E-2</v>
      </c>
      <c r="E25" s="323">
        <f>+'2.1.12'!T14/'2.1.12'!T8*-1</f>
        <v>-6.8076780748841506E-2</v>
      </c>
      <c r="F25" s="46"/>
      <c r="G25" s="210"/>
      <c r="H25" s="328"/>
      <c r="I25" s="325"/>
      <c r="J25" s="267"/>
      <c r="K25" s="10"/>
      <c r="L25" s="10"/>
      <c r="M25" s="10"/>
    </row>
    <row r="26" spans="2:17" ht="33" customHeight="1" x14ac:dyDescent="0.35">
      <c r="B26" s="188" t="e">
        <f>+#REF!</f>
        <v>#REF!</v>
      </c>
      <c r="C26" s="322" t="str">
        <f>'2.1.12'!C11</f>
        <v>Servicios de salud pública</v>
      </c>
      <c r="D26" s="224">
        <f>+G12</f>
        <v>2.48790542936055E-3</v>
      </c>
      <c r="E26" s="323">
        <f>+'2.1.12'!T11/'2.1.12'!T8*-1</f>
        <v>-1.4464810059016968E-2</v>
      </c>
      <c r="F26" s="46"/>
      <c r="G26" s="210"/>
      <c r="H26" s="328"/>
      <c r="I26" s="325"/>
      <c r="J26" s="267"/>
      <c r="K26" s="10"/>
      <c r="L26" s="10"/>
      <c r="M26" s="10"/>
    </row>
    <row r="27" spans="2:17" ht="33" customHeight="1" x14ac:dyDescent="0.35">
      <c r="B27" s="188" t="e">
        <f>+#REF!</f>
        <v>#REF!</v>
      </c>
      <c r="C27" s="322" t="str">
        <f>'2.1.12'!C9</f>
        <v xml:space="preserve">Servicios de rectoría y administración de servicios de la salud </v>
      </c>
      <c r="D27" s="224">
        <f>+G10</f>
        <v>3.7621440070815797E-2</v>
      </c>
      <c r="E27" s="323">
        <f>+'2.1.12'!T9/'2.1.12'!T8*-1</f>
        <v>-2.2759186921251606E-3</v>
      </c>
      <c r="F27" s="46"/>
      <c r="G27" s="210"/>
      <c r="H27" s="328"/>
      <c r="I27" s="325"/>
      <c r="J27" s="267"/>
      <c r="K27" s="10"/>
      <c r="L27" s="10"/>
      <c r="M27" s="10"/>
    </row>
    <row r="28" spans="2:17" ht="33" customHeight="1" x14ac:dyDescent="0.35">
      <c r="B28" s="188" t="e">
        <f>+#REF!</f>
        <v>#REF!</v>
      </c>
      <c r="C28" s="322" t="str">
        <f>'2.1.12'!C10</f>
        <v>Servicios de administración de planes de seguridad social de afiliación obligatoria</v>
      </c>
      <c r="D28" s="224">
        <f>+G13</f>
        <v>6.3118691580406998E-3</v>
      </c>
      <c r="E28" s="323">
        <f>+'2.1.12'!T10/'2.1.12'!T8*-1</f>
        <v>-7.3516374691339335E-5</v>
      </c>
      <c r="F28" s="46"/>
      <c r="G28" s="210"/>
      <c r="H28" s="328"/>
      <c r="I28" s="325"/>
      <c r="J28" s="267"/>
      <c r="K28" s="10"/>
      <c r="L28" s="10"/>
      <c r="M28" s="10"/>
    </row>
    <row r="29" spans="2:17" ht="33" customHeight="1" x14ac:dyDescent="0.35">
      <c r="B29" s="188" t="e">
        <f>+#REF!</f>
        <v>#REF!</v>
      </c>
      <c r="C29" s="322"/>
      <c r="D29" s="324">
        <f>D22+D24+D27+D25+D28+D23+D26</f>
        <v>0.99999999999999989</v>
      </c>
      <c r="E29" s="324">
        <f>E22+E24+E27+E25+E28+E23+E26</f>
        <v>-1</v>
      </c>
      <c r="F29" s="46"/>
      <c r="G29" s="210"/>
      <c r="H29" s="328"/>
      <c r="I29" s="325"/>
      <c r="J29" s="267"/>
      <c r="K29" s="10"/>
      <c r="L29" s="10"/>
      <c r="M29" s="10"/>
    </row>
    <row r="30" spans="2:17" ht="33" customHeight="1" x14ac:dyDescent="0.35">
      <c r="B30" s="188"/>
      <c r="C30" s="46"/>
      <c r="D30" s="224"/>
      <c r="E30" s="224"/>
      <c r="F30" s="46"/>
      <c r="G30" s="210"/>
      <c r="H30" s="328"/>
      <c r="I30" s="325"/>
      <c r="J30" s="267"/>
      <c r="K30" s="10"/>
      <c r="L30" s="10"/>
      <c r="M30" s="10"/>
    </row>
    <row r="31" spans="2:17" ht="33" customHeight="1" x14ac:dyDescent="0.35">
      <c r="B31" s="280"/>
      <c r="C31" s="248"/>
      <c r="D31" s="319"/>
      <c r="E31" s="319"/>
      <c r="F31" s="248"/>
      <c r="G31" s="49"/>
      <c r="H31" s="328"/>
      <c r="I31" s="325"/>
      <c r="J31" s="267"/>
      <c r="K31" s="10"/>
      <c r="L31" s="10"/>
      <c r="M31" s="10"/>
    </row>
    <row r="32" spans="2:17" ht="33" customHeight="1" x14ac:dyDescent="0.35">
      <c r="B32" s="280"/>
      <c r="C32" s="49"/>
      <c r="D32" s="328"/>
      <c r="E32" s="328"/>
      <c r="F32" s="49"/>
      <c r="G32" s="49"/>
      <c r="H32" s="328"/>
      <c r="I32" s="325"/>
      <c r="J32" s="267"/>
      <c r="K32" s="10"/>
      <c r="L32" s="10"/>
      <c r="M32" s="10"/>
    </row>
    <row r="33" spans="2:13" ht="33" customHeight="1" x14ac:dyDescent="0.35">
      <c r="B33" s="318"/>
      <c r="C33" s="10"/>
      <c r="D33" s="325"/>
      <c r="E33" s="325"/>
      <c r="F33" s="10"/>
      <c r="G33" s="10"/>
      <c r="H33" s="325"/>
      <c r="I33" s="325"/>
      <c r="J33" s="267"/>
      <c r="K33" s="10"/>
      <c r="L33" s="10"/>
      <c r="M33" s="10"/>
    </row>
    <row r="34" spans="2:13" ht="33" customHeight="1" x14ac:dyDescent="0.35">
      <c r="B34" s="187"/>
      <c r="C34" s="325"/>
      <c r="D34" s="10"/>
      <c r="E34" s="10"/>
      <c r="F34" s="10"/>
      <c r="G34" s="10"/>
      <c r="H34" s="325"/>
      <c r="I34" s="325"/>
      <c r="J34" s="267"/>
      <c r="K34" s="10"/>
      <c r="L34" s="10"/>
      <c r="M34" s="10"/>
    </row>
    <row r="35" spans="2:13" ht="33" customHeight="1" x14ac:dyDescent="0.35">
      <c r="B35" s="280"/>
      <c r="C35" s="319"/>
      <c r="D35" s="248"/>
      <c r="E35" s="248"/>
      <c r="F35" s="248"/>
      <c r="G35" s="248"/>
      <c r="H35" s="248"/>
      <c r="I35" s="295"/>
      <c r="J35" s="296"/>
      <c r="K35" s="248"/>
      <c r="L35" s="248"/>
      <c r="M35" s="248"/>
    </row>
    <row r="36" spans="2:13" ht="16.5" customHeight="1" x14ac:dyDescent="0.35">
      <c r="B36" s="102" t="s">
        <v>293</v>
      </c>
      <c r="D36" s="259"/>
      <c r="E36" s="259"/>
      <c r="F36" s="259"/>
      <c r="G36" s="259"/>
      <c r="H36" s="259"/>
      <c r="I36" s="259"/>
      <c r="J36" s="257"/>
    </row>
    <row r="37" spans="2:13" ht="15.75" customHeight="1" x14ac:dyDescent="0.35">
      <c r="B37" s="102" t="s">
        <v>14</v>
      </c>
    </row>
    <row r="44" spans="2:13" x14ac:dyDescent="0.35">
      <c r="B44" s="18"/>
    </row>
    <row r="45" spans="2:13" x14ac:dyDescent="0.35">
      <c r="B45" s="18"/>
    </row>
  </sheetData>
  <mergeCells count="4">
    <mergeCell ref="B17:G18"/>
    <mergeCell ref="B15:C15"/>
    <mergeCell ref="B4:G4"/>
    <mergeCell ref="B3:G3"/>
  </mergeCells>
  <hyperlinks>
    <hyperlink ref="B2" location="Indice!A1" display="Índice"/>
    <hyperlink ref="G2" location="'2.1.19'!A1" display="Siguiente"/>
    <hyperlink ref="F2" location="'2.1.17'!A1" display="Anterior"/>
  </hyperlinks>
  <pageMargins left="0.70866141732283472" right="0.70866141732283472" top="0.74803149606299213" bottom="0.74803149606299213" header="0.31496062992125984" footer="0.31496062992125984"/>
  <pageSetup paperSize="9" scale="57" orientation="landscape"/>
  <drawing r:id="rId1"/>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U37"/>
  <sheetViews>
    <sheetView showGridLines="0" zoomScale="60" zoomScaleNormal="60" zoomScaleSheetLayoutView="55" workbookViewId="0">
      <pane ySplit="5" topLeftCell="A10" activePane="bottomLeft" state="frozen"/>
      <selection activeCell="B14" sqref="B14:Q16"/>
      <selection pane="bottomLeft" activeCell="A2" sqref="A2"/>
    </sheetView>
  </sheetViews>
  <sheetFormatPr baseColWidth="10" defaultRowHeight="14.5" x14ac:dyDescent="0.35"/>
  <cols>
    <col min="1" max="1" width="5" customWidth="1"/>
    <col min="2" max="2" width="13" customWidth="1"/>
    <col min="3" max="3" width="59.7265625" customWidth="1"/>
    <col min="4" max="20" width="15.81640625" customWidth="1"/>
    <col min="21" max="21" width="15.7265625" customWidth="1"/>
  </cols>
  <sheetData>
    <row r="1" spans="2:21" ht="78" customHeight="1" x14ac:dyDescent="0.35"/>
    <row r="2" spans="2:21" ht="33" customHeight="1" x14ac:dyDescent="0.55000000000000004">
      <c r="B2" s="130" t="s">
        <v>2</v>
      </c>
      <c r="S2" s="36" t="s">
        <v>173</v>
      </c>
      <c r="T2" s="36" t="s">
        <v>174</v>
      </c>
      <c r="U2" s="35"/>
    </row>
    <row r="3" spans="2:21" ht="22.5" customHeight="1" x14ac:dyDescent="0.35">
      <c r="B3" s="395" t="s">
        <v>160</v>
      </c>
      <c r="C3" s="395"/>
      <c r="D3" s="395"/>
      <c r="E3" s="395"/>
      <c r="F3" s="395"/>
      <c r="G3" s="395"/>
      <c r="H3" s="395"/>
      <c r="I3" s="395"/>
      <c r="J3" s="395"/>
      <c r="K3" s="395"/>
      <c r="L3" s="395"/>
      <c r="M3" s="395"/>
      <c r="N3" s="395"/>
      <c r="O3" s="395"/>
      <c r="P3" s="395"/>
      <c r="Q3" s="395"/>
      <c r="R3" s="395"/>
      <c r="S3" s="395"/>
    </row>
    <row r="4" spans="2:21" ht="35.25" customHeight="1" x14ac:dyDescent="0.35">
      <c r="B4" s="396" t="s">
        <v>358</v>
      </c>
      <c r="C4" s="396"/>
      <c r="D4" s="396"/>
      <c r="E4" s="396"/>
      <c r="F4" s="396"/>
      <c r="G4" s="396"/>
      <c r="H4" s="396"/>
      <c r="I4" s="396"/>
      <c r="J4" s="396"/>
      <c r="K4" s="396"/>
      <c r="L4" s="396"/>
      <c r="M4" s="396"/>
      <c r="N4" s="396"/>
      <c r="O4" s="396"/>
      <c r="P4" s="396"/>
      <c r="Q4" s="396"/>
      <c r="R4" s="396"/>
      <c r="S4" s="396"/>
    </row>
    <row r="5" spans="2:21" ht="33" customHeight="1" x14ac:dyDescent="0.35">
      <c r="B5" s="258"/>
      <c r="C5" s="258"/>
      <c r="D5" s="258"/>
      <c r="E5" s="258"/>
      <c r="F5" s="258"/>
      <c r="G5" s="258"/>
      <c r="H5" s="258"/>
      <c r="I5" s="258"/>
      <c r="K5" s="189"/>
    </row>
    <row r="6" spans="2:21" ht="33" customHeight="1" x14ac:dyDescent="0.35">
      <c r="B6" s="20" t="s">
        <v>0</v>
      </c>
      <c r="C6" s="311"/>
      <c r="D6" s="311"/>
      <c r="E6" s="311"/>
      <c r="F6" s="21"/>
      <c r="G6" s="21"/>
      <c r="H6" s="21"/>
      <c r="I6" s="21"/>
      <c r="J6" s="21"/>
      <c r="K6" s="21"/>
      <c r="L6" s="21"/>
      <c r="M6" s="21"/>
      <c r="N6" s="21"/>
      <c r="O6" s="21"/>
      <c r="P6" s="21"/>
      <c r="Q6" s="21"/>
      <c r="R6" s="21"/>
      <c r="S6" s="21"/>
    </row>
    <row r="7" spans="2:21" ht="33" customHeight="1" x14ac:dyDescent="0.35">
      <c r="B7" s="186" t="s">
        <v>9</v>
      </c>
      <c r="C7" s="186" t="s">
        <v>6</v>
      </c>
      <c r="D7" s="30">
        <v>2007</v>
      </c>
      <c r="E7" s="30">
        <v>2008</v>
      </c>
      <c r="F7" s="30">
        <v>2009</v>
      </c>
      <c r="G7" s="30">
        <v>2010</v>
      </c>
      <c r="H7" s="30">
        <v>2011</v>
      </c>
      <c r="I7" s="30">
        <v>2012</v>
      </c>
      <c r="J7" s="30">
        <v>2013</v>
      </c>
      <c r="K7" s="30">
        <v>2014</v>
      </c>
      <c r="L7" s="30">
        <v>2015</v>
      </c>
      <c r="M7" s="30">
        <v>2016</v>
      </c>
      <c r="N7" s="30">
        <v>2017</v>
      </c>
      <c r="O7" s="30">
        <v>2018</v>
      </c>
      <c r="P7" s="30">
        <v>2019</v>
      </c>
      <c r="Q7" s="30">
        <v>2020</v>
      </c>
      <c r="R7" s="30">
        <v>2021</v>
      </c>
      <c r="S7" s="30">
        <v>2022</v>
      </c>
      <c r="T7" s="30">
        <v>2023</v>
      </c>
    </row>
    <row r="8" spans="2:21" ht="33" customHeight="1" x14ac:dyDescent="0.35">
      <c r="B8" s="199" t="s">
        <v>468</v>
      </c>
      <c r="C8" s="114" t="s">
        <v>469</v>
      </c>
      <c r="D8" s="116">
        <v>300548</v>
      </c>
      <c r="E8" s="116">
        <v>370166</v>
      </c>
      <c r="F8" s="116">
        <v>412087</v>
      </c>
      <c r="G8" s="116">
        <v>583997</v>
      </c>
      <c r="H8" s="116">
        <v>710987</v>
      </c>
      <c r="I8" s="116">
        <v>965050</v>
      </c>
      <c r="J8" s="116">
        <v>1144683</v>
      </c>
      <c r="K8" s="116">
        <v>1255957</v>
      </c>
      <c r="L8" s="116">
        <v>1374646</v>
      </c>
      <c r="M8" s="116">
        <v>1427704</v>
      </c>
      <c r="N8" s="116">
        <v>1591386</v>
      </c>
      <c r="O8" s="116">
        <v>1629324</v>
      </c>
      <c r="P8" s="116">
        <v>1636116</v>
      </c>
      <c r="Q8" s="116">
        <v>1720651</v>
      </c>
      <c r="R8" s="116">
        <v>1847006</v>
      </c>
      <c r="S8" s="116">
        <v>1899575</v>
      </c>
      <c r="T8" s="116">
        <v>2048178</v>
      </c>
    </row>
    <row r="9" spans="2:21" ht="33" customHeight="1" x14ac:dyDescent="0.35">
      <c r="B9" s="199" t="s">
        <v>470</v>
      </c>
      <c r="C9" s="114" t="s">
        <v>471</v>
      </c>
      <c r="D9" s="116">
        <v>245173</v>
      </c>
      <c r="E9" s="116">
        <v>299953</v>
      </c>
      <c r="F9" s="116">
        <v>362273</v>
      </c>
      <c r="G9" s="116">
        <v>469560</v>
      </c>
      <c r="H9" s="116">
        <v>585588</v>
      </c>
      <c r="I9" s="116">
        <v>703474</v>
      </c>
      <c r="J9" s="116">
        <v>886074</v>
      </c>
      <c r="K9" s="116">
        <v>1062352</v>
      </c>
      <c r="L9" s="116">
        <v>1044088</v>
      </c>
      <c r="M9" s="116">
        <v>1156962</v>
      </c>
      <c r="N9" s="116">
        <v>1138865</v>
      </c>
      <c r="O9" s="116">
        <v>1360475</v>
      </c>
      <c r="P9" s="116">
        <v>1385292</v>
      </c>
      <c r="Q9" s="116">
        <v>1038467</v>
      </c>
      <c r="R9" s="116">
        <v>1238194</v>
      </c>
      <c r="S9" s="116">
        <v>1204019</v>
      </c>
      <c r="T9" s="116">
        <v>1320887</v>
      </c>
    </row>
    <row r="10" spans="2:21" ht="33" customHeight="1" x14ac:dyDescent="0.35">
      <c r="B10" s="199" t="s">
        <v>474</v>
      </c>
      <c r="C10" s="114" t="s">
        <v>475</v>
      </c>
      <c r="D10" s="116">
        <v>166747</v>
      </c>
      <c r="E10" s="116">
        <v>222568</v>
      </c>
      <c r="F10" s="116">
        <v>268478</v>
      </c>
      <c r="G10" s="116">
        <v>346946</v>
      </c>
      <c r="H10" s="116">
        <v>395794</v>
      </c>
      <c r="I10" s="116">
        <v>479200</v>
      </c>
      <c r="J10" s="116">
        <v>553243</v>
      </c>
      <c r="K10" s="116">
        <v>678040</v>
      </c>
      <c r="L10" s="116">
        <v>721018</v>
      </c>
      <c r="M10" s="116">
        <v>730017</v>
      </c>
      <c r="N10" s="116">
        <v>887572</v>
      </c>
      <c r="O10" s="116">
        <v>1023780</v>
      </c>
      <c r="P10" s="116">
        <v>1018950</v>
      </c>
      <c r="Q10" s="116">
        <v>1065374</v>
      </c>
      <c r="R10" s="116">
        <v>1012463</v>
      </c>
      <c r="S10" s="116">
        <v>1091229</v>
      </c>
      <c r="T10" s="116">
        <v>1145094</v>
      </c>
    </row>
    <row r="11" spans="2:21" ht="33" customHeight="1" x14ac:dyDescent="0.35">
      <c r="B11" s="199" t="s">
        <v>476</v>
      </c>
      <c r="C11" s="114" t="s">
        <v>477</v>
      </c>
      <c r="D11" s="116">
        <v>134047</v>
      </c>
      <c r="E11" s="116">
        <v>168570</v>
      </c>
      <c r="F11" s="116">
        <v>209664</v>
      </c>
      <c r="G11" s="116">
        <v>291807</v>
      </c>
      <c r="H11" s="116">
        <v>372844</v>
      </c>
      <c r="I11" s="116">
        <v>471847</v>
      </c>
      <c r="J11" s="116">
        <v>591539</v>
      </c>
      <c r="K11" s="116">
        <v>759256</v>
      </c>
      <c r="L11" s="116">
        <v>735806</v>
      </c>
      <c r="M11" s="116">
        <v>730434</v>
      </c>
      <c r="N11" s="116">
        <v>746063</v>
      </c>
      <c r="O11" s="116">
        <v>862502</v>
      </c>
      <c r="P11" s="116">
        <v>795580</v>
      </c>
      <c r="Q11" s="116">
        <v>881713</v>
      </c>
      <c r="R11" s="116">
        <v>859037</v>
      </c>
      <c r="S11" s="116">
        <v>879483</v>
      </c>
      <c r="T11" s="116">
        <v>818891</v>
      </c>
    </row>
    <row r="12" spans="2:21" ht="33" customHeight="1" x14ac:dyDescent="0.35">
      <c r="B12" s="199" t="s">
        <v>482</v>
      </c>
      <c r="C12" s="114" t="s">
        <v>65</v>
      </c>
      <c r="D12" s="116">
        <v>195252</v>
      </c>
      <c r="E12" s="116">
        <v>214783</v>
      </c>
      <c r="F12" s="116">
        <v>205936</v>
      </c>
      <c r="G12" s="116">
        <v>234185</v>
      </c>
      <c r="H12" s="116">
        <v>287963</v>
      </c>
      <c r="I12" s="116">
        <v>295615</v>
      </c>
      <c r="J12" s="116">
        <v>296434</v>
      </c>
      <c r="K12" s="116">
        <v>269023</v>
      </c>
      <c r="L12" s="116">
        <v>256550</v>
      </c>
      <c r="M12" s="116">
        <v>239834</v>
      </c>
      <c r="N12" s="116">
        <v>255153</v>
      </c>
      <c r="O12" s="116">
        <v>259929</v>
      </c>
      <c r="P12" s="116">
        <v>217040</v>
      </c>
      <c r="Q12" s="116">
        <v>211637</v>
      </c>
      <c r="R12" s="116">
        <v>204603</v>
      </c>
      <c r="S12" s="116">
        <v>218790</v>
      </c>
      <c r="T12" s="116">
        <v>214033</v>
      </c>
    </row>
    <row r="13" spans="2:21" ht="33" customHeight="1" x14ac:dyDescent="0.35">
      <c r="B13" s="199" t="s">
        <v>487</v>
      </c>
      <c r="C13" s="114" t="s">
        <v>461</v>
      </c>
      <c r="D13" s="116">
        <v>13693</v>
      </c>
      <c r="E13" s="116">
        <v>26986</v>
      </c>
      <c r="F13" s="116">
        <v>32057</v>
      </c>
      <c r="G13" s="116">
        <v>37387</v>
      </c>
      <c r="H13" s="116">
        <v>45645</v>
      </c>
      <c r="I13" s="116">
        <v>50281</v>
      </c>
      <c r="J13" s="116">
        <v>96859</v>
      </c>
      <c r="K13" s="116">
        <v>62557</v>
      </c>
      <c r="L13" s="116">
        <v>38077</v>
      </c>
      <c r="M13" s="116">
        <v>18546</v>
      </c>
      <c r="N13" s="116">
        <v>16001</v>
      </c>
      <c r="O13" s="116">
        <v>16127</v>
      </c>
      <c r="P13" s="116">
        <v>15105</v>
      </c>
      <c r="Q13" s="116">
        <v>41892</v>
      </c>
      <c r="R13" s="116">
        <v>403552</v>
      </c>
      <c r="S13" s="116">
        <v>68227</v>
      </c>
      <c r="T13" s="116">
        <v>14154</v>
      </c>
    </row>
    <row r="14" spans="2:21" ht="33" customHeight="1" x14ac:dyDescent="0.35">
      <c r="B14" s="199" t="s">
        <v>483</v>
      </c>
      <c r="C14" s="114" t="s">
        <v>484</v>
      </c>
      <c r="D14" s="116">
        <v>19576</v>
      </c>
      <c r="E14" s="116">
        <v>24969</v>
      </c>
      <c r="F14" s="116">
        <v>28578</v>
      </c>
      <c r="G14" s="116">
        <v>40983</v>
      </c>
      <c r="H14" s="116">
        <v>51108</v>
      </c>
      <c r="I14" s="116">
        <v>69700</v>
      </c>
      <c r="J14" s="116">
        <v>82538</v>
      </c>
      <c r="K14" s="116">
        <v>95426</v>
      </c>
      <c r="L14" s="116">
        <v>98064</v>
      </c>
      <c r="M14" s="116">
        <v>102145</v>
      </c>
      <c r="N14" s="116">
        <v>89848</v>
      </c>
      <c r="O14" s="116">
        <v>97959</v>
      </c>
      <c r="P14" s="116">
        <v>96499</v>
      </c>
      <c r="Q14" s="116">
        <v>53301</v>
      </c>
      <c r="R14" s="116">
        <v>66560</v>
      </c>
      <c r="S14" s="116">
        <v>60901</v>
      </c>
      <c r="T14" s="116">
        <v>56102</v>
      </c>
    </row>
    <row r="15" spans="2:21" ht="33" customHeight="1" x14ac:dyDescent="0.35">
      <c r="B15" s="199" t="s">
        <v>399</v>
      </c>
      <c r="C15" s="114" t="s">
        <v>492</v>
      </c>
      <c r="D15" s="116">
        <v>6999</v>
      </c>
      <c r="E15" s="116">
        <v>8489</v>
      </c>
      <c r="F15" s="116">
        <v>9467</v>
      </c>
      <c r="G15" s="116">
        <v>13719</v>
      </c>
      <c r="H15" s="116">
        <v>20534</v>
      </c>
      <c r="I15" s="116">
        <v>24157</v>
      </c>
      <c r="J15" s="116">
        <v>30457</v>
      </c>
      <c r="K15" s="116">
        <v>29346</v>
      </c>
      <c r="L15" s="116">
        <v>40714</v>
      </c>
      <c r="M15" s="116">
        <v>54480</v>
      </c>
      <c r="N15" s="116">
        <v>73615</v>
      </c>
      <c r="O15" s="116">
        <v>48214</v>
      </c>
      <c r="P15" s="116">
        <v>44816</v>
      </c>
      <c r="Q15" s="116">
        <v>37600</v>
      </c>
      <c r="R15" s="116">
        <v>38691</v>
      </c>
      <c r="S15" s="116">
        <v>37647</v>
      </c>
      <c r="T15" s="116">
        <v>35909</v>
      </c>
    </row>
    <row r="16" spans="2:21" ht="33" customHeight="1" x14ac:dyDescent="0.35">
      <c r="B16" s="199" t="s">
        <v>478</v>
      </c>
      <c r="C16" s="114" t="s">
        <v>479</v>
      </c>
      <c r="D16" s="116">
        <v>2028</v>
      </c>
      <c r="E16" s="116">
        <v>2316</v>
      </c>
      <c r="F16" s="116">
        <v>4183</v>
      </c>
      <c r="G16" s="116">
        <v>9731</v>
      </c>
      <c r="H16" s="116">
        <v>16042</v>
      </c>
      <c r="I16" s="116">
        <v>24835</v>
      </c>
      <c r="J16" s="116">
        <v>35065</v>
      </c>
      <c r="K16" s="116">
        <v>53159</v>
      </c>
      <c r="L16" s="116">
        <v>55874</v>
      </c>
      <c r="M16" s="116">
        <v>59104</v>
      </c>
      <c r="N16" s="116">
        <v>42338</v>
      </c>
      <c r="O16" s="116">
        <v>63926</v>
      </c>
      <c r="P16" s="116">
        <v>69673</v>
      </c>
      <c r="Q16" s="116">
        <v>12778</v>
      </c>
      <c r="R16" s="116">
        <v>32343</v>
      </c>
      <c r="S16" s="116">
        <v>25610</v>
      </c>
      <c r="T16" s="116">
        <v>17657</v>
      </c>
    </row>
    <row r="17" spans="2:20" ht="33" customHeight="1" x14ac:dyDescent="0.35">
      <c r="B17" s="199" t="s">
        <v>406</v>
      </c>
      <c r="C17" s="114" t="s">
        <v>494</v>
      </c>
      <c r="D17" s="116">
        <v>3494</v>
      </c>
      <c r="E17" s="116">
        <v>4284</v>
      </c>
      <c r="F17" s="116">
        <v>5169</v>
      </c>
      <c r="G17" s="116">
        <v>6644</v>
      </c>
      <c r="H17" s="116">
        <v>8200</v>
      </c>
      <c r="I17" s="116">
        <v>9586</v>
      </c>
      <c r="J17" s="116">
        <v>11429</v>
      </c>
      <c r="K17" s="116">
        <v>13193</v>
      </c>
      <c r="L17" s="116">
        <v>13062</v>
      </c>
      <c r="M17" s="116">
        <v>13515</v>
      </c>
      <c r="N17" s="116">
        <v>15299</v>
      </c>
      <c r="O17" s="116">
        <v>18313</v>
      </c>
      <c r="P17" s="116">
        <v>16511</v>
      </c>
      <c r="Q17" s="116">
        <v>8051</v>
      </c>
      <c r="R17" s="116">
        <v>11575</v>
      </c>
      <c r="S17" s="116">
        <v>17024</v>
      </c>
      <c r="T17" s="116">
        <v>18218</v>
      </c>
    </row>
    <row r="18" spans="2:20" ht="33" customHeight="1" x14ac:dyDescent="0.35">
      <c r="B18" s="199" t="s">
        <v>497</v>
      </c>
      <c r="C18" s="114" t="s">
        <v>498</v>
      </c>
      <c r="D18" s="116">
        <v>0</v>
      </c>
      <c r="E18" s="116">
        <v>0</v>
      </c>
      <c r="F18" s="116">
        <v>0</v>
      </c>
      <c r="G18" s="116">
        <v>0</v>
      </c>
      <c r="H18" s="116">
        <v>0</v>
      </c>
      <c r="I18" s="116">
        <v>0</v>
      </c>
      <c r="J18" s="116">
        <v>0</v>
      </c>
      <c r="K18" s="116">
        <v>0</v>
      </c>
      <c r="L18" s="116">
        <v>0</v>
      </c>
      <c r="M18" s="116">
        <v>0</v>
      </c>
      <c r="N18" s="116">
        <v>0</v>
      </c>
      <c r="O18" s="116">
        <v>0</v>
      </c>
      <c r="P18" s="116">
        <v>0</v>
      </c>
      <c r="Q18" s="116">
        <v>0</v>
      </c>
      <c r="R18" s="116">
        <v>0</v>
      </c>
      <c r="S18" s="116">
        <v>0</v>
      </c>
      <c r="T18" s="116">
        <v>0</v>
      </c>
    </row>
    <row r="19" spans="2:20" ht="33" customHeight="1" x14ac:dyDescent="0.35">
      <c r="B19" s="199" t="s">
        <v>495</v>
      </c>
      <c r="C19" s="114" t="s">
        <v>496</v>
      </c>
      <c r="D19" s="116">
        <v>1601</v>
      </c>
      <c r="E19" s="116">
        <v>2050</v>
      </c>
      <c r="F19" s="116">
        <v>2086</v>
      </c>
      <c r="G19" s="116">
        <v>2606</v>
      </c>
      <c r="H19" s="116">
        <v>2372</v>
      </c>
      <c r="I19" s="116">
        <v>3273</v>
      </c>
      <c r="J19" s="116">
        <v>3334</v>
      </c>
      <c r="K19" s="116">
        <v>3037</v>
      </c>
      <c r="L19" s="116">
        <v>2257</v>
      </c>
      <c r="M19" s="116">
        <v>1978</v>
      </c>
      <c r="N19" s="116">
        <v>133</v>
      </c>
      <c r="O19" s="116">
        <v>4</v>
      </c>
      <c r="P19" s="116">
        <v>0</v>
      </c>
      <c r="Q19" s="116">
        <v>0</v>
      </c>
      <c r="R19" s="116">
        <v>0</v>
      </c>
      <c r="S19" s="116">
        <v>0</v>
      </c>
      <c r="T19" s="116">
        <v>0</v>
      </c>
    </row>
    <row r="20" spans="2:20" ht="33" customHeight="1" x14ac:dyDescent="0.35">
      <c r="B20" s="422" t="s">
        <v>410</v>
      </c>
      <c r="C20" s="422"/>
      <c r="D20" s="117">
        <v>1089158</v>
      </c>
      <c r="E20" s="117">
        <v>1345134</v>
      </c>
      <c r="F20" s="117">
        <v>1539978</v>
      </c>
      <c r="G20" s="117">
        <v>2037565</v>
      </c>
      <c r="H20" s="117">
        <v>2497077</v>
      </c>
      <c r="I20" s="117">
        <v>3097018</v>
      </c>
      <c r="J20" s="117">
        <v>3731655</v>
      </c>
      <c r="K20" s="117">
        <v>4281346</v>
      </c>
      <c r="L20" s="117">
        <v>4380156</v>
      </c>
      <c r="M20" s="117">
        <v>4534719</v>
      </c>
      <c r="N20" s="117">
        <v>4856273</v>
      </c>
      <c r="O20" s="117">
        <v>5380553</v>
      </c>
      <c r="P20" s="117">
        <v>5295582</v>
      </c>
      <c r="Q20" s="117">
        <v>5071464</v>
      </c>
      <c r="R20" s="117">
        <v>5714024</v>
      </c>
      <c r="S20" s="117">
        <v>5502505</v>
      </c>
      <c r="T20" s="117">
        <v>5689123</v>
      </c>
    </row>
    <row r="21" spans="2:20" ht="33" customHeight="1" x14ac:dyDescent="0.35">
      <c r="B21" s="312"/>
      <c r="C21" s="312"/>
      <c r="D21" s="195"/>
      <c r="E21" s="195"/>
      <c r="F21" s="195"/>
      <c r="G21" s="195"/>
      <c r="H21" s="195"/>
      <c r="I21" s="195"/>
      <c r="J21" s="195"/>
      <c r="K21" s="195"/>
      <c r="L21" s="195"/>
      <c r="M21" s="195"/>
      <c r="N21" s="195"/>
      <c r="O21" s="195"/>
      <c r="P21" s="195"/>
      <c r="Q21" s="195"/>
      <c r="R21" s="195"/>
      <c r="S21" s="195"/>
    </row>
    <row r="22" spans="2:20" ht="33" customHeight="1" x14ac:dyDescent="0.35">
      <c r="B22" s="279" t="s">
        <v>539</v>
      </c>
      <c r="C22" s="145"/>
      <c r="D22" s="145"/>
      <c r="E22" s="145"/>
      <c r="F22" s="145"/>
      <c r="G22" s="145"/>
      <c r="H22" s="145"/>
      <c r="I22" s="259"/>
      <c r="J22" s="257"/>
    </row>
    <row r="23" spans="2:20" ht="33" customHeight="1" x14ac:dyDescent="0.35">
      <c r="B23" s="312"/>
      <c r="C23" s="312"/>
      <c r="D23" s="195"/>
      <c r="E23" s="195"/>
      <c r="F23" s="195"/>
      <c r="G23" s="195"/>
      <c r="H23" s="195"/>
      <c r="I23" s="195"/>
      <c r="J23" s="195"/>
      <c r="K23" s="195"/>
      <c r="L23" s="195"/>
      <c r="M23" s="195"/>
      <c r="N23" s="195"/>
      <c r="O23" s="195"/>
      <c r="P23" s="195"/>
      <c r="Q23" s="195"/>
      <c r="R23" s="195"/>
      <c r="S23" s="195"/>
    </row>
    <row r="24" spans="2:20" ht="33" customHeight="1" x14ac:dyDescent="0.35">
      <c r="B24" s="312"/>
      <c r="C24" s="312"/>
      <c r="D24" s="195"/>
      <c r="E24" s="195"/>
      <c r="F24" s="195"/>
      <c r="G24" s="195"/>
      <c r="H24" s="195"/>
      <c r="I24" s="195"/>
      <c r="J24" s="195"/>
      <c r="K24" s="195"/>
      <c r="L24" s="195"/>
      <c r="M24" s="195"/>
      <c r="N24" s="195"/>
      <c r="O24" s="195"/>
      <c r="P24" s="195"/>
      <c r="Q24" s="195"/>
      <c r="R24" s="195"/>
      <c r="S24" s="195"/>
    </row>
    <row r="25" spans="2:20" ht="33" customHeight="1" x14ac:dyDescent="0.35">
      <c r="B25" s="312"/>
      <c r="C25" s="312"/>
      <c r="D25" s="195"/>
      <c r="E25" s="195"/>
      <c r="F25" s="195"/>
      <c r="G25" s="195"/>
      <c r="H25" s="195"/>
      <c r="I25" s="195"/>
      <c r="J25" s="195"/>
      <c r="K25" s="195"/>
      <c r="L25" s="195"/>
      <c r="M25" s="195"/>
      <c r="N25" s="195"/>
      <c r="O25" s="195"/>
      <c r="P25" s="195"/>
      <c r="Q25" s="195"/>
      <c r="R25" s="195"/>
      <c r="S25" s="195"/>
    </row>
    <row r="26" spans="2:20" ht="33" customHeight="1" x14ac:dyDescent="0.35">
      <c r="B26" s="312"/>
      <c r="C26" s="312"/>
      <c r="D26" s="195"/>
      <c r="E26" s="195"/>
      <c r="F26" s="195"/>
      <c r="G26" s="195"/>
      <c r="H26" s="195"/>
      <c r="I26" s="195"/>
      <c r="J26" s="195"/>
      <c r="K26" s="195"/>
      <c r="L26" s="195"/>
      <c r="M26" s="195"/>
      <c r="N26" s="195"/>
      <c r="O26" s="195"/>
      <c r="P26" s="195"/>
      <c r="Q26" s="195"/>
      <c r="R26" s="195"/>
      <c r="S26" s="195"/>
    </row>
    <row r="27" spans="2:20" ht="33" customHeight="1" x14ac:dyDescent="0.35">
      <c r="B27" s="312"/>
      <c r="C27" s="312"/>
      <c r="D27" s="195"/>
      <c r="E27" s="195"/>
      <c r="F27" s="195"/>
      <c r="G27" s="195"/>
      <c r="H27" s="195"/>
      <c r="I27" s="195"/>
      <c r="J27" s="195"/>
      <c r="K27" s="195"/>
      <c r="L27" s="195"/>
      <c r="M27" s="195"/>
      <c r="N27" s="195"/>
      <c r="O27" s="195"/>
      <c r="P27" s="195"/>
      <c r="Q27" s="195"/>
      <c r="R27" s="195"/>
      <c r="S27" s="195"/>
    </row>
    <row r="28" spans="2:20" ht="33" customHeight="1" x14ac:dyDescent="0.35">
      <c r="B28" s="312"/>
      <c r="C28" s="312"/>
      <c r="D28" s="195"/>
      <c r="E28" s="195"/>
      <c r="F28" s="195"/>
      <c r="G28" s="195"/>
      <c r="H28" s="195"/>
      <c r="I28" s="195"/>
      <c r="J28" s="195"/>
      <c r="K28" s="195"/>
      <c r="L28" s="195"/>
      <c r="M28" s="195"/>
      <c r="N28" s="195"/>
      <c r="O28" s="195"/>
      <c r="P28" s="195"/>
      <c r="Q28" s="195"/>
      <c r="R28" s="195"/>
      <c r="S28" s="195"/>
    </row>
    <row r="29" spans="2:20" ht="33" customHeight="1" x14ac:dyDescent="0.35">
      <c r="B29" s="312"/>
      <c r="C29" s="312"/>
      <c r="D29" s="195"/>
      <c r="E29" s="195"/>
      <c r="F29" s="195"/>
      <c r="G29" s="195"/>
      <c r="H29" s="195"/>
      <c r="I29" s="195"/>
      <c r="J29" s="195"/>
      <c r="K29" s="195"/>
      <c r="L29" s="195"/>
      <c r="M29" s="195"/>
      <c r="N29" s="195"/>
      <c r="O29" s="195"/>
      <c r="P29" s="195"/>
      <c r="Q29" s="195"/>
      <c r="R29" s="195"/>
      <c r="S29" s="195"/>
    </row>
    <row r="30" spans="2:20" ht="33" customHeight="1" x14ac:dyDescent="0.35">
      <c r="B30" s="312"/>
      <c r="C30" s="312"/>
      <c r="D30" s="195"/>
      <c r="E30" s="195"/>
      <c r="F30" s="195"/>
      <c r="G30" s="195"/>
      <c r="H30" s="195"/>
      <c r="I30" s="195"/>
      <c r="J30" s="195"/>
      <c r="K30" s="195"/>
      <c r="L30" s="195"/>
      <c r="M30" s="195"/>
      <c r="N30" s="195"/>
      <c r="O30" s="195"/>
      <c r="P30" s="195"/>
      <c r="Q30" s="195"/>
      <c r="R30" s="195"/>
      <c r="S30" s="195"/>
    </row>
    <row r="31" spans="2:20" ht="33" customHeight="1" x14ac:dyDescent="0.35">
      <c r="B31" s="312"/>
      <c r="C31" s="312"/>
      <c r="D31" s="195"/>
      <c r="E31" s="195"/>
      <c r="F31" s="195"/>
      <c r="G31" s="195"/>
      <c r="H31" s="195"/>
      <c r="I31" s="195"/>
      <c r="J31" s="195"/>
      <c r="K31" s="195"/>
      <c r="L31" s="195"/>
      <c r="M31" s="195"/>
      <c r="N31" s="195"/>
      <c r="O31" s="195"/>
      <c r="P31" s="195"/>
      <c r="Q31" s="195"/>
      <c r="R31" s="195"/>
      <c r="S31" s="195"/>
    </row>
    <row r="32" spans="2:20" ht="33" customHeight="1" x14ac:dyDescent="0.35">
      <c r="B32" s="312"/>
      <c r="C32" s="312"/>
      <c r="D32" s="195"/>
      <c r="E32" s="195"/>
      <c r="F32" s="195"/>
      <c r="G32" s="195"/>
      <c r="H32" s="195"/>
      <c r="I32" s="195"/>
      <c r="J32" s="195"/>
      <c r="K32" s="195"/>
      <c r="L32" s="195"/>
      <c r="M32" s="195"/>
      <c r="N32" s="195"/>
      <c r="O32" s="195"/>
      <c r="P32" s="195"/>
      <c r="Q32" s="195"/>
      <c r="R32" s="195"/>
      <c r="S32" s="195"/>
    </row>
    <row r="33" spans="2:19" ht="33" customHeight="1" x14ac:dyDescent="0.35">
      <c r="B33" s="312"/>
      <c r="C33" s="312"/>
      <c r="D33" s="195"/>
      <c r="E33" s="195"/>
      <c r="F33" s="195"/>
      <c r="G33" s="195"/>
      <c r="H33" s="195"/>
      <c r="I33" s="195"/>
      <c r="J33" s="195"/>
      <c r="K33" s="195"/>
      <c r="L33" s="195"/>
      <c r="M33" s="195"/>
      <c r="N33" s="195"/>
      <c r="O33" s="195"/>
      <c r="P33" s="195"/>
      <c r="Q33" s="195"/>
      <c r="R33" s="195"/>
      <c r="S33" s="195"/>
    </row>
    <row r="34" spans="2:19" ht="33" customHeight="1" x14ac:dyDescent="0.35">
      <c r="B34" s="312"/>
      <c r="C34" s="312"/>
      <c r="D34" s="195"/>
      <c r="E34" s="195"/>
      <c r="F34" s="195"/>
      <c r="G34" s="195"/>
      <c r="H34" s="195"/>
      <c r="I34" s="195"/>
      <c r="J34" s="195"/>
      <c r="K34" s="195"/>
      <c r="L34" s="195"/>
      <c r="M34" s="195"/>
      <c r="N34" s="195"/>
      <c r="O34" s="195"/>
      <c r="P34" s="195"/>
      <c r="Q34" s="195"/>
      <c r="R34" s="195"/>
      <c r="S34" s="195"/>
    </row>
    <row r="35" spans="2:19" ht="33" customHeight="1" x14ac:dyDescent="0.35">
      <c r="B35" s="102" t="s">
        <v>293</v>
      </c>
      <c r="D35" s="259"/>
      <c r="E35" s="259"/>
      <c r="F35" s="259"/>
      <c r="G35" s="259"/>
      <c r="H35" s="259"/>
      <c r="I35" s="259"/>
      <c r="J35" s="257"/>
    </row>
    <row r="36" spans="2:19" ht="14.25" customHeight="1" x14ac:dyDescent="0.35">
      <c r="B36" s="102" t="s">
        <v>14</v>
      </c>
      <c r="D36" s="259"/>
      <c r="E36" s="259"/>
      <c r="F36" s="259"/>
      <c r="G36" s="259"/>
      <c r="H36" s="259"/>
      <c r="I36" s="259"/>
      <c r="J36" s="257"/>
    </row>
    <row r="37" spans="2:19" ht="16.5" customHeight="1" x14ac:dyDescent="0.35">
      <c r="B37" s="18"/>
      <c r="D37" s="259"/>
      <c r="E37" s="259"/>
      <c r="F37" s="259"/>
      <c r="G37" s="259"/>
      <c r="H37" s="259"/>
      <c r="I37" s="259"/>
      <c r="J37" s="257"/>
    </row>
  </sheetData>
  <mergeCells count="3">
    <mergeCell ref="B4:S4"/>
    <mergeCell ref="B3:S3"/>
    <mergeCell ref="B20:C20"/>
  </mergeCells>
  <hyperlinks>
    <hyperlink ref="B2" location="Indice!A1" display="Índice"/>
    <hyperlink ref="T2" location="'2.1.20'!A1" display="Siguiente"/>
    <hyperlink ref="S2" location="'2.1.18'!A1" display="Anterior"/>
  </hyperlinks>
  <pageMargins left="0.70866141732283472" right="0.70866141732283472" top="0.74803149606299213" bottom="0.74803149606299213" header="0.31496062992125984" footer="0.31496062992125984"/>
  <pageSetup paperSize="9" scale="57" orientation="landscape"/>
  <drawing r:id="rId1"/>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K55"/>
  <sheetViews>
    <sheetView showGridLines="0" zoomScale="60" zoomScaleNormal="60" zoomScaleSheetLayoutView="55" workbookViewId="0">
      <pane ySplit="5" topLeftCell="A6" activePane="bottomLeft" state="frozen"/>
      <selection activeCell="B14" sqref="B14:Q16"/>
      <selection pane="bottomLeft" activeCell="R4" sqref="R4:AB10"/>
    </sheetView>
  </sheetViews>
  <sheetFormatPr baseColWidth="10" defaultRowHeight="14.5" x14ac:dyDescent="0.35"/>
  <cols>
    <col min="1" max="1" width="5" customWidth="1"/>
    <col min="2" max="2" width="15.7265625" customWidth="1"/>
    <col min="3" max="3" width="83.7265625" customWidth="1"/>
    <col min="4" max="7" width="15.81640625" customWidth="1"/>
    <col min="8" max="12" width="15.7265625" customWidth="1"/>
  </cols>
  <sheetData>
    <row r="1" spans="2:11" ht="78" customHeight="1" x14ac:dyDescent="0.35"/>
    <row r="2" spans="2:11" ht="33" customHeight="1" x14ac:dyDescent="0.55000000000000004">
      <c r="B2" s="130" t="s">
        <v>2</v>
      </c>
      <c r="F2" s="36" t="s">
        <v>173</v>
      </c>
      <c r="G2" s="36" t="s">
        <v>174</v>
      </c>
    </row>
    <row r="3" spans="2:11" ht="33" customHeight="1" x14ac:dyDescent="0.35">
      <c r="B3" s="395" t="s">
        <v>161</v>
      </c>
      <c r="C3" s="395"/>
      <c r="D3" s="395"/>
      <c r="E3" s="395"/>
      <c r="F3" s="395"/>
      <c r="G3" s="395"/>
    </row>
    <row r="4" spans="2:11" ht="33" customHeight="1" x14ac:dyDescent="0.35">
      <c r="B4" s="396" t="s">
        <v>359</v>
      </c>
      <c r="C4" s="396"/>
      <c r="D4" s="396"/>
      <c r="E4" s="396"/>
      <c r="F4" s="396"/>
      <c r="G4" s="396"/>
      <c r="H4" s="317"/>
      <c r="I4" s="258"/>
    </row>
    <row r="5" spans="2:11" ht="33" customHeight="1" x14ac:dyDescent="0.35">
      <c r="B5" s="258"/>
      <c r="C5" s="258"/>
      <c r="D5" s="258"/>
      <c r="E5" s="258"/>
      <c r="F5" s="258"/>
      <c r="G5" s="258"/>
      <c r="H5" s="258"/>
      <c r="I5" s="258"/>
      <c r="K5" s="189"/>
    </row>
    <row r="6" spans="2:11" ht="33" customHeight="1" x14ac:dyDescent="0.35">
      <c r="B6" s="20" t="s">
        <v>0</v>
      </c>
      <c r="C6" s="21"/>
      <c r="D6" s="21"/>
      <c r="E6" s="21"/>
      <c r="H6" s="258"/>
      <c r="I6" s="258"/>
      <c r="K6" s="189"/>
    </row>
    <row r="7" spans="2:11" ht="33" customHeight="1" x14ac:dyDescent="0.35">
      <c r="B7" s="186" t="s">
        <v>9</v>
      </c>
      <c r="C7" s="186" t="s">
        <v>6</v>
      </c>
      <c r="D7" s="30">
        <v>2022</v>
      </c>
      <c r="E7" s="30">
        <v>2023</v>
      </c>
      <c r="F7" s="30" t="s">
        <v>230</v>
      </c>
      <c r="G7" s="30" t="s">
        <v>294</v>
      </c>
      <c r="H7" s="258"/>
      <c r="I7" s="258"/>
      <c r="K7" s="189"/>
    </row>
    <row r="8" spans="2:11" ht="33" customHeight="1" x14ac:dyDescent="0.35">
      <c r="B8" s="199" t="s">
        <v>468</v>
      </c>
      <c r="C8" s="114" t="s">
        <v>469</v>
      </c>
      <c r="D8" s="116">
        <v>1899575</v>
      </c>
      <c r="E8" s="116">
        <v>2048178</v>
      </c>
      <c r="F8" s="92">
        <v>0.34522004069055801</v>
      </c>
      <c r="G8" s="92">
        <v>0.360016473540825</v>
      </c>
      <c r="H8" s="258"/>
      <c r="I8" s="258"/>
      <c r="K8" s="189"/>
    </row>
    <row r="9" spans="2:11" ht="33" customHeight="1" x14ac:dyDescent="0.35">
      <c r="B9" s="199" t="s">
        <v>470</v>
      </c>
      <c r="C9" s="114" t="s">
        <v>471</v>
      </c>
      <c r="D9" s="116">
        <v>1204019</v>
      </c>
      <c r="E9" s="116">
        <v>1320887</v>
      </c>
      <c r="F9" s="92">
        <v>0.21881288613095301</v>
      </c>
      <c r="G9" s="92">
        <v>0.23217761331579601</v>
      </c>
      <c r="H9" s="258"/>
      <c r="I9" s="258"/>
      <c r="K9" s="189"/>
    </row>
    <row r="10" spans="2:11" ht="33" customHeight="1" x14ac:dyDescent="0.35">
      <c r="B10" s="199" t="s">
        <v>474</v>
      </c>
      <c r="C10" s="114" t="s">
        <v>475</v>
      </c>
      <c r="D10" s="116">
        <v>1091229</v>
      </c>
      <c r="E10" s="116">
        <v>1145094</v>
      </c>
      <c r="F10" s="92">
        <v>0.19831494928219101</v>
      </c>
      <c r="G10" s="92">
        <v>0.20127777163545199</v>
      </c>
      <c r="H10" s="258"/>
      <c r="I10" s="258"/>
      <c r="K10" s="189"/>
    </row>
    <row r="11" spans="2:11" ht="33" customHeight="1" x14ac:dyDescent="0.35">
      <c r="B11" s="199" t="s">
        <v>476</v>
      </c>
      <c r="C11" s="114" t="s">
        <v>477</v>
      </c>
      <c r="D11" s="116">
        <v>879483</v>
      </c>
      <c r="E11" s="116">
        <v>818891</v>
      </c>
      <c r="F11" s="92">
        <v>0.15983320324106901</v>
      </c>
      <c r="G11" s="92">
        <v>0.143939760135262</v>
      </c>
      <c r="H11" s="258"/>
      <c r="I11" s="258"/>
      <c r="K11" s="189"/>
    </row>
    <row r="12" spans="2:11" ht="33" customHeight="1" x14ac:dyDescent="0.35">
      <c r="B12" s="199" t="s">
        <v>482</v>
      </c>
      <c r="C12" s="114" t="s">
        <v>65</v>
      </c>
      <c r="D12" s="116">
        <v>218790</v>
      </c>
      <c r="E12" s="116">
        <v>214033</v>
      </c>
      <c r="F12" s="92">
        <v>3.9761890266342297E-2</v>
      </c>
      <c r="G12" s="92">
        <v>3.7621440070815797E-2</v>
      </c>
      <c r="H12" s="258"/>
      <c r="I12" s="258"/>
      <c r="K12" s="189"/>
    </row>
    <row r="13" spans="2:11" ht="33" customHeight="1" x14ac:dyDescent="0.35">
      <c r="B13" s="199" t="s">
        <v>487</v>
      </c>
      <c r="C13" s="114" t="s">
        <v>461</v>
      </c>
      <c r="D13" s="116">
        <v>68227</v>
      </c>
      <c r="E13" s="116">
        <v>14154</v>
      </c>
      <c r="F13" s="92">
        <v>1.2399261790766201E-2</v>
      </c>
      <c r="G13" s="92">
        <v>2.48790542936055E-3</v>
      </c>
      <c r="H13" s="258"/>
      <c r="I13" s="258"/>
      <c r="K13" s="189"/>
    </row>
    <row r="14" spans="2:11" ht="33" customHeight="1" x14ac:dyDescent="0.35">
      <c r="B14" s="199" t="s">
        <v>483</v>
      </c>
      <c r="C14" s="114" t="s">
        <v>484</v>
      </c>
      <c r="D14" s="116">
        <v>60901</v>
      </c>
      <c r="E14" s="116">
        <v>56102</v>
      </c>
      <c r="F14" s="92">
        <v>1.1067868180038E-2</v>
      </c>
      <c r="G14" s="92">
        <v>9.8612738729677695E-3</v>
      </c>
      <c r="H14" s="258"/>
      <c r="I14" s="258"/>
      <c r="K14" s="189"/>
    </row>
    <row r="15" spans="2:11" ht="33" customHeight="1" x14ac:dyDescent="0.35">
      <c r="B15" s="199" t="s">
        <v>399</v>
      </c>
      <c r="C15" s="114" t="s">
        <v>492</v>
      </c>
      <c r="D15" s="116">
        <v>37647</v>
      </c>
      <c r="E15" s="116">
        <v>35909</v>
      </c>
      <c r="F15" s="92">
        <v>6.8417929652040297E-3</v>
      </c>
      <c r="G15" s="92">
        <v>6.3118691580406998E-3</v>
      </c>
      <c r="H15" s="258"/>
      <c r="I15" s="258"/>
      <c r="K15" s="189"/>
    </row>
    <row r="16" spans="2:11" ht="33" customHeight="1" x14ac:dyDescent="0.35">
      <c r="B16" s="199" t="s">
        <v>478</v>
      </c>
      <c r="C16" s="114" t="s">
        <v>479</v>
      </c>
      <c r="D16" s="116">
        <v>25610</v>
      </c>
      <c r="E16" s="116">
        <v>17657</v>
      </c>
      <c r="F16" s="92">
        <v>4.6542438398511198E-3</v>
      </c>
      <c r="G16" s="92">
        <v>3.10364180911539E-3</v>
      </c>
      <c r="H16" s="258"/>
      <c r="I16" s="258"/>
      <c r="K16" s="189"/>
    </row>
    <row r="17" spans="2:11" ht="33" customHeight="1" x14ac:dyDescent="0.35">
      <c r="B17" s="199" t="s">
        <v>406</v>
      </c>
      <c r="C17" s="114" t="s">
        <v>494</v>
      </c>
      <c r="D17" s="116">
        <v>17024</v>
      </c>
      <c r="E17" s="116">
        <v>18218</v>
      </c>
      <c r="F17" s="92">
        <v>3.0938636130271599E-3</v>
      </c>
      <c r="G17" s="92">
        <v>3.2022510323647399E-3</v>
      </c>
      <c r="H17" s="258"/>
      <c r="I17" s="258"/>
      <c r="K17" s="189"/>
    </row>
    <row r="18" spans="2:11" ht="33" customHeight="1" x14ac:dyDescent="0.35">
      <c r="B18" s="199" t="s">
        <v>497</v>
      </c>
      <c r="C18" s="114" t="s">
        <v>498</v>
      </c>
      <c r="D18" s="116">
        <v>0</v>
      </c>
      <c r="E18" s="116">
        <v>0</v>
      </c>
      <c r="F18" s="92">
        <v>0</v>
      </c>
      <c r="G18" s="92">
        <v>0</v>
      </c>
      <c r="H18" s="258"/>
      <c r="I18" s="258"/>
      <c r="K18" s="189"/>
    </row>
    <row r="19" spans="2:11" ht="33" customHeight="1" x14ac:dyDescent="0.35">
      <c r="B19" s="199" t="s">
        <v>495</v>
      </c>
      <c r="C19" s="114" t="s">
        <v>496</v>
      </c>
      <c r="D19" s="116">
        <v>0</v>
      </c>
      <c r="E19" s="116">
        <v>0</v>
      </c>
      <c r="F19" s="92">
        <v>0</v>
      </c>
      <c r="G19" s="92">
        <v>0</v>
      </c>
      <c r="H19" s="258"/>
      <c r="I19" s="258"/>
      <c r="K19" s="189"/>
    </row>
    <row r="20" spans="2:11" ht="33" customHeight="1" x14ac:dyDescent="0.35">
      <c r="B20" s="422" t="s">
        <v>410</v>
      </c>
      <c r="C20" s="422"/>
      <c r="D20" s="331">
        <v>5502505</v>
      </c>
      <c r="E20" s="331">
        <v>5689123</v>
      </c>
      <c r="F20" s="109">
        <v>1</v>
      </c>
      <c r="G20" s="109">
        <v>1</v>
      </c>
      <c r="H20" s="258"/>
      <c r="I20" s="258"/>
      <c r="K20" s="189"/>
    </row>
    <row r="21" spans="2:11" ht="33" customHeight="1" x14ac:dyDescent="0.35">
      <c r="B21" s="312"/>
      <c r="C21" s="312"/>
      <c r="D21" s="332"/>
      <c r="E21" s="332"/>
      <c r="F21" s="333"/>
      <c r="G21" s="333"/>
    </row>
    <row r="22" spans="2:11" ht="38.25" customHeight="1" x14ac:dyDescent="0.35">
      <c r="B22" s="427" t="s">
        <v>540</v>
      </c>
      <c r="C22" s="427"/>
      <c r="D22" s="427"/>
      <c r="E22" s="427"/>
      <c r="F22" s="427"/>
      <c r="G22" s="427"/>
      <c r="H22" s="145"/>
      <c r="I22" s="259"/>
      <c r="J22" s="257"/>
    </row>
    <row r="23" spans="2:11" ht="33" customHeight="1" x14ac:dyDescent="0.35">
      <c r="B23" s="188"/>
      <c r="C23" s="188"/>
      <c r="D23" s="72">
        <f t="shared" ref="D23:E25" si="0">+D7</f>
        <v>2022</v>
      </c>
      <c r="E23" s="72">
        <f t="shared" si="0"/>
        <v>2023</v>
      </c>
      <c r="F23" s="72">
        <f>+D23</f>
        <v>2022</v>
      </c>
      <c r="G23" s="72">
        <f>+E23</f>
        <v>2023</v>
      </c>
    </row>
    <row r="24" spans="2:11" ht="33" customHeight="1" x14ac:dyDescent="0.35">
      <c r="B24" s="188"/>
      <c r="C24" s="313" t="str">
        <f>+C8</f>
        <v>Servicios ambulatorios generales y especializados en centros ambulatorios</v>
      </c>
      <c r="D24" s="313">
        <f t="shared" si="0"/>
        <v>1899575</v>
      </c>
      <c r="E24" s="313">
        <f t="shared" si="0"/>
        <v>2048178</v>
      </c>
      <c r="F24" s="314">
        <f>+D24/$D$33</f>
        <v>0.34522004069055823</v>
      </c>
      <c r="G24" s="314">
        <f>+E24/$E$33</f>
        <v>0.36001647354082517</v>
      </c>
    </row>
    <row r="25" spans="2:11" ht="33" customHeight="1" x14ac:dyDescent="0.35">
      <c r="B25" s="188"/>
      <c r="C25" s="313" t="str">
        <f>+C9</f>
        <v>Servicios ambulatorios generales y especializados en hospitales y clínicas</v>
      </c>
      <c r="D25" s="313">
        <f t="shared" si="0"/>
        <v>1204019</v>
      </c>
      <c r="E25" s="313">
        <f t="shared" si="0"/>
        <v>1320887</v>
      </c>
      <c r="F25" s="314">
        <f t="shared" ref="F25:F32" si="1">+D25/$D$33</f>
        <v>0.21881288613095309</v>
      </c>
      <c r="G25" s="314">
        <f t="shared" ref="G25:G32" si="2">+E25/$E$33</f>
        <v>0.23217761331579578</v>
      </c>
    </row>
    <row r="26" spans="2:11" ht="33" customHeight="1" x14ac:dyDescent="0.35">
      <c r="B26" s="188"/>
      <c r="C26" s="313" t="str">
        <f>+C11</f>
        <v>Servicios con internación en hospitales y clínicas especializados y de especialidades</v>
      </c>
      <c r="D26" s="313">
        <f>+D11</f>
        <v>879483</v>
      </c>
      <c r="E26" s="313">
        <f>+E11</f>
        <v>818891</v>
      </c>
      <c r="F26" s="314">
        <f t="shared" si="1"/>
        <v>0.15983320324106928</v>
      </c>
      <c r="G26" s="314">
        <f t="shared" si="2"/>
        <v>0.14393976013526161</v>
      </c>
    </row>
    <row r="27" spans="2:11" ht="33" customHeight="1" x14ac:dyDescent="0.35">
      <c r="B27" s="188"/>
      <c r="C27" s="313" t="str">
        <f>+C10</f>
        <v>Servicios con internación en hospitales y clínicas básicas y generales</v>
      </c>
      <c r="D27" s="313">
        <f>+D10</f>
        <v>1091229</v>
      </c>
      <c r="E27" s="313">
        <f>+E10</f>
        <v>1145094</v>
      </c>
      <c r="F27" s="314">
        <f t="shared" si="1"/>
        <v>0.19831494928219057</v>
      </c>
      <c r="G27" s="314">
        <f t="shared" si="2"/>
        <v>0.20127777163545243</v>
      </c>
    </row>
    <row r="28" spans="2:11" ht="33" customHeight="1" x14ac:dyDescent="0.35">
      <c r="B28" s="188"/>
      <c r="C28" s="313" t="str">
        <f t="shared" ref="C28:E31" si="3">+C12</f>
        <v xml:space="preserve">Servicios de rectoría y administración de la salud </v>
      </c>
      <c r="D28" s="313">
        <f t="shared" si="3"/>
        <v>218790</v>
      </c>
      <c r="E28" s="313">
        <f t="shared" si="3"/>
        <v>214033</v>
      </c>
      <c r="F28" s="314">
        <f t="shared" si="1"/>
        <v>3.9761890266342331E-2</v>
      </c>
      <c r="G28" s="314">
        <f t="shared" si="2"/>
        <v>3.7621440070815838E-2</v>
      </c>
    </row>
    <row r="29" spans="2:11" ht="33" customHeight="1" x14ac:dyDescent="0.35">
      <c r="B29" s="188"/>
      <c r="C29" s="313" t="str">
        <f t="shared" si="3"/>
        <v>Servicios de salud pública</v>
      </c>
      <c r="D29" s="313">
        <f t="shared" si="3"/>
        <v>68227</v>
      </c>
      <c r="E29" s="313">
        <f t="shared" si="3"/>
        <v>14154</v>
      </c>
      <c r="F29" s="314">
        <f t="shared" si="1"/>
        <v>1.2399261790766206E-2</v>
      </c>
      <c r="G29" s="314">
        <f t="shared" si="2"/>
        <v>2.4879054293605535E-3</v>
      </c>
    </row>
    <row r="30" spans="2:11" ht="33" customHeight="1" x14ac:dyDescent="0.35">
      <c r="B30" s="315"/>
      <c r="C30" s="313" t="str">
        <f t="shared" si="3"/>
        <v>Servicios odontológicos en centros de atención ambulatoria</v>
      </c>
      <c r="D30" s="313">
        <f t="shared" si="3"/>
        <v>60901</v>
      </c>
      <c r="E30" s="313">
        <f t="shared" si="3"/>
        <v>56102</v>
      </c>
      <c r="F30" s="314">
        <f t="shared" si="1"/>
        <v>1.1067868180038002E-2</v>
      </c>
      <c r="G30" s="314">
        <f t="shared" si="2"/>
        <v>9.861273872967766E-3</v>
      </c>
    </row>
    <row r="31" spans="2:11" ht="33" customHeight="1" x14ac:dyDescent="0.35">
      <c r="B31" s="315"/>
      <c r="C31" s="313" t="str">
        <f t="shared" si="3"/>
        <v>Servicios de administración de la seguridad social obligatoria</v>
      </c>
      <c r="D31" s="313">
        <f t="shared" si="3"/>
        <v>37647</v>
      </c>
      <c r="E31" s="313">
        <f t="shared" si="3"/>
        <v>35909</v>
      </c>
      <c r="F31" s="314">
        <f t="shared" si="1"/>
        <v>6.8417929652040297E-3</v>
      </c>
      <c r="G31" s="314">
        <f t="shared" si="2"/>
        <v>6.3118691580407033E-3</v>
      </c>
    </row>
    <row r="32" spans="2:11" ht="33" customHeight="1" x14ac:dyDescent="0.35">
      <c r="B32" s="188"/>
      <c r="C32" s="313" t="s">
        <v>8</v>
      </c>
      <c r="D32" s="316">
        <f>+D19+D18+D17+D16</f>
        <v>42634</v>
      </c>
      <c r="E32" s="316">
        <f>+E19+E18+E17+E16</f>
        <v>35875</v>
      </c>
      <c r="F32" s="314">
        <f t="shared" si="1"/>
        <v>7.7481074528782798E-3</v>
      </c>
      <c r="G32" s="314">
        <f t="shared" si="2"/>
        <v>6.3058928414801369E-3</v>
      </c>
    </row>
    <row r="33" spans="2:10" ht="33" customHeight="1" x14ac:dyDescent="0.35">
      <c r="B33" s="188"/>
      <c r="C33" s="313"/>
      <c r="D33" s="329">
        <f>+SUM(D24:D32)</f>
        <v>5502505</v>
      </c>
      <c r="E33" s="329">
        <f t="shared" ref="E33:G33" si="4">+SUM(E24:E32)</f>
        <v>5689123</v>
      </c>
      <c r="F33" s="330">
        <f t="shared" si="4"/>
        <v>1</v>
      </c>
      <c r="G33" s="330">
        <f t="shared" si="4"/>
        <v>0.99999999999999989</v>
      </c>
    </row>
    <row r="34" spans="2:10" ht="33" customHeight="1" x14ac:dyDescent="0.35">
      <c r="B34" s="312"/>
      <c r="C34" s="312"/>
      <c r="D34" s="332">
        <f>+D33-D20</f>
        <v>0</v>
      </c>
      <c r="E34" s="332">
        <f>+E33-E20</f>
        <v>0</v>
      </c>
      <c r="F34" s="333"/>
      <c r="G34" s="333"/>
    </row>
    <row r="35" spans="2:10" ht="33" customHeight="1" x14ac:dyDescent="0.35">
      <c r="B35" s="312"/>
      <c r="C35" s="312"/>
      <c r="D35" s="332"/>
      <c r="E35" s="332"/>
      <c r="F35" s="333"/>
      <c r="G35" s="333"/>
    </row>
    <row r="36" spans="2:10" ht="33" customHeight="1" x14ac:dyDescent="0.35">
      <c r="B36" s="312"/>
      <c r="C36" s="312"/>
      <c r="D36" s="332"/>
      <c r="E36" s="332"/>
      <c r="F36" s="333"/>
      <c r="G36" s="333"/>
    </row>
    <row r="37" spans="2:10" ht="33" customHeight="1" x14ac:dyDescent="0.35">
      <c r="B37" s="312"/>
      <c r="C37" s="312"/>
      <c r="D37" s="332"/>
      <c r="E37" s="332"/>
      <c r="F37" s="333"/>
      <c r="G37" s="333"/>
    </row>
    <row r="38" spans="2:10" ht="33" customHeight="1" x14ac:dyDescent="0.35">
      <c r="B38" s="312"/>
      <c r="C38" s="312"/>
      <c r="D38" s="332"/>
      <c r="E38" s="332"/>
      <c r="F38" s="333"/>
      <c r="G38" s="333"/>
    </row>
    <row r="39" spans="2:10" ht="33" customHeight="1" x14ac:dyDescent="0.35">
      <c r="B39" s="312"/>
      <c r="C39" s="312"/>
      <c r="D39" s="332"/>
      <c r="E39" s="332"/>
      <c r="F39" s="333"/>
      <c r="G39" s="333"/>
    </row>
    <row r="40" spans="2:10" ht="33" customHeight="1" x14ac:dyDescent="0.35">
      <c r="B40" s="312"/>
      <c r="C40" s="312"/>
      <c r="D40" s="332"/>
      <c r="E40" s="332"/>
      <c r="F40" s="333"/>
      <c r="G40" s="333"/>
    </row>
    <row r="41" spans="2:10" ht="33" customHeight="1" x14ac:dyDescent="0.35">
      <c r="B41" s="312"/>
      <c r="C41" s="312"/>
      <c r="D41" s="332"/>
      <c r="E41" s="332"/>
      <c r="F41" s="333"/>
      <c r="G41" s="333"/>
    </row>
    <row r="42" spans="2:10" ht="33" customHeight="1" x14ac:dyDescent="0.35">
      <c r="B42" s="312"/>
      <c r="C42" s="312"/>
      <c r="D42" s="332"/>
      <c r="E42" s="332"/>
      <c r="F42" s="333"/>
      <c r="G42" s="333"/>
    </row>
    <row r="43" spans="2:10" ht="37.5" customHeight="1" x14ac:dyDescent="0.35">
      <c r="B43" s="426" t="s">
        <v>81</v>
      </c>
      <c r="C43" s="426"/>
      <c r="D43" s="426"/>
      <c r="E43" s="426"/>
      <c r="H43" s="257"/>
    </row>
    <row r="44" spans="2:10" ht="18.75" customHeight="1" x14ac:dyDescent="0.35">
      <c r="B44" s="426"/>
      <c r="C44" s="426"/>
      <c r="D44" s="426"/>
      <c r="E44" s="426"/>
      <c r="H44" s="257"/>
    </row>
    <row r="45" spans="2:10" ht="20.25" customHeight="1" x14ac:dyDescent="0.35">
      <c r="B45" s="102" t="s">
        <v>293</v>
      </c>
      <c r="H45" s="259"/>
      <c r="I45" s="259"/>
      <c r="J45" s="257"/>
    </row>
    <row r="46" spans="2:10" ht="16.5" customHeight="1" x14ac:dyDescent="0.35">
      <c r="B46" s="102" t="s">
        <v>14</v>
      </c>
      <c r="D46" s="259"/>
      <c r="E46" s="259"/>
      <c r="F46" s="259"/>
      <c r="G46" s="259"/>
      <c r="H46" s="259"/>
      <c r="I46" s="259"/>
      <c r="J46" s="257"/>
    </row>
    <row r="54" spans="2:2" x14ac:dyDescent="0.35">
      <c r="B54" s="18"/>
    </row>
    <row r="55" spans="2:2" x14ac:dyDescent="0.35">
      <c r="B55" s="18"/>
    </row>
  </sheetData>
  <mergeCells count="5">
    <mergeCell ref="B43:E44"/>
    <mergeCell ref="B20:C20"/>
    <mergeCell ref="B4:G4"/>
    <mergeCell ref="B3:G3"/>
    <mergeCell ref="B22:G22"/>
  </mergeCells>
  <hyperlinks>
    <hyperlink ref="B2" location="Indice!A1" display="Índice"/>
    <hyperlink ref="G2" location="'2.1.21'!A1" display="Siguiente"/>
    <hyperlink ref="F2" location="'2.1.19'!A1" display="Anterior"/>
  </hyperlinks>
  <pageMargins left="0.70866141732283472" right="0.70866141732283472" top="0.74803149606299213" bottom="0.74803149606299213" header="0.31496062992125984" footer="0.31496062992125984"/>
  <pageSetup paperSize="9" scale="57" orientation="landscape"/>
  <drawing r:id="rId1"/>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S27"/>
  <sheetViews>
    <sheetView showGridLines="0" zoomScale="60" zoomScaleNormal="60" zoomScaleSheetLayoutView="55" workbookViewId="0">
      <pane ySplit="5" topLeftCell="A6" activePane="bottomLeft" state="frozen"/>
      <selection activeCell="B14" sqref="B14:Q16"/>
      <selection pane="bottomLeft" activeCell="B2" sqref="B2"/>
    </sheetView>
  </sheetViews>
  <sheetFormatPr baseColWidth="10" defaultRowHeight="14.5" x14ac:dyDescent="0.35"/>
  <cols>
    <col min="1" max="1" width="5" customWidth="1"/>
    <col min="2" max="2" width="52.1796875" customWidth="1"/>
    <col min="3" max="18" width="15.81640625" customWidth="1"/>
    <col min="19" max="19" width="15.7265625" customWidth="1"/>
  </cols>
  <sheetData>
    <row r="1" spans="2:19" ht="78" customHeight="1" x14ac:dyDescent="0.35"/>
    <row r="2" spans="2:19" ht="33" customHeight="1" x14ac:dyDescent="0.55000000000000004">
      <c r="B2" s="130" t="s">
        <v>2</v>
      </c>
      <c r="R2" s="36" t="s">
        <v>173</v>
      </c>
      <c r="S2" s="36" t="s">
        <v>174</v>
      </c>
    </row>
    <row r="3" spans="2:19" ht="33" customHeight="1" x14ac:dyDescent="0.35">
      <c r="B3" s="395" t="s">
        <v>162</v>
      </c>
      <c r="C3" s="395"/>
      <c r="D3" s="395"/>
      <c r="E3" s="395"/>
      <c r="F3" s="395"/>
      <c r="G3" s="395"/>
      <c r="H3" s="395"/>
      <c r="I3" s="395"/>
      <c r="J3" s="395"/>
      <c r="K3" s="395"/>
      <c r="L3" s="395"/>
      <c r="M3" s="395"/>
      <c r="N3" s="395"/>
      <c r="O3" s="395"/>
      <c r="P3" s="395"/>
      <c r="Q3" s="395"/>
      <c r="R3" s="395"/>
    </row>
    <row r="4" spans="2:19" ht="33" customHeight="1" x14ac:dyDescent="0.35">
      <c r="B4" s="396" t="s">
        <v>360</v>
      </c>
      <c r="C4" s="396"/>
      <c r="D4" s="396"/>
      <c r="E4" s="396"/>
      <c r="F4" s="396"/>
      <c r="G4" s="396"/>
      <c r="H4" s="396"/>
      <c r="I4" s="396"/>
      <c r="J4" s="396"/>
      <c r="K4" s="396"/>
      <c r="L4" s="396"/>
      <c r="M4" s="396"/>
      <c r="N4" s="396"/>
      <c r="O4" s="396"/>
      <c r="P4" s="396"/>
      <c r="Q4" s="396"/>
      <c r="R4" s="396"/>
    </row>
    <row r="5" spans="2:19" ht="33" customHeight="1" x14ac:dyDescent="0.35">
      <c r="B5" s="258"/>
      <c r="C5" s="258"/>
      <c r="D5" s="258"/>
      <c r="E5" s="258"/>
      <c r="F5" s="258"/>
      <c r="G5" s="258"/>
      <c r="H5" s="258"/>
      <c r="J5" s="189"/>
    </row>
    <row r="6" spans="2:19" ht="33" customHeight="1" x14ac:dyDescent="0.35">
      <c r="B6" s="20" t="s">
        <v>0</v>
      </c>
      <c r="C6" s="311"/>
      <c r="D6" s="311"/>
      <c r="E6" s="21"/>
      <c r="F6" s="21"/>
      <c r="G6" s="21"/>
      <c r="H6" s="21"/>
      <c r="I6" s="21"/>
      <c r="J6" s="21"/>
      <c r="K6" s="21"/>
      <c r="L6" s="21"/>
      <c r="M6" s="21"/>
      <c r="N6" s="21"/>
      <c r="O6" s="21"/>
      <c r="P6" s="21"/>
      <c r="Q6" s="21"/>
      <c r="R6" s="21"/>
    </row>
    <row r="7" spans="2:19" ht="33" customHeight="1" x14ac:dyDescent="0.35">
      <c r="B7" s="186" t="s">
        <v>3</v>
      </c>
      <c r="C7" s="30">
        <v>2007</v>
      </c>
      <c r="D7" s="30">
        <v>2008</v>
      </c>
      <c r="E7" s="30">
        <v>2009</v>
      </c>
      <c r="F7" s="30">
        <v>2010</v>
      </c>
      <c r="G7" s="30">
        <v>2011</v>
      </c>
      <c r="H7" s="30">
        <v>2012</v>
      </c>
      <c r="I7" s="30">
        <v>2013</v>
      </c>
      <c r="J7" s="30">
        <v>2014</v>
      </c>
      <c r="K7" s="30">
        <v>2015</v>
      </c>
      <c r="L7" s="30">
        <v>2016</v>
      </c>
      <c r="M7" s="30">
        <v>2017</v>
      </c>
      <c r="N7" s="30">
        <v>2018</v>
      </c>
      <c r="O7" s="30">
        <v>2019</v>
      </c>
      <c r="P7" s="30">
        <v>2020</v>
      </c>
      <c r="Q7" s="30">
        <v>2021</v>
      </c>
      <c r="R7" s="30">
        <v>2022</v>
      </c>
      <c r="S7" s="30">
        <v>2023</v>
      </c>
    </row>
    <row r="8" spans="2:19" ht="33" customHeight="1" x14ac:dyDescent="0.35">
      <c r="B8" s="335" t="s">
        <v>442</v>
      </c>
      <c r="C8" s="336">
        <v>37734</v>
      </c>
      <c r="D8" s="336">
        <v>51754</v>
      </c>
      <c r="E8" s="336">
        <v>61892</v>
      </c>
      <c r="F8" s="336">
        <v>66451</v>
      </c>
      <c r="G8" s="336">
        <v>70246</v>
      </c>
      <c r="H8" s="336">
        <v>77848</v>
      </c>
      <c r="I8" s="336">
        <v>93498</v>
      </c>
      <c r="J8" s="336">
        <v>108195</v>
      </c>
      <c r="K8" s="336">
        <v>126748</v>
      </c>
      <c r="L8" s="336">
        <v>129674</v>
      </c>
      <c r="M8" s="336">
        <v>131202</v>
      </c>
      <c r="N8" s="336">
        <v>145117</v>
      </c>
      <c r="O8" s="336">
        <v>151357</v>
      </c>
      <c r="P8" s="336">
        <v>147939</v>
      </c>
      <c r="Q8" s="336">
        <v>112864</v>
      </c>
      <c r="R8" s="336">
        <v>43526</v>
      </c>
      <c r="S8" s="336">
        <v>68268</v>
      </c>
    </row>
    <row r="9" spans="2:19" ht="33" customHeight="1" x14ac:dyDescent="0.35">
      <c r="B9" s="266" t="s">
        <v>410</v>
      </c>
      <c r="C9" s="337">
        <v>37734</v>
      </c>
      <c r="D9" s="337">
        <v>51754</v>
      </c>
      <c r="E9" s="337">
        <v>61892</v>
      </c>
      <c r="F9" s="337">
        <v>66451</v>
      </c>
      <c r="G9" s="337">
        <v>70246</v>
      </c>
      <c r="H9" s="337">
        <v>77848</v>
      </c>
      <c r="I9" s="337">
        <v>93498</v>
      </c>
      <c r="J9" s="337">
        <v>108195</v>
      </c>
      <c r="K9" s="337">
        <v>126748</v>
      </c>
      <c r="L9" s="337">
        <v>129674</v>
      </c>
      <c r="M9" s="337">
        <v>131202</v>
      </c>
      <c r="N9" s="337">
        <v>145117</v>
      </c>
      <c r="O9" s="337">
        <v>151357</v>
      </c>
      <c r="P9" s="337">
        <v>147939</v>
      </c>
      <c r="Q9" s="337">
        <v>112864</v>
      </c>
      <c r="R9" s="337">
        <v>43526</v>
      </c>
      <c r="S9" s="337">
        <v>68268</v>
      </c>
    </row>
    <row r="10" spans="2:19" ht="33" customHeight="1" x14ac:dyDescent="0.35">
      <c r="B10" s="264"/>
      <c r="C10" s="338"/>
      <c r="D10" s="338"/>
      <c r="E10" s="338"/>
      <c r="F10" s="338"/>
      <c r="G10" s="338"/>
      <c r="H10" s="338"/>
      <c r="I10" s="338"/>
      <c r="J10" s="338"/>
      <c r="K10" s="338"/>
      <c r="L10" s="338"/>
      <c r="M10" s="338"/>
      <c r="N10" s="338"/>
      <c r="O10" s="338"/>
      <c r="P10" s="338"/>
      <c r="Q10" s="338"/>
      <c r="R10" s="338"/>
    </row>
    <row r="11" spans="2:19" ht="33" customHeight="1" x14ac:dyDescent="0.35">
      <c r="B11" s="397" t="s">
        <v>361</v>
      </c>
      <c r="C11" s="397"/>
      <c r="D11" s="397"/>
      <c r="E11" s="397"/>
      <c r="F11" s="397"/>
      <c r="G11" s="397"/>
      <c r="H11" s="397"/>
      <c r="I11" s="397"/>
      <c r="J11" s="397"/>
    </row>
    <row r="12" spans="2:19" ht="33" customHeight="1" x14ac:dyDescent="0.35">
      <c r="B12" s="264"/>
      <c r="C12" s="338"/>
      <c r="D12" s="338"/>
      <c r="E12" s="338"/>
      <c r="F12" s="338"/>
      <c r="G12" s="338"/>
      <c r="H12" s="338"/>
      <c r="I12" s="338"/>
      <c r="J12" s="338"/>
      <c r="K12" s="338"/>
      <c r="L12" s="338"/>
      <c r="M12" s="338"/>
      <c r="N12" s="338"/>
      <c r="O12" s="338"/>
      <c r="P12" s="338"/>
      <c r="Q12" s="338"/>
      <c r="R12" s="338"/>
    </row>
    <row r="13" spans="2:19" ht="33" customHeight="1" x14ac:dyDescent="0.35">
      <c r="B13" s="264"/>
      <c r="C13" s="338"/>
      <c r="D13" s="338"/>
      <c r="E13" s="338"/>
      <c r="F13" s="338"/>
      <c r="G13" s="338"/>
      <c r="H13" s="338"/>
      <c r="I13" s="338"/>
      <c r="J13" s="338"/>
      <c r="K13" s="338"/>
      <c r="L13" s="338"/>
      <c r="M13" s="338"/>
      <c r="N13" s="338"/>
      <c r="O13" s="338"/>
      <c r="P13" s="338"/>
      <c r="Q13" s="338"/>
      <c r="R13" s="338"/>
    </row>
    <row r="14" spans="2:19" ht="33" customHeight="1" x14ac:dyDescent="0.35">
      <c r="B14" s="264"/>
      <c r="C14" s="338"/>
      <c r="D14" s="338"/>
      <c r="E14" s="338"/>
      <c r="F14" s="338"/>
      <c r="G14" s="338"/>
      <c r="H14" s="338"/>
      <c r="I14" s="338"/>
      <c r="J14" s="338"/>
      <c r="K14" s="338"/>
      <c r="L14" s="338"/>
      <c r="M14" s="338"/>
      <c r="N14" s="338"/>
      <c r="O14" s="338"/>
      <c r="P14" s="338"/>
      <c r="Q14" s="338"/>
      <c r="R14" s="338"/>
    </row>
    <row r="15" spans="2:19" ht="33" customHeight="1" x14ac:dyDescent="0.35">
      <c r="B15" s="264"/>
      <c r="C15" s="338"/>
      <c r="D15" s="338"/>
      <c r="E15" s="338"/>
      <c r="F15" s="338"/>
      <c r="G15" s="338"/>
      <c r="H15" s="338"/>
      <c r="I15" s="338"/>
      <c r="J15" s="338"/>
      <c r="K15" s="338"/>
      <c r="L15" s="338"/>
      <c r="M15" s="338"/>
      <c r="N15" s="338"/>
      <c r="O15" s="338"/>
      <c r="P15" s="338"/>
      <c r="Q15" s="338"/>
      <c r="R15" s="338"/>
    </row>
    <row r="16" spans="2:19" ht="33" customHeight="1" x14ac:dyDescent="0.35">
      <c r="B16" s="264"/>
      <c r="C16" s="338"/>
      <c r="D16" s="338"/>
      <c r="E16" s="338"/>
      <c r="F16" s="338"/>
      <c r="G16" s="338"/>
      <c r="H16" s="338"/>
      <c r="I16" s="338"/>
      <c r="J16" s="338"/>
      <c r="K16" s="338"/>
      <c r="L16" s="338"/>
      <c r="M16" s="338"/>
      <c r="N16" s="338"/>
      <c r="O16" s="338"/>
      <c r="P16" s="338"/>
      <c r="Q16" s="338"/>
      <c r="R16" s="338"/>
    </row>
    <row r="17" spans="2:18" ht="33" customHeight="1" x14ac:dyDescent="0.35">
      <c r="B17" s="264"/>
      <c r="C17" s="338"/>
      <c r="D17" s="338"/>
      <c r="E17" s="338"/>
      <c r="F17" s="338"/>
      <c r="G17" s="338"/>
      <c r="H17" s="338"/>
      <c r="I17" s="338"/>
      <c r="J17" s="338"/>
      <c r="K17" s="338"/>
      <c r="L17" s="338"/>
      <c r="M17" s="338"/>
      <c r="N17" s="338"/>
      <c r="O17" s="338"/>
      <c r="P17" s="338"/>
      <c r="Q17" s="338"/>
      <c r="R17" s="338"/>
    </row>
    <row r="18" spans="2:18" ht="33" customHeight="1" x14ac:dyDescent="0.35">
      <c r="B18" s="264"/>
      <c r="C18" s="338"/>
      <c r="D18" s="338"/>
      <c r="E18" s="338"/>
      <c r="F18" s="338"/>
      <c r="G18" s="338"/>
      <c r="H18" s="338"/>
      <c r="I18" s="338"/>
      <c r="J18" s="338"/>
      <c r="K18" s="338"/>
      <c r="L18" s="338"/>
      <c r="M18" s="338"/>
      <c r="N18" s="338"/>
      <c r="O18" s="338"/>
      <c r="P18" s="338"/>
      <c r="Q18" s="338"/>
      <c r="R18" s="338"/>
    </row>
    <row r="19" spans="2:18" ht="33" customHeight="1" x14ac:dyDescent="0.35">
      <c r="B19" s="264"/>
      <c r="C19" s="338"/>
      <c r="D19" s="338"/>
      <c r="E19" s="338"/>
      <c r="F19" s="338"/>
      <c r="G19" s="338"/>
      <c r="H19" s="338"/>
      <c r="I19" s="338"/>
      <c r="J19" s="338"/>
      <c r="K19" s="338"/>
      <c r="L19" s="338"/>
      <c r="M19" s="338"/>
      <c r="N19" s="338"/>
      <c r="O19" s="338"/>
      <c r="P19" s="338"/>
      <c r="Q19" s="338"/>
      <c r="R19" s="338"/>
    </row>
    <row r="20" spans="2:18" ht="33" customHeight="1" x14ac:dyDescent="0.35">
      <c r="B20" s="264"/>
      <c r="C20" s="338"/>
      <c r="D20" s="338"/>
      <c r="E20" s="338"/>
      <c r="F20" s="338"/>
      <c r="G20" s="338"/>
      <c r="H20" s="338"/>
      <c r="I20" s="338"/>
      <c r="J20" s="338"/>
      <c r="K20" s="338"/>
      <c r="L20" s="338"/>
      <c r="M20" s="338"/>
      <c r="N20" s="338"/>
      <c r="O20" s="338"/>
      <c r="P20" s="338"/>
      <c r="Q20" s="338"/>
      <c r="R20" s="338"/>
    </row>
    <row r="21" spans="2:18" ht="33" customHeight="1" x14ac:dyDescent="0.35">
      <c r="B21" s="264"/>
      <c r="C21" s="338"/>
      <c r="D21" s="338"/>
      <c r="E21" s="338"/>
      <c r="F21" s="338"/>
      <c r="G21" s="338"/>
      <c r="H21" s="338"/>
      <c r="I21" s="338"/>
      <c r="J21" s="338"/>
      <c r="K21" s="338"/>
      <c r="L21" s="338"/>
      <c r="M21" s="338"/>
      <c r="N21" s="338"/>
      <c r="O21" s="338"/>
      <c r="P21" s="338"/>
      <c r="Q21" s="338"/>
      <c r="R21" s="338"/>
    </row>
    <row r="22" spans="2:18" ht="33" customHeight="1" x14ac:dyDescent="0.35">
      <c r="B22" s="264"/>
      <c r="C22" s="338"/>
      <c r="D22" s="338"/>
      <c r="E22" s="338"/>
      <c r="F22" s="338"/>
      <c r="G22" s="338"/>
      <c r="H22" s="338"/>
      <c r="I22" s="338"/>
      <c r="J22" s="338"/>
      <c r="K22" s="338"/>
      <c r="L22" s="338"/>
      <c r="M22" s="338"/>
      <c r="N22" s="338"/>
      <c r="O22" s="338"/>
      <c r="P22" s="338"/>
      <c r="Q22" s="338"/>
      <c r="R22" s="338"/>
    </row>
    <row r="23" spans="2:18" ht="33" customHeight="1" x14ac:dyDescent="0.35">
      <c r="B23" s="264"/>
      <c r="C23" s="338"/>
      <c r="D23" s="338"/>
      <c r="E23" s="338"/>
      <c r="F23" s="338"/>
      <c r="G23" s="338"/>
      <c r="H23" s="338"/>
      <c r="I23" s="338"/>
      <c r="J23" s="338"/>
      <c r="K23" s="338"/>
      <c r="L23" s="338"/>
      <c r="M23" s="338"/>
      <c r="N23" s="338"/>
      <c r="O23" s="338"/>
      <c r="P23" s="338"/>
      <c r="Q23" s="338"/>
      <c r="R23" s="338"/>
    </row>
    <row r="24" spans="2:18" ht="33" customHeight="1" x14ac:dyDescent="0.35">
      <c r="B24" s="264"/>
      <c r="C24" s="338"/>
      <c r="D24" s="338"/>
      <c r="E24" s="338"/>
      <c r="F24" s="338"/>
      <c r="G24" s="338"/>
      <c r="H24" s="338"/>
      <c r="I24" s="338"/>
      <c r="J24" s="338"/>
      <c r="K24" s="338"/>
      <c r="L24" s="338"/>
      <c r="M24" s="338"/>
      <c r="N24" s="338"/>
      <c r="O24" s="338"/>
      <c r="P24" s="338"/>
      <c r="Q24" s="338"/>
      <c r="R24" s="338"/>
    </row>
    <row r="25" spans="2:18" ht="15.75" customHeight="1" x14ac:dyDescent="0.35">
      <c r="B25" s="102" t="s">
        <v>17</v>
      </c>
    </row>
    <row r="26" spans="2:18" ht="15.75" customHeight="1" x14ac:dyDescent="0.35">
      <c r="B26" s="102" t="s">
        <v>293</v>
      </c>
    </row>
    <row r="27" spans="2:18" ht="15.75" customHeight="1" x14ac:dyDescent="0.35">
      <c r="B27" s="102" t="s">
        <v>14</v>
      </c>
    </row>
  </sheetData>
  <mergeCells count="3">
    <mergeCell ref="B4:R4"/>
    <mergeCell ref="B3:R3"/>
    <mergeCell ref="B11:J11"/>
  </mergeCells>
  <hyperlinks>
    <hyperlink ref="B2" location="Indice!A1" display="Índice"/>
    <hyperlink ref="S2" location="'2.1.22'!A1" display="Siguiente"/>
    <hyperlink ref="R2" location="'2.1.20'!A1" display="Anterior"/>
  </hyperlinks>
  <pageMargins left="0.70866141732283472" right="0.70866141732283472" top="0.74803149606299213" bottom="0.74803149606299213" header="0.31496062992125984" footer="0.31496062992125984"/>
  <pageSetup paperSize="9" scale="57" orientation="landscape"/>
  <drawing r:id="rId1"/>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K36"/>
  <sheetViews>
    <sheetView showGridLines="0" zoomScale="60" zoomScaleNormal="60" workbookViewId="0">
      <pane ySplit="5" topLeftCell="A6" activePane="bottomLeft" state="frozen"/>
      <selection activeCell="B14" sqref="B14:Q16"/>
      <selection pane="bottomLeft"/>
    </sheetView>
  </sheetViews>
  <sheetFormatPr baseColWidth="10" defaultRowHeight="14.5" x14ac:dyDescent="0.35"/>
  <cols>
    <col min="1" max="1" width="5" customWidth="1"/>
    <col min="2" max="2" width="83.7265625" customWidth="1"/>
    <col min="3" max="6" width="15.81640625" customWidth="1"/>
    <col min="7" max="12" width="15.7265625" customWidth="1"/>
  </cols>
  <sheetData>
    <row r="1" spans="2:11" ht="78" customHeight="1" x14ac:dyDescent="0.35"/>
    <row r="2" spans="2:11" ht="33" customHeight="1" x14ac:dyDescent="0.55000000000000004">
      <c r="B2" s="130" t="s">
        <v>2</v>
      </c>
      <c r="E2" s="36" t="s">
        <v>173</v>
      </c>
      <c r="F2" s="36" t="s">
        <v>174</v>
      </c>
    </row>
    <row r="3" spans="2:11" ht="33" customHeight="1" x14ac:dyDescent="0.35">
      <c r="B3" s="395" t="s">
        <v>163</v>
      </c>
      <c r="C3" s="395"/>
      <c r="D3" s="395"/>
      <c r="E3" s="395"/>
      <c r="F3" s="395"/>
    </row>
    <row r="4" spans="2:11" ht="33" customHeight="1" x14ac:dyDescent="0.35">
      <c r="B4" s="396" t="s">
        <v>362</v>
      </c>
      <c r="C4" s="396"/>
      <c r="D4" s="396"/>
      <c r="E4" s="396"/>
      <c r="F4" s="396"/>
      <c r="H4" s="189"/>
      <c r="I4" s="258"/>
    </row>
    <row r="5" spans="2:11" ht="33" customHeight="1" x14ac:dyDescent="0.35">
      <c r="B5" s="258"/>
      <c r="C5" s="258"/>
      <c r="D5" s="258"/>
      <c r="E5" s="258"/>
      <c r="F5" s="258"/>
      <c r="H5" s="258"/>
      <c r="I5" s="258"/>
      <c r="K5" s="189"/>
    </row>
    <row r="6" spans="2:11" ht="33" customHeight="1" x14ac:dyDescent="0.35">
      <c r="B6" s="20" t="s">
        <v>0</v>
      </c>
      <c r="H6" s="258"/>
      <c r="I6" s="258"/>
      <c r="K6" s="189"/>
    </row>
    <row r="7" spans="2:11" ht="33" customHeight="1" x14ac:dyDescent="0.35">
      <c r="B7" s="186" t="s">
        <v>6</v>
      </c>
      <c r="C7" s="30">
        <v>2022</v>
      </c>
      <c r="D7" s="30">
        <v>2023</v>
      </c>
      <c r="E7" s="30" t="s">
        <v>230</v>
      </c>
      <c r="F7" s="30" t="s">
        <v>294</v>
      </c>
      <c r="H7" s="258"/>
      <c r="I7" s="258"/>
      <c r="K7" s="189"/>
    </row>
    <row r="8" spans="2:11" ht="33" customHeight="1" x14ac:dyDescent="0.35">
      <c r="B8" s="114" t="s">
        <v>446</v>
      </c>
      <c r="C8" s="116">
        <v>20291</v>
      </c>
      <c r="D8" s="116">
        <v>32377</v>
      </c>
      <c r="E8" s="92">
        <v>0.46618113311583897</v>
      </c>
      <c r="F8" s="92">
        <v>0.47426319798441402</v>
      </c>
      <c r="H8" s="258"/>
      <c r="I8" s="258"/>
      <c r="K8" s="189"/>
    </row>
    <row r="9" spans="2:11" ht="33" customHeight="1" x14ac:dyDescent="0.35">
      <c r="B9" s="114" t="s">
        <v>448</v>
      </c>
      <c r="C9" s="116">
        <v>19185</v>
      </c>
      <c r="D9" s="116">
        <v>31930</v>
      </c>
      <c r="E9" s="92">
        <v>0.44077103340532098</v>
      </c>
      <c r="F9" s="92">
        <v>0.467715474307142</v>
      </c>
      <c r="H9" s="258"/>
      <c r="I9" s="258"/>
      <c r="K9" s="189"/>
    </row>
    <row r="10" spans="2:11" ht="33" customHeight="1" x14ac:dyDescent="0.35">
      <c r="B10" s="114" t="s">
        <v>452</v>
      </c>
      <c r="C10" s="116">
        <v>3946</v>
      </c>
      <c r="D10" s="116">
        <v>3888</v>
      </c>
      <c r="E10" s="92">
        <v>9.0658457014198404E-2</v>
      </c>
      <c r="F10" s="92">
        <v>5.6952012656002797E-2</v>
      </c>
      <c r="H10" s="258"/>
      <c r="I10" s="258"/>
      <c r="K10" s="189"/>
    </row>
    <row r="11" spans="2:11" ht="33" customHeight="1" x14ac:dyDescent="0.35">
      <c r="B11" s="114" t="s">
        <v>457</v>
      </c>
      <c r="C11" s="116">
        <v>104</v>
      </c>
      <c r="D11" s="116">
        <v>73</v>
      </c>
      <c r="E11" s="92">
        <v>2.3893764646418202E-3</v>
      </c>
      <c r="F11" s="92">
        <v>1.0693150524403801E-3</v>
      </c>
      <c r="H11" s="258"/>
      <c r="I11" s="258"/>
      <c r="K11" s="189"/>
    </row>
    <row r="12" spans="2:11" ht="33" customHeight="1" x14ac:dyDescent="0.35">
      <c r="B12" s="114" t="s">
        <v>35</v>
      </c>
      <c r="C12" s="116">
        <v>0</v>
      </c>
      <c r="D12" s="116">
        <v>0</v>
      </c>
      <c r="E12" s="92">
        <v>0</v>
      </c>
      <c r="F12" s="92">
        <v>0</v>
      </c>
      <c r="H12" s="258"/>
      <c r="I12" s="258"/>
      <c r="K12" s="189"/>
    </row>
    <row r="13" spans="2:11" ht="33" customHeight="1" x14ac:dyDescent="0.35">
      <c r="B13" s="114" t="s">
        <v>463</v>
      </c>
      <c r="C13" s="116">
        <v>0</v>
      </c>
      <c r="D13" s="116">
        <v>0</v>
      </c>
      <c r="E13" s="92">
        <v>0</v>
      </c>
      <c r="F13" s="92">
        <v>0</v>
      </c>
      <c r="H13" s="258"/>
      <c r="I13" s="258"/>
      <c r="K13" s="189"/>
    </row>
    <row r="14" spans="2:11" ht="33" customHeight="1" x14ac:dyDescent="0.35">
      <c r="B14" s="114" t="s">
        <v>461</v>
      </c>
      <c r="C14" s="116">
        <v>0</v>
      </c>
      <c r="D14" s="116">
        <v>0</v>
      </c>
      <c r="E14" s="92">
        <v>0</v>
      </c>
      <c r="F14" s="92">
        <v>0</v>
      </c>
      <c r="H14" s="258"/>
      <c r="I14" s="258"/>
      <c r="K14" s="189"/>
    </row>
    <row r="15" spans="2:11" ht="33" customHeight="1" x14ac:dyDescent="0.35">
      <c r="B15" s="266" t="s">
        <v>410</v>
      </c>
      <c r="C15" s="261">
        <v>43526</v>
      </c>
      <c r="D15" s="261">
        <v>68268</v>
      </c>
      <c r="E15" s="109">
        <v>1</v>
      </c>
      <c r="F15" s="109">
        <v>1</v>
      </c>
      <c r="H15" s="258"/>
      <c r="I15" s="258"/>
      <c r="K15" s="189"/>
    </row>
    <row r="16" spans="2:11" ht="33" customHeight="1" x14ac:dyDescent="0.35">
      <c r="B16" s="264"/>
      <c r="C16" s="346"/>
      <c r="D16" s="346"/>
      <c r="E16" s="347"/>
      <c r="F16" s="347"/>
    </row>
    <row r="17" spans="2:10" ht="36.75" customHeight="1" x14ac:dyDescent="0.35">
      <c r="B17" s="427" t="s">
        <v>541</v>
      </c>
      <c r="C17" s="427"/>
      <c r="D17" s="427"/>
      <c r="E17" s="427"/>
      <c r="F17" s="427"/>
      <c r="G17" s="145"/>
      <c r="H17" s="145"/>
      <c r="I17" s="259"/>
      <c r="J17" s="257"/>
    </row>
    <row r="18" spans="2:10" ht="33" customHeight="1" x14ac:dyDescent="0.35">
      <c r="B18" s="283"/>
      <c r="C18" s="283"/>
      <c r="D18" s="283"/>
      <c r="E18" s="283"/>
      <c r="F18" s="283"/>
      <c r="G18" s="283"/>
    </row>
    <row r="19" spans="2:10" ht="33" customHeight="1" x14ac:dyDescent="0.35">
      <c r="B19" s="246"/>
      <c r="C19" s="246"/>
      <c r="D19" s="344"/>
      <c r="E19" s="344"/>
      <c r="F19" s="344"/>
      <c r="G19" s="272"/>
    </row>
    <row r="20" spans="2:10" ht="33" customHeight="1" x14ac:dyDescent="0.35">
      <c r="B20" s="340" t="s">
        <v>7</v>
      </c>
      <c r="C20" s="72">
        <f t="shared" ref="C20:D24" si="0">+C7</f>
        <v>2022</v>
      </c>
      <c r="D20" s="72">
        <f t="shared" si="0"/>
        <v>2023</v>
      </c>
      <c r="E20" s="340">
        <f>+C20</f>
        <v>2022</v>
      </c>
      <c r="F20" s="340">
        <f>+D20</f>
        <v>2023</v>
      </c>
      <c r="G20" s="272"/>
    </row>
    <row r="21" spans="2:10" ht="33" customHeight="1" x14ac:dyDescent="0.35">
      <c r="B21" s="341" t="str">
        <f>+B8</f>
        <v>Servicios ambulatorios</v>
      </c>
      <c r="C21" s="343">
        <f t="shared" si="0"/>
        <v>20291</v>
      </c>
      <c r="D21" s="341">
        <f t="shared" si="0"/>
        <v>32377</v>
      </c>
      <c r="E21" s="342">
        <f>C21/$C$26</f>
        <v>0.46618113311583881</v>
      </c>
      <c r="F21" s="342">
        <f>D21/$D$26</f>
        <v>0.47426319798441435</v>
      </c>
      <c r="G21" s="188"/>
    </row>
    <row r="22" spans="2:10" ht="33" customHeight="1" x14ac:dyDescent="0.35">
      <c r="B22" s="341" t="str">
        <f>+B9</f>
        <v>Servicios con internación</v>
      </c>
      <c r="C22" s="341">
        <f t="shared" si="0"/>
        <v>19185</v>
      </c>
      <c r="D22" s="341">
        <f t="shared" si="0"/>
        <v>31930</v>
      </c>
      <c r="E22" s="342">
        <f t="shared" ref="E22:E25" si="1">C22/$C$26</f>
        <v>0.44077103340532098</v>
      </c>
      <c r="F22" s="342">
        <f t="shared" ref="F22:F25" si="2">D22/$D$26</f>
        <v>0.46771547430714244</v>
      </c>
      <c r="G22" s="188"/>
    </row>
    <row r="23" spans="2:10" ht="33" customHeight="1" x14ac:dyDescent="0.35">
      <c r="B23" s="341" t="str">
        <f>+B10</f>
        <v>Otros servicios de salud humana</v>
      </c>
      <c r="C23" s="341">
        <f t="shared" si="0"/>
        <v>3946</v>
      </c>
      <c r="D23" s="341">
        <f t="shared" si="0"/>
        <v>3888</v>
      </c>
      <c r="E23" s="342">
        <f t="shared" si="1"/>
        <v>9.0658457014198404E-2</v>
      </c>
      <c r="F23" s="342">
        <f t="shared" si="2"/>
        <v>5.6952012656002811E-2</v>
      </c>
      <c r="G23" s="188"/>
    </row>
    <row r="24" spans="2:10" ht="33" customHeight="1" x14ac:dyDescent="0.35">
      <c r="B24" s="341" t="str">
        <f>+B11</f>
        <v>Servicios odontológicos</v>
      </c>
      <c r="C24" s="341">
        <f t="shared" si="0"/>
        <v>104</v>
      </c>
      <c r="D24" s="341">
        <f t="shared" si="0"/>
        <v>73</v>
      </c>
      <c r="E24" s="342">
        <f t="shared" si="1"/>
        <v>2.3893764646418232E-3</v>
      </c>
      <c r="F24" s="342">
        <f t="shared" si="2"/>
        <v>1.0693150524403821E-3</v>
      </c>
      <c r="G24" s="188"/>
    </row>
    <row r="25" spans="2:10" ht="33" customHeight="1" x14ac:dyDescent="0.35">
      <c r="B25" s="341" t="s">
        <v>8</v>
      </c>
      <c r="C25" s="343">
        <f>+C12+C13+C14</f>
        <v>0</v>
      </c>
      <c r="D25" s="343">
        <f>+D12+D13+D14</f>
        <v>0</v>
      </c>
      <c r="E25" s="342">
        <f t="shared" si="1"/>
        <v>0</v>
      </c>
      <c r="F25" s="342">
        <f t="shared" si="2"/>
        <v>0</v>
      </c>
      <c r="G25" s="188"/>
    </row>
    <row r="26" spans="2:10" ht="33" customHeight="1" x14ac:dyDescent="0.35">
      <c r="B26" s="188"/>
      <c r="C26" s="188">
        <f>+SUM(C21:C25)</f>
        <v>43526</v>
      </c>
      <c r="D26" s="188">
        <f>+SUM(D21:D25)</f>
        <v>68268</v>
      </c>
      <c r="E26" s="339">
        <f>+SUM(E21:E25)</f>
        <v>0.99999999999999989</v>
      </c>
      <c r="F26" s="339">
        <f>+SUM(F21:F25)</f>
        <v>1</v>
      </c>
      <c r="G26" s="188"/>
    </row>
    <row r="27" spans="2:10" ht="33" customHeight="1" x14ac:dyDescent="0.35">
      <c r="B27" s="188"/>
      <c r="C27" s="345">
        <f>+C15-C26</f>
        <v>0</v>
      </c>
      <c r="D27" s="345">
        <f>+D15-D26</f>
        <v>0</v>
      </c>
      <c r="E27" s="188"/>
      <c r="F27" s="188"/>
      <c r="G27" s="188"/>
    </row>
    <row r="28" spans="2:10" ht="33" customHeight="1" x14ac:dyDescent="0.35">
      <c r="B28" s="187"/>
      <c r="C28" s="187"/>
      <c r="D28" s="273"/>
      <c r="E28" s="273"/>
      <c r="F28" s="273"/>
      <c r="G28" s="273"/>
    </row>
    <row r="29" spans="2:10" ht="33" customHeight="1" x14ac:dyDescent="0.35">
      <c r="B29" s="264"/>
      <c r="C29" s="346"/>
      <c r="D29" s="346"/>
      <c r="E29" s="347"/>
      <c r="F29" s="347"/>
    </row>
    <row r="30" spans="2:10" ht="33" customHeight="1" x14ac:dyDescent="0.35">
      <c r="B30" s="264"/>
      <c r="C30" s="346"/>
      <c r="D30" s="346"/>
      <c r="E30" s="347"/>
      <c r="F30" s="347"/>
    </row>
    <row r="31" spans="2:10" ht="33" customHeight="1" x14ac:dyDescent="0.35">
      <c r="B31" s="264"/>
      <c r="C31" s="346"/>
      <c r="D31" s="346"/>
      <c r="E31" s="347"/>
      <c r="F31" s="347"/>
    </row>
    <row r="32" spans="2:10" ht="33" customHeight="1" x14ac:dyDescent="0.35">
      <c r="B32" s="264"/>
      <c r="C32" s="346"/>
      <c r="D32" s="346"/>
      <c r="E32" s="347"/>
      <c r="F32" s="347"/>
    </row>
    <row r="33" spans="2:10" ht="33" customHeight="1" x14ac:dyDescent="0.35">
      <c r="B33" s="264"/>
      <c r="C33" s="346"/>
      <c r="D33" s="346"/>
      <c r="E33" s="347"/>
      <c r="F33" s="347"/>
    </row>
    <row r="34" spans="2:10" ht="17.25" customHeight="1" x14ac:dyDescent="0.35">
      <c r="B34" s="102" t="s">
        <v>77</v>
      </c>
      <c r="D34" s="259"/>
      <c r="E34" s="259"/>
      <c r="F34" s="259"/>
      <c r="G34" s="259"/>
      <c r="H34" s="259"/>
      <c r="I34" s="259"/>
      <c r="J34" s="257"/>
    </row>
    <row r="35" spans="2:10" ht="16.5" customHeight="1" x14ac:dyDescent="0.35">
      <c r="B35" s="102" t="s">
        <v>293</v>
      </c>
      <c r="D35" s="259"/>
      <c r="E35" s="259"/>
      <c r="F35" s="259"/>
      <c r="G35" s="259"/>
      <c r="H35" s="259"/>
      <c r="I35" s="259"/>
      <c r="J35" s="257"/>
    </row>
    <row r="36" spans="2:10" ht="16.5" customHeight="1" x14ac:dyDescent="0.35">
      <c r="B36" s="102" t="s">
        <v>14</v>
      </c>
      <c r="D36" s="259"/>
      <c r="E36" s="259"/>
      <c r="F36" s="259"/>
      <c r="G36" s="259"/>
      <c r="H36" s="259"/>
      <c r="I36" s="259"/>
      <c r="J36" s="257"/>
    </row>
  </sheetData>
  <mergeCells count="3">
    <mergeCell ref="B4:F4"/>
    <mergeCell ref="B3:F3"/>
    <mergeCell ref="B17:F17"/>
  </mergeCells>
  <conditionalFormatting sqref="C27:D27">
    <cfRule type="cellIs" dxfId="1" priority="1" stopIfTrue="1" operator="notEqual">
      <formula>0</formula>
    </cfRule>
  </conditionalFormatting>
  <hyperlinks>
    <hyperlink ref="B2" location="Indice!A1" display="Índice"/>
    <hyperlink ref="F2" location="'2.1.23'!A1" display="Siguiente"/>
    <hyperlink ref="E2" location="'2.1.21'!A1" display="Anterior"/>
  </hyperlinks>
  <pageMargins left="0.7" right="0.7" top="0.75" bottom="0.75" header="0.3" footer="0.3"/>
  <pageSetup paperSize="9" orientation="portrait"/>
  <drawing r:id="rId1"/>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showGridLines="0" zoomScale="60" zoomScaleNormal="60" workbookViewId="0">
      <pane ySplit="5" topLeftCell="A6" activePane="bottomLeft" state="frozen"/>
      <selection activeCell="B14" sqref="B14:Q16"/>
      <selection pane="bottomLeft"/>
    </sheetView>
  </sheetViews>
  <sheetFormatPr baseColWidth="10" defaultRowHeight="14.5" x14ac:dyDescent="0.35"/>
  <cols>
    <col min="1" max="1" width="5" customWidth="1"/>
    <col min="2" max="2" width="83.7265625" customWidth="1"/>
    <col min="3" max="6" width="15.81640625" customWidth="1"/>
    <col min="7" max="12" width="15.7265625" customWidth="1"/>
  </cols>
  <sheetData>
    <row r="1" spans="1:11" ht="78" customHeight="1" x14ac:dyDescent="0.35">
      <c r="A1" s="350"/>
    </row>
    <row r="2" spans="1:11" ht="33" customHeight="1" x14ac:dyDescent="0.55000000000000004">
      <c r="B2" s="130" t="s">
        <v>2</v>
      </c>
      <c r="E2" s="36" t="s">
        <v>173</v>
      </c>
      <c r="F2" s="36" t="s">
        <v>174</v>
      </c>
    </row>
    <row r="3" spans="1:11" ht="33" customHeight="1" x14ac:dyDescent="0.35">
      <c r="B3" s="395" t="s">
        <v>164</v>
      </c>
      <c r="C3" s="395"/>
      <c r="D3" s="395"/>
      <c r="E3" s="395"/>
      <c r="F3" s="395"/>
    </row>
    <row r="4" spans="1:11" ht="33" customHeight="1" x14ac:dyDescent="0.35">
      <c r="B4" s="396" t="s">
        <v>363</v>
      </c>
      <c r="C4" s="396"/>
      <c r="D4" s="396"/>
      <c r="E4" s="396"/>
      <c r="F4" s="396"/>
      <c r="H4" s="189"/>
      <c r="I4" s="258"/>
    </row>
    <row r="5" spans="1:11" ht="33" customHeight="1" x14ac:dyDescent="0.35">
      <c r="B5" s="258"/>
      <c r="C5" s="258"/>
      <c r="D5" s="258"/>
      <c r="E5" s="258"/>
      <c r="F5" s="258"/>
      <c r="H5" s="258"/>
      <c r="I5" s="258"/>
      <c r="K5" s="189"/>
    </row>
    <row r="6" spans="1:11" ht="33" customHeight="1" x14ac:dyDescent="0.35">
      <c r="B6" s="20" t="s">
        <v>0</v>
      </c>
      <c r="H6" s="258"/>
      <c r="I6" s="258"/>
      <c r="K6" s="189"/>
    </row>
    <row r="7" spans="1:11" ht="33" customHeight="1" x14ac:dyDescent="0.35">
      <c r="B7" s="186" t="s">
        <v>6</v>
      </c>
      <c r="C7" s="30">
        <v>2022</v>
      </c>
      <c r="D7" s="30">
        <v>2023</v>
      </c>
      <c r="E7" s="30" t="s">
        <v>230</v>
      </c>
      <c r="F7" s="30" t="s">
        <v>294</v>
      </c>
      <c r="H7" s="258"/>
      <c r="I7" s="258"/>
      <c r="K7" s="189"/>
    </row>
    <row r="8" spans="1:11" ht="33" customHeight="1" x14ac:dyDescent="0.35">
      <c r="B8" s="114" t="s">
        <v>477</v>
      </c>
      <c r="C8" s="116">
        <v>17378</v>
      </c>
      <c r="D8" s="116">
        <v>31003</v>
      </c>
      <c r="E8" s="92">
        <v>0.39925561733216902</v>
      </c>
      <c r="F8" s="92">
        <v>0.45413663795629</v>
      </c>
      <c r="H8" s="258"/>
      <c r="I8" s="258"/>
      <c r="K8" s="189"/>
    </row>
    <row r="9" spans="1:11" ht="33" customHeight="1" x14ac:dyDescent="0.35">
      <c r="B9" s="114" t="s">
        <v>471</v>
      </c>
      <c r="C9" s="116">
        <v>12541</v>
      </c>
      <c r="D9" s="116">
        <v>25149</v>
      </c>
      <c r="E9" s="92">
        <v>0.28812663695262603</v>
      </c>
      <c r="F9" s="92">
        <v>0.36838635964141297</v>
      </c>
      <c r="H9" s="258"/>
      <c r="I9" s="258"/>
      <c r="K9" s="189"/>
    </row>
    <row r="10" spans="1:11" ht="33" customHeight="1" x14ac:dyDescent="0.35">
      <c r="B10" s="114" t="s">
        <v>469</v>
      </c>
      <c r="C10" s="116">
        <v>7750</v>
      </c>
      <c r="D10" s="116">
        <v>7228</v>
      </c>
      <c r="E10" s="92">
        <v>0.17805449616321301</v>
      </c>
      <c r="F10" s="92">
        <v>0.105876838343001</v>
      </c>
      <c r="H10" s="258"/>
      <c r="I10" s="258"/>
      <c r="K10" s="189"/>
    </row>
    <row r="11" spans="1:11" ht="33" customHeight="1" x14ac:dyDescent="0.35">
      <c r="B11" s="114" t="s">
        <v>479</v>
      </c>
      <c r="C11" s="116">
        <v>3946</v>
      </c>
      <c r="D11" s="116">
        <v>3888</v>
      </c>
      <c r="E11" s="92">
        <v>9.0658457014198404E-2</v>
      </c>
      <c r="F11" s="92">
        <v>5.6952012656002797E-2</v>
      </c>
      <c r="H11" s="258"/>
      <c r="I11" s="258"/>
      <c r="K11" s="189"/>
    </row>
    <row r="12" spans="1:11" ht="33" customHeight="1" x14ac:dyDescent="0.35">
      <c r="B12" s="114" t="s">
        <v>475</v>
      </c>
      <c r="C12" s="116">
        <v>1807</v>
      </c>
      <c r="D12" s="116">
        <v>927</v>
      </c>
      <c r="E12" s="92">
        <v>4.1515416073151699E-2</v>
      </c>
      <c r="F12" s="92">
        <v>1.35788363508525E-2</v>
      </c>
      <c r="H12" s="258"/>
      <c r="I12" s="258"/>
      <c r="K12" s="189"/>
    </row>
    <row r="13" spans="1:11" ht="33" customHeight="1" x14ac:dyDescent="0.35">
      <c r="B13" s="114" t="s">
        <v>484</v>
      </c>
      <c r="C13" s="116">
        <v>79</v>
      </c>
      <c r="D13" s="116">
        <v>55</v>
      </c>
      <c r="E13" s="92">
        <v>1.81500712217985E-3</v>
      </c>
      <c r="F13" s="92">
        <v>8.0564832718110996E-4</v>
      </c>
      <c r="H13" s="258"/>
      <c r="I13" s="258"/>
      <c r="K13" s="189"/>
    </row>
    <row r="14" spans="1:11" ht="33" customHeight="1" x14ac:dyDescent="0.35">
      <c r="B14" s="114" t="s">
        <v>494</v>
      </c>
      <c r="C14" s="116">
        <v>25</v>
      </c>
      <c r="D14" s="116">
        <v>18</v>
      </c>
      <c r="E14" s="92">
        <v>5.7436934246197699E-4</v>
      </c>
      <c r="F14" s="92">
        <v>2.6366672525927198E-4</v>
      </c>
      <c r="H14" s="258"/>
      <c r="I14" s="258"/>
      <c r="K14" s="189"/>
    </row>
    <row r="15" spans="1:11" ht="33" customHeight="1" x14ac:dyDescent="0.35">
      <c r="B15" s="266" t="s">
        <v>410</v>
      </c>
      <c r="C15" s="261">
        <v>43526</v>
      </c>
      <c r="D15" s="261">
        <v>68268</v>
      </c>
      <c r="E15" s="109">
        <v>1</v>
      </c>
      <c r="F15" s="109">
        <v>1</v>
      </c>
      <c r="H15" s="258"/>
      <c r="I15" s="258"/>
      <c r="K15" s="189"/>
    </row>
    <row r="16" spans="1:11" ht="33" customHeight="1" x14ac:dyDescent="0.35">
      <c r="B16" s="264"/>
      <c r="C16" s="346"/>
      <c r="D16" s="346"/>
      <c r="E16" s="347"/>
      <c r="F16" s="347"/>
    </row>
    <row r="17" spans="2:10" ht="36" customHeight="1" x14ac:dyDescent="0.35">
      <c r="B17" s="427" t="s">
        <v>542</v>
      </c>
      <c r="C17" s="427"/>
      <c r="D17" s="427"/>
      <c r="E17" s="427"/>
      <c r="F17" s="427"/>
      <c r="G17" s="145"/>
      <c r="H17" s="145"/>
      <c r="I17" s="259"/>
      <c r="J17" s="257"/>
    </row>
    <row r="18" spans="2:10" ht="33" customHeight="1" x14ac:dyDescent="0.35">
      <c r="B18" s="264"/>
      <c r="C18" s="346"/>
      <c r="D18" s="346"/>
      <c r="E18" s="347"/>
      <c r="F18" s="347"/>
    </row>
    <row r="19" spans="2:10" ht="33" customHeight="1" x14ac:dyDescent="0.35">
      <c r="B19" s="246"/>
      <c r="C19" s="246"/>
      <c r="D19" s="344"/>
      <c r="E19" s="344"/>
      <c r="F19" s="344"/>
      <c r="G19" s="46"/>
    </row>
    <row r="20" spans="2:10" ht="33" customHeight="1" x14ac:dyDescent="0.35">
      <c r="B20" s="340" t="s">
        <v>7</v>
      </c>
      <c r="C20" s="72">
        <f t="shared" ref="C20:D25" si="0">+C7</f>
        <v>2022</v>
      </c>
      <c r="D20" s="72">
        <f t="shared" si="0"/>
        <v>2023</v>
      </c>
      <c r="E20" s="340">
        <f>+C20</f>
        <v>2022</v>
      </c>
      <c r="F20" s="340">
        <f>+D20</f>
        <v>2023</v>
      </c>
      <c r="G20" s="46"/>
    </row>
    <row r="21" spans="2:10" ht="33" customHeight="1" x14ac:dyDescent="0.35">
      <c r="B21" s="341" t="str">
        <f>+B8</f>
        <v>Servicios con internación en hospitales y clínicas especializados y de especialidades</v>
      </c>
      <c r="C21" s="341">
        <f t="shared" si="0"/>
        <v>17378</v>
      </c>
      <c r="D21" s="341">
        <f t="shared" si="0"/>
        <v>31003</v>
      </c>
      <c r="E21" s="342">
        <f>C21/$C$27</f>
        <v>0.3992556173321693</v>
      </c>
      <c r="F21" s="342">
        <f>D21/$C$27</f>
        <v>0.71228690897394664</v>
      </c>
      <c r="G21" s="46"/>
    </row>
    <row r="22" spans="2:10" ht="33" customHeight="1" x14ac:dyDescent="0.35">
      <c r="B22" s="341" t="str">
        <f>+B9</f>
        <v>Servicios ambulatorios generales y especializados en hospitales y clínicas</v>
      </c>
      <c r="C22" s="341">
        <f t="shared" si="0"/>
        <v>12541</v>
      </c>
      <c r="D22" s="341">
        <f t="shared" si="0"/>
        <v>25149</v>
      </c>
      <c r="E22" s="342">
        <f t="shared" ref="E22:E26" si="1">C22/$C$27</f>
        <v>0.28812663695262603</v>
      </c>
      <c r="F22" s="342">
        <f t="shared" ref="F22:F26" si="2">D22/$C$27</f>
        <v>0.57779258374305009</v>
      </c>
      <c r="G22" s="46"/>
    </row>
    <row r="23" spans="2:10" ht="33" customHeight="1" x14ac:dyDescent="0.35">
      <c r="B23" s="341" t="str">
        <f>+B10</f>
        <v>Servicios ambulatorios generales y especializados en centros ambulatorios</v>
      </c>
      <c r="C23" s="341">
        <f t="shared" si="0"/>
        <v>7750</v>
      </c>
      <c r="D23" s="341">
        <f t="shared" si="0"/>
        <v>7228</v>
      </c>
      <c r="E23" s="342">
        <f t="shared" si="1"/>
        <v>0.17805449616321278</v>
      </c>
      <c r="F23" s="342">
        <f t="shared" si="2"/>
        <v>0.16606166429260671</v>
      </c>
      <c r="G23" s="46"/>
    </row>
    <row r="24" spans="2:10" ht="33" customHeight="1" x14ac:dyDescent="0.35">
      <c r="B24" s="341" t="str">
        <f>+B11</f>
        <v>Otros servicios de salud humana n.c.p</v>
      </c>
      <c r="C24" s="341">
        <f t="shared" si="0"/>
        <v>3946</v>
      </c>
      <c r="D24" s="341">
        <f t="shared" si="0"/>
        <v>3888</v>
      </c>
      <c r="E24" s="342">
        <f t="shared" si="1"/>
        <v>9.0658457014198404E-2</v>
      </c>
      <c r="F24" s="342">
        <f t="shared" si="2"/>
        <v>8.9325920139686626E-2</v>
      </c>
      <c r="G24" s="46"/>
    </row>
    <row r="25" spans="2:10" ht="33" customHeight="1" x14ac:dyDescent="0.35">
      <c r="B25" s="341" t="str">
        <f>+B12</f>
        <v>Servicios con internación en hospitales y clínicas básicas y generales</v>
      </c>
      <c r="C25" s="341">
        <f t="shared" si="0"/>
        <v>1807</v>
      </c>
      <c r="D25" s="341">
        <f t="shared" si="0"/>
        <v>927</v>
      </c>
      <c r="E25" s="342">
        <f t="shared" si="1"/>
        <v>4.1515416073151679E-2</v>
      </c>
      <c r="F25" s="342">
        <f t="shared" si="2"/>
        <v>2.1297615218490096E-2</v>
      </c>
      <c r="G25" s="46"/>
    </row>
    <row r="26" spans="2:10" ht="33" customHeight="1" x14ac:dyDescent="0.35">
      <c r="B26" s="341" t="s">
        <v>8</v>
      </c>
      <c r="C26" s="343">
        <f>C13+C14</f>
        <v>104</v>
      </c>
      <c r="D26" s="343">
        <f>D13+D14</f>
        <v>73</v>
      </c>
      <c r="E26" s="342">
        <f t="shared" si="1"/>
        <v>2.3893764646418232E-3</v>
      </c>
      <c r="F26" s="342">
        <f t="shared" si="2"/>
        <v>1.6771584799889722E-3</v>
      </c>
      <c r="G26" s="46"/>
    </row>
    <row r="27" spans="2:10" ht="33" customHeight="1" x14ac:dyDescent="0.35">
      <c r="B27" s="348" t="str">
        <f>+B15</f>
        <v>Total</v>
      </c>
      <c r="C27" s="345">
        <f>+SUM(C21+C22+C23+C24+C25+C26)</f>
        <v>43526</v>
      </c>
      <c r="D27" s="345">
        <f>+SUM(D21+D22+D23+D24+D25+D26)</f>
        <v>68268</v>
      </c>
      <c r="E27" s="349">
        <f>+SUM(E21+E22+E23+E24+E25+E26)</f>
        <v>1</v>
      </c>
      <c r="F27" s="349">
        <f>+SUM(F21+F22+F23+F24+F25+F26)</f>
        <v>1.5684418508477691</v>
      </c>
      <c r="G27" s="46"/>
    </row>
    <row r="28" spans="2:10" ht="33" customHeight="1" x14ac:dyDescent="0.35">
      <c r="B28" s="334"/>
      <c r="C28" s="351">
        <f>+C15-C27</f>
        <v>0</v>
      </c>
      <c r="D28" s="351">
        <f>+D15-D27</f>
        <v>0</v>
      </c>
      <c r="E28" s="352"/>
      <c r="F28" s="353"/>
    </row>
    <row r="29" spans="2:10" ht="33" customHeight="1" x14ac:dyDescent="0.35">
      <c r="B29" s="264"/>
      <c r="C29" s="346"/>
      <c r="D29" s="346"/>
      <c r="E29" s="347"/>
      <c r="F29" s="347"/>
    </row>
    <row r="30" spans="2:10" ht="33" customHeight="1" x14ac:dyDescent="0.35">
      <c r="B30" s="264"/>
      <c r="C30" s="346"/>
      <c r="D30" s="346"/>
      <c r="E30" s="347"/>
      <c r="F30" s="347"/>
    </row>
    <row r="31" spans="2:10" ht="33" customHeight="1" x14ac:dyDescent="0.35">
      <c r="B31" s="264"/>
      <c r="C31" s="346"/>
      <c r="D31" s="346"/>
      <c r="E31" s="347"/>
      <c r="F31" s="347"/>
    </row>
    <row r="32" spans="2:10" ht="33" customHeight="1" x14ac:dyDescent="0.35">
      <c r="B32" s="264"/>
      <c r="C32" s="346"/>
      <c r="D32" s="346"/>
      <c r="E32" s="347"/>
      <c r="F32" s="347"/>
    </row>
    <row r="33" spans="2:10" ht="33" customHeight="1" x14ac:dyDescent="0.35">
      <c r="B33" s="264"/>
      <c r="C33" s="346"/>
      <c r="D33" s="346"/>
      <c r="E33" s="347"/>
      <c r="F33" s="347"/>
    </row>
    <row r="34" spans="2:10" ht="33" customHeight="1" x14ac:dyDescent="0.35">
      <c r="B34" s="264"/>
      <c r="C34" s="346"/>
      <c r="D34" s="346"/>
      <c r="E34" s="347"/>
      <c r="F34" s="347"/>
    </row>
    <row r="35" spans="2:10" ht="33" customHeight="1" x14ac:dyDescent="0.35">
      <c r="B35" s="264"/>
      <c r="C35" s="346"/>
      <c r="D35" s="346"/>
      <c r="E35" s="347"/>
      <c r="F35" s="347"/>
    </row>
    <row r="36" spans="2:10" ht="16.5" customHeight="1" x14ac:dyDescent="0.35">
      <c r="B36" s="102" t="s">
        <v>18</v>
      </c>
      <c r="D36" s="259"/>
      <c r="E36" s="259"/>
      <c r="F36" s="259"/>
      <c r="G36" s="259"/>
      <c r="H36" s="259"/>
      <c r="I36" s="259"/>
      <c r="J36" s="257"/>
    </row>
    <row r="37" spans="2:10" ht="16.5" customHeight="1" x14ac:dyDescent="0.35">
      <c r="B37" s="102" t="s">
        <v>293</v>
      </c>
      <c r="D37" s="259"/>
      <c r="E37" s="259"/>
      <c r="F37" s="259"/>
      <c r="G37" s="259"/>
      <c r="H37" s="259"/>
      <c r="I37" s="259"/>
      <c r="J37" s="257"/>
    </row>
    <row r="38" spans="2:10" ht="16.5" customHeight="1" x14ac:dyDescent="0.35">
      <c r="B38" s="102" t="s">
        <v>14</v>
      </c>
      <c r="D38" s="259"/>
      <c r="E38" s="259"/>
      <c r="F38" s="259"/>
      <c r="G38" s="259"/>
      <c r="H38" s="259"/>
      <c r="I38" s="259"/>
      <c r="J38" s="257"/>
    </row>
  </sheetData>
  <mergeCells count="3">
    <mergeCell ref="B4:F4"/>
    <mergeCell ref="B3:F3"/>
    <mergeCell ref="B17:F17"/>
  </mergeCells>
  <conditionalFormatting sqref="C28:D28">
    <cfRule type="cellIs" dxfId="0" priority="1" stopIfTrue="1" operator="notEqual">
      <formula>0</formula>
    </cfRule>
  </conditionalFormatting>
  <hyperlinks>
    <hyperlink ref="B2" location="Indice!A1" display="Índice"/>
    <hyperlink ref="F2" location="'3.1'!A1" display="Siguiente"/>
    <hyperlink ref="E2" location="'2.1.22'!A1" display="Anterior"/>
  </hyperlinks>
  <pageMargins left="0.7" right="0.7" top="0.75" bottom="0.75" header="0.3" footer="0.3"/>
  <pageSetup paperSize="9" orientation="portrait"/>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T30"/>
  <sheetViews>
    <sheetView showGridLines="0" topLeftCell="B1" zoomScale="60" zoomScaleNormal="60" workbookViewId="0">
      <pane ySplit="5" topLeftCell="A6" activePane="bottomLeft" state="frozen"/>
      <selection activeCell="B14" sqref="B14:Q16"/>
      <selection pane="bottomLeft" activeCell="B1" sqref="B1"/>
    </sheetView>
  </sheetViews>
  <sheetFormatPr baseColWidth="10" defaultRowHeight="14.5" x14ac:dyDescent="0.35"/>
  <cols>
    <col min="1" max="1" width="5" customWidth="1"/>
    <col min="2" max="2" width="52.7265625" customWidth="1"/>
    <col min="3" max="18" width="15.81640625" customWidth="1"/>
    <col min="19" max="19" width="16" customWidth="1"/>
  </cols>
  <sheetData>
    <row r="1" spans="2:20" ht="78" customHeight="1" x14ac:dyDescent="0.35">
      <c r="B1" s="75"/>
      <c r="C1" s="75"/>
      <c r="D1" s="75"/>
      <c r="E1" s="75"/>
      <c r="F1" s="75"/>
      <c r="G1" s="75"/>
      <c r="H1" s="75"/>
      <c r="I1" s="75"/>
      <c r="J1" s="75"/>
      <c r="K1" s="75"/>
      <c r="L1" s="75"/>
      <c r="M1" s="75"/>
      <c r="N1" s="75"/>
      <c r="O1" s="75"/>
    </row>
    <row r="2" spans="2:20" ht="33" customHeight="1" x14ac:dyDescent="0.55000000000000004">
      <c r="B2" s="37" t="s">
        <v>2</v>
      </c>
      <c r="C2" s="65"/>
      <c r="D2" s="65"/>
      <c r="E2" s="65"/>
      <c r="F2" s="65"/>
      <c r="G2" s="65"/>
      <c r="H2" s="65"/>
      <c r="I2" s="65"/>
      <c r="J2" s="65"/>
      <c r="L2" s="65"/>
      <c r="M2" s="65"/>
      <c r="N2" s="65"/>
      <c r="O2" s="65"/>
      <c r="R2" s="36" t="s">
        <v>173</v>
      </c>
      <c r="S2" s="36" t="s">
        <v>174</v>
      </c>
      <c r="T2" s="35"/>
    </row>
    <row r="3" spans="2:20" ht="33" customHeight="1" x14ac:dyDescent="0.35">
      <c r="B3" s="395" t="s">
        <v>93</v>
      </c>
      <c r="C3" s="395"/>
      <c r="D3" s="395"/>
      <c r="E3" s="395"/>
      <c r="F3" s="395"/>
      <c r="G3" s="395"/>
      <c r="H3" s="395"/>
      <c r="I3" s="395"/>
      <c r="J3" s="395"/>
      <c r="K3" s="395"/>
      <c r="L3" s="395"/>
      <c r="M3" s="395"/>
      <c r="N3" s="395"/>
      <c r="O3" s="395"/>
      <c r="P3" s="395"/>
      <c r="Q3" s="395"/>
      <c r="R3" s="395"/>
    </row>
    <row r="4" spans="2:20" ht="33" customHeight="1" x14ac:dyDescent="0.35">
      <c r="B4" s="396" t="s">
        <v>291</v>
      </c>
      <c r="C4" s="396"/>
      <c r="D4" s="396"/>
      <c r="E4" s="396"/>
      <c r="F4" s="396"/>
      <c r="G4" s="396"/>
      <c r="H4" s="396"/>
      <c r="I4" s="396"/>
      <c r="J4" s="396"/>
      <c r="K4" s="396"/>
      <c r="L4" s="396"/>
      <c r="M4" s="396"/>
      <c r="N4" s="396"/>
      <c r="O4" s="396"/>
      <c r="P4" s="396"/>
      <c r="Q4" s="396"/>
      <c r="R4" s="396"/>
    </row>
    <row r="5" spans="2:20" ht="33" customHeight="1" x14ac:dyDescent="0.35">
      <c r="B5" s="76"/>
      <c r="C5" s="76"/>
      <c r="D5" s="76"/>
      <c r="E5" s="76"/>
      <c r="F5" s="76"/>
      <c r="G5" s="76"/>
      <c r="H5" s="76"/>
      <c r="I5" s="76"/>
      <c r="J5" s="76"/>
      <c r="K5" s="75"/>
      <c r="L5" s="75"/>
      <c r="M5" s="75"/>
      <c r="N5" s="75"/>
      <c r="O5" s="75"/>
    </row>
    <row r="6" spans="2:20" ht="33" customHeight="1" x14ac:dyDescent="0.35">
      <c r="B6" s="20" t="s">
        <v>0</v>
      </c>
      <c r="C6" s="69"/>
      <c r="D6" s="69"/>
      <c r="E6" s="69"/>
      <c r="F6" s="69"/>
      <c r="G6" s="69"/>
      <c r="H6" s="69"/>
      <c r="I6" s="69"/>
      <c r="J6" s="69"/>
      <c r="K6" s="69"/>
      <c r="L6" s="69"/>
      <c r="M6" s="69"/>
      <c r="N6" s="69"/>
      <c r="O6" s="69"/>
      <c r="P6" s="21"/>
      <c r="Q6" s="21"/>
      <c r="R6" s="21"/>
    </row>
    <row r="7" spans="2:20" ht="33" customHeight="1" x14ac:dyDescent="0.35">
      <c r="B7" s="30" t="s">
        <v>3</v>
      </c>
      <c r="C7" s="30">
        <v>2007</v>
      </c>
      <c r="D7" s="30">
        <v>2008</v>
      </c>
      <c r="E7" s="30">
        <v>2009</v>
      </c>
      <c r="F7" s="30">
        <v>2010</v>
      </c>
      <c r="G7" s="30">
        <v>2011</v>
      </c>
      <c r="H7" s="30">
        <v>2012</v>
      </c>
      <c r="I7" s="30">
        <v>2013</v>
      </c>
      <c r="J7" s="30">
        <v>2014</v>
      </c>
      <c r="K7" s="30">
        <v>2015</v>
      </c>
      <c r="L7" s="30">
        <v>2016</v>
      </c>
      <c r="M7" s="30">
        <v>2017</v>
      </c>
      <c r="N7" s="30">
        <v>2018</v>
      </c>
      <c r="O7" s="30">
        <v>2019</v>
      </c>
      <c r="P7" s="30">
        <v>2020</v>
      </c>
      <c r="Q7" s="30">
        <v>2021</v>
      </c>
      <c r="R7" s="30">
        <v>2022</v>
      </c>
      <c r="S7" s="30">
        <v>2023</v>
      </c>
    </row>
    <row r="8" spans="2:20" ht="33" customHeight="1" x14ac:dyDescent="0.35">
      <c r="B8" s="24" t="s">
        <v>383</v>
      </c>
      <c r="C8" s="25">
        <v>1098510</v>
      </c>
      <c r="D8" s="25">
        <v>1339742</v>
      </c>
      <c r="E8" s="25">
        <v>1496349</v>
      </c>
      <c r="F8" s="25">
        <v>1884967</v>
      </c>
      <c r="G8" s="25">
        <v>2228890</v>
      </c>
      <c r="H8" s="25">
        <v>2668677</v>
      </c>
      <c r="I8" s="25">
        <v>3107178</v>
      </c>
      <c r="J8" s="25">
        <v>3305815</v>
      </c>
      <c r="K8" s="25">
        <v>3456729</v>
      </c>
      <c r="L8" s="25">
        <v>3604060</v>
      </c>
      <c r="M8" s="25">
        <v>4108387</v>
      </c>
      <c r="N8" s="25">
        <v>4605975</v>
      </c>
      <c r="O8" s="25">
        <v>4387830</v>
      </c>
      <c r="P8" s="25">
        <v>4142728</v>
      </c>
      <c r="Q8" s="25">
        <v>4474594</v>
      </c>
      <c r="R8" s="25">
        <v>4200858</v>
      </c>
      <c r="S8" s="25">
        <v>4418410</v>
      </c>
    </row>
    <row r="9" spans="2:20" ht="33" customHeight="1" x14ac:dyDescent="0.35">
      <c r="B9" s="24" t="s">
        <v>384</v>
      </c>
      <c r="C9" s="25">
        <v>730548</v>
      </c>
      <c r="D9" s="25">
        <v>892171</v>
      </c>
      <c r="E9" s="25">
        <v>969712</v>
      </c>
      <c r="F9" s="25">
        <v>1133934</v>
      </c>
      <c r="G9" s="25">
        <v>1402666</v>
      </c>
      <c r="H9" s="25">
        <v>1710729</v>
      </c>
      <c r="I9" s="25">
        <v>1800409</v>
      </c>
      <c r="J9" s="25">
        <v>1952254</v>
      </c>
      <c r="K9" s="25">
        <v>2237285</v>
      </c>
      <c r="L9" s="25">
        <v>2210685</v>
      </c>
      <c r="M9" s="25">
        <v>2089876</v>
      </c>
      <c r="N9" s="25">
        <v>2213291</v>
      </c>
      <c r="O9" s="25">
        <v>2408183</v>
      </c>
      <c r="P9" s="25">
        <v>2390830</v>
      </c>
      <c r="Q9" s="25">
        <v>2764321</v>
      </c>
      <c r="R9" s="25">
        <v>2851195</v>
      </c>
      <c r="S9" s="25">
        <v>2957668</v>
      </c>
    </row>
    <row r="10" spans="2:20" ht="33" customHeight="1" x14ac:dyDescent="0.35">
      <c r="B10" s="26" t="s">
        <v>378</v>
      </c>
      <c r="C10" s="50">
        <v>1829058</v>
      </c>
      <c r="D10" s="50">
        <v>2231913</v>
      </c>
      <c r="E10" s="50">
        <v>2466061</v>
      </c>
      <c r="F10" s="50">
        <v>3018901</v>
      </c>
      <c r="G10" s="50">
        <v>3631556</v>
      </c>
      <c r="H10" s="50">
        <v>4379406</v>
      </c>
      <c r="I10" s="50">
        <v>4907587</v>
      </c>
      <c r="J10" s="50">
        <v>5258069</v>
      </c>
      <c r="K10" s="50">
        <v>5694014</v>
      </c>
      <c r="L10" s="50">
        <v>5814745</v>
      </c>
      <c r="M10" s="50">
        <v>6198263</v>
      </c>
      <c r="N10" s="50">
        <v>6819266</v>
      </c>
      <c r="O10" s="50">
        <v>6796013</v>
      </c>
      <c r="P10" s="50">
        <v>6533558</v>
      </c>
      <c r="Q10" s="50">
        <v>7238915</v>
      </c>
      <c r="R10" s="50">
        <v>7052053</v>
      </c>
      <c r="S10" s="50">
        <v>7376078</v>
      </c>
    </row>
    <row r="11" spans="2:20" ht="33" customHeight="1" x14ac:dyDescent="0.35">
      <c r="B11" s="60"/>
      <c r="C11" s="22"/>
      <c r="D11" s="22"/>
      <c r="E11" s="22"/>
      <c r="F11" s="22"/>
      <c r="G11" s="22"/>
      <c r="H11" s="22"/>
      <c r="I11" s="22"/>
      <c r="J11" s="22"/>
      <c r="K11" s="22"/>
      <c r="L11" s="22"/>
      <c r="M11" s="22"/>
      <c r="N11" s="22"/>
      <c r="O11" s="22"/>
      <c r="P11" s="21"/>
      <c r="Q11" s="21"/>
      <c r="R11" s="21"/>
    </row>
    <row r="12" spans="2:20" ht="33" customHeight="1" x14ac:dyDescent="0.35">
      <c r="B12" s="397" t="s">
        <v>292</v>
      </c>
      <c r="C12" s="397"/>
      <c r="D12" s="397"/>
      <c r="E12" s="397"/>
      <c r="F12" s="397"/>
      <c r="G12" s="397"/>
      <c r="H12" s="397"/>
      <c r="I12" s="397"/>
      <c r="J12" s="397"/>
      <c r="K12" s="397"/>
      <c r="L12" s="397"/>
      <c r="M12" s="397"/>
      <c r="N12" s="397"/>
      <c r="O12" s="75"/>
    </row>
    <row r="13" spans="2:20" ht="33" customHeight="1" x14ac:dyDescent="0.35">
      <c r="B13" s="47"/>
      <c r="C13" s="48"/>
      <c r="D13" s="48"/>
      <c r="E13" s="48"/>
      <c r="F13" s="48"/>
      <c r="G13" s="48"/>
      <c r="H13" s="48"/>
      <c r="I13" s="48"/>
      <c r="J13" s="48"/>
      <c r="K13" s="48"/>
      <c r="L13" s="48"/>
      <c r="M13" s="48"/>
      <c r="N13" s="48"/>
      <c r="O13" s="48"/>
      <c r="P13" s="48"/>
      <c r="Q13" s="48"/>
      <c r="R13" s="48"/>
      <c r="S13" s="46"/>
    </row>
    <row r="14" spans="2:20" ht="33" customHeight="1" x14ac:dyDescent="0.35">
      <c r="B14" s="47"/>
      <c r="C14" s="48"/>
      <c r="D14" s="48"/>
      <c r="E14" s="48"/>
      <c r="F14" s="48"/>
      <c r="G14" s="48"/>
      <c r="H14" s="48"/>
      <c r="I14" s="48"/>
      <c r="J14" s="48"/>
      <c r="K14" s="48"/>
      <c r="L14" s="48"/>
      <c r="M14" s="48"/>
      <c r="N14" s="48"/>
      <c r="O14" s="48"/>
      <c r="P14" s="48"/>
      <c r="Q14" s="48"/>
      <c r="R14" s="48"/>
      <c r="S14" s="46"/>
      <c r="T14" s="45"/>
    </row>
    <row r="15" spans="2:20" ht="33" customHeight="1" x14ac:dyDescent="0.35">
      <c r="B15" s="72"/>
      <c r="C15" s="72">
        <v>2007</v>
      </c>
      <c r="D15" s="72">
        <v>2008</v>
      </c>
      <c r="E15" s="72">
        <v>2009</v>
      </c>
      <c r="F15" s="72">
        <v>2010</v>
      </c>
      <c r="G15" s="72">
        <v>2011</v>
      </c>
      <c r="H15" s="72">
        <v>2012</v>
      </c>
      <c r="I15" s="72">
        <v>2013</v>
      </c>
      <c r="J15" s="72">
        <v>2014</v>
      </c>
      <c r="K15" s="72">
        <v>2015</v>
      </c>
      <c r="L15" s="72">
        <v>2016</v>
      </c>
      <c r="M15" s="72">
        <v>2017</v>
      </c>
      <c r="N15" s="72">
        <v>2018</v>
      </c>
      <c r="O15" s="72">
        <v>2019</v>
      </c>
      <c r="P15" s="72">
        <v>2020</v>
      </c>
      <c r="Q15" s="72">
        <v>2021</v>
      </c>
      <c r="R15" s="72">
        <v>2022</v>
      </c>
      <c r="S15" s="72">
        <v>2023</v>
      </c>
      <c r="T15" s="45"/>
    </row>
    <row r="16" spans="2:20" ht="33" customHeight="1" x14ac:dyDescent="0.35">
      <c r="B16" s="73" t="str">
        <f>+B8</f>
        <v>Producción sector público</v>
      </c>
      <c r="C16" s="74">
        <f t="shared" ref="C16:S16" si="0">+C8/C10</f>
        <v>0.60058784357849782</v>
      </c>
      <c r="D16" s="74">
        <f t="shared" si="0"/>
        <v>0.6002662290151991</v>
      </c>
      <c r="E16" s="74">
        <f t="shared" si="0"/>
        <v>0.60677696131604208</v>
      </c>
      <c r="F16" s="74">
        <f t="shared" si="0"/>
        <v>0.62438847779374018</v>
      </c>
      <c r="G16" s="74">
        <f t="shared" si="0"/>
        <v>0.61375619706814377</v>
      </c>
      <c r="H16" s="74">
        <f t="shared" si="0"/>
        <v>0.60936962683980433</v>
      </c>
      <c r="I16" s="74">
        <f t="shared" si="0"/>
        <v>0.63313762955195696</v>
      </c>
      <c r="J16" s="74">
        <f t="shared" si="0"/>
        <v>0.62871274606704475</v>
      </c>
      <c r="K16" s="74">
        <f t="shared" si="0"/>
        <v>0.60708122600330805</v>
      </c>
      <c r="L16" s="74">
        <f t="shared" si="0"/>
        <v>0.61981393853040845</v>
      </c>
      <c r="M16" s="74">
        <f t="shared" si="0"/>
        <v>0.66282876347776787</v>
      </c>
      <c r="N16" s="74">
        <f t="shared" si="0"/>
        <v>0.67543559673431131</v>
      </c>
      <c r="O16" s="74">
        <f t="shared" si="0"/>
        <v>0.6456476760712494</v>
      </c>
      <c r="P16" s="74">
        <f t="shared" si="0"/>
        <v>0.63406921619123913</v>
      </c>
      <c r="Q16" s="74">
        <f t="shared" si="0"/>
        <v>0.61813047949865418</v>
      </c>
      <c r="R16" s="74">
        <f t="shared" si="0"/>
        <v>0.59569291382240042</v>
      </c>
      <c r="S16" s="74">
        <f t="shared" si="0"/>
        <v>0.59901888239251266</v>
      </c>
      <c r="T16" s="45"/>
    </row>
    <row r="17" spans="2:20" ht="33" customHeight="1" x14ac:dyDescent="0.35">
      <c r="B17" s="73" t="str">
        <f>+B9</f>
        <v>Producción sector privado</v>
      </c>
      <c r="C17" s="74">
        <f t="shared" ref="C17:S17" si="1">+C9/C10</f>
        <v>0.39941215642150224</v>
      </c>
      <c r="D17" s="74">
        <f t="shared" si="1"/>
        <v>0.39973377098480095</v>
      </c>
      <c r="E17" s="74">
        <f t="shared" si="1"/>
        <v>0.39322303868395792</v>
      </c>
      <c r="F17" s="74">
        <f t="shared" si="1"/>
        <v>0.37561152220625982</v>
      </c>
      <c r="G17" s="74">
        <f t="shared" si="1"/>
        <v>0.38624380293185623</v>
      </c>
      <c r="H17" s="74">
        <f t="shared" si="1"/>
        <v>0.39063037316019572</v>
      </c>
      <c r="I17" s="74">
        <f t="shared" si="1"/>
        <v>0.36686237044804298</v>
      </c>
      <c r="J17" s="74">
        <f t="shared" si="1"/>
        <v>0.37128725393295525</v>
      </c>
      <c r="K17" s="74">
        <f t="shared" si="1"/>
        <v>0.39291877399669195</v>
      </c>
      <c r="L17" s="74">
        <f t="shared" si="1"/>
        <v>0.38018606146959155</v>
      </c>
      <c r="M17" s="74">
        <f t="shared" si="1"/>
        <v>0.33717123652223213</v>
      </c>
      <c r="N17" s="74">
        <f t="shared" si="1"/>
        <v>0.32456440326568869</v>
      </c>
      <c r="O17" s="74">
        <f t="shared" si="1"/>
        <v>0.3543523239287506</v>
      </c>
      <c r="P17" s="74">
        <f t="shared" si="1"/>
        <v>0.36593078380876087</v>
      </c>
      <c r="Q17" s="74">
        <f t="shared" si="1"/>
        <v>0.38186952050134587</v>
      </c>
      <c r="R17" s="74">
        <f t="shared" si="1"/>
        <v>0.40430708617759964</v>
      </c>
      <c r="S17" s="74">
        <f t="shared" si="1"/>
        <v>0.40098111760748734</v>
      </c>
      <c r="T17" s="45"/>
    </row>
    <row r="18" spans="2:20" ht="33" customHeight="1" x14ac:dyDescent="0.35">
      <c r="B18" s="73" t="s">
        <v>76</v>
      </c>
      <c r="C18" s="74">
        <f>SUM(C16:C17)</f>
        <v>1</v>
      </c>
      <c r="D18" s="74">
        <f t="shared" ref="D18:S18" si="2">SUM(D16:D17)</f>
        <v>1</v>
      </c>
      <c r="E18" s="74">
        <f t="shared" si="2"/>
        <v>1</v>
      </c>
      <c r="F18" s="74">
        <f t="shared" si="2"/>
        <v>1</v>
      </c>
      <c r="G18" s="74">
        <f t="shared" si="2"/>
        <v>1</v>
      </c>
      <c r="H18" s="74">
        <f t="shared" si="2"/>
        <v>1</v>
      </c>
      <c r="I18" s="74">
        <f t="shared" si="2"/>
        <v>1</v>
      </c>
      <c r="J18" s="74">
        <f t="shared" si="2"/>
        <v>1</v>
      </c>
      <c r="K18" s="74">
        <f t="shared" si="2"/>
        <v>1</v>
      </c>
      <c r="L18" s="74">
        <f t="shared" si="2"/>
        <v>1</v>
      </c>
      <c r="M18" s="74">
        <f t="shared" si="2"/>
        <v>1</v>
      </c>
      <c r="N18" s="74">
        <f t="shared" si="2"/>
        <v>1</v>
      </c>
      <c r="O18" s="74">
        <f t="shared" si="2"/>
        <v>1</v>
      </c>
      <c r="P18" s="74">
        <f t="shared" si="2"/>
        <v>1</v>
      </c>
      <c r="Q18" s="74"/>
      <c r="R18" s="74">
        <f t="shared" si="2"/>
        <v>1</v>
      </c>
      <c r="S18" s="74">
        <f t="shared" si="2"/>
        <v>1</v>
      </c>
      <c r="T18" s="45"/>
    </row>
    <row r="19" spans="2:20" ht="33" customHeight="1" x14ac:dyDescent="0.35">
      <c r="B19" s="41"/>
      <c r="C19" s="42"/>
      <c r="D19" s="42"/>
      <c r="E19" s="42"/>
      <c r="F19" s="42"/>
      <c r="G19" s="42"/>
      <c r="H19" s="42"/>
      <c r="I19" s="42"/>
      <c r="J19" s="42"/>
      <c r="K19" s="42"/>
      <c r="L19" s="42"/>
      <c r="M19" s="42"/>
      <c r="N19" s="42"/>
      <c r="O19" s="42"/>
      <c r="P19" s="42"/>
      <c r="Q19" s="42"/>
      <c r="R19" s="42"/>
      <c r="S19" s="10"/>
      <c r="T19" s="45"/>
    </row>
    <row r="20" spans="2:20" ht="33" customHeight="1" x14ac:dyDescent="0.35">
      <c r="B20" s="47"/>
      <c r="C20" s="48"/>
      <c r="D20" s="48"/>
      <c r="E20" s="48"/>
      <c r="F20" s="48"/>
      <c r="G20" s="48"/>
      <c r="H20" s="48"/>
      <c r="I20" s="48"/>
      <c r="J20" s="48"/>
      <c r="K20" s="48"/>
      <c r="L20" s="48"/>
      <c r="M20" s="48"/>
      <c r="N20" s="48"/>
      <c r="O20" s="48"/>
      <c r="P20" s="48"/>
      <c r="Q20" s="48"/>
      <c r="R20" s="48"/>
      <c r="S20" s="46"/>
    </row>
    <row r="21" spans="2:20" ht="33" customHeight="1" x14ac:dyDescent="0.35">
      <c r="B21" s="47"/>
      <c r="C21" s="48"/>
      <c r="D21" s="48"/>
      <c r="E21" s="48"/>
      <c r="F21" s="48"/>
      <c r="G21" s="48"/>
      <c r="H21" s="48"/>
      <c r="I21" s="48"/>
      <c r="J21" s="48"/>
      <c r="K21" s="48"/>
      <c r="L21" s="48"/>
      <c r="M21" s="48"/>
      <c r="N21" s="48"/>
      <c r="O21" s="48"/>
      <c r="P21" s="48"/>
      <c r="Q21" s="48"/>
      <c r="R21" s="48"/>
      <c r="S21" s="46"/>
    </row>
    <row r="22" spans="2:20" ht="33" customHeight="1" x14ac:dyDescent="0.35">
      <c r="B22" s="41"/>
      <c r="C22" s="42"/>
      <c r="D22" s="42"/>
      <c r="E22" s="42"/>
      <c r="F22" s="42"/>
      <c r="G22" s="42"/>
      <c r="H22" s="42"/>
      <c r="I22" s="42"/>
      <c r="J22" s="42"/>
      <c r="K22" s="42"/>
      <c r="L22" s="42"/>
      <c r="M22" s="42"/>
      <c r="N22" s="42"/>
      <c r="O22" s="42"/>
      <c r="P22" s="42"/>
      <c r="Q22" s="42"/>
      <c r="R22" s="42"/>
      <c r="S22" s="45"/>
    </row>
    <row r="23" spans="2:20" ht="33" customHeight="1" x14ac:dyDescent="0.35">
      <c r="B23" s="41"/>
      <c r="C23" s="42"/>
      <c r="D23" s="42"/>
      <c r="E23" s="42"/>
      <c r="F23" s="42"/>
      <c r="G23" s="42"/>
      <c r="H23" s="42"/>
      <c r="I23" s="42"/>
      <c r="J23" s="42"/>
      <c r="K23" s="42"/>
      <c r="L23" s="42"/>
      <c r="M23" s="42"/>
      <c r="N23" s="42"/>
      <c r="O23" s="42"/>
      <c r="P23" s="42"/>
      <c r="Q23" s="42"/>
      <c r="R23" s="42"/>
      <c r="S23" s="45"/>
    </row>
    <row r="24" spans="2:20" ht="33" customHeight="1" x14ac:dyDescent="0.35">
      <c r="B24" s="41"/>
      <c r="C24" s="42"/>
      <c r="D24" s="42"/>
      <c r="E24" s="42"/>
      <c r="F24" s="42"/>
      <c r="G24" s="42"/>
      <c r="H24" s="42"/>
      <c r="I24" s="42"/>
      <c r="J24" s="42"/>
      <c r="K24" s="42"/>
      <c r="L24" s="42"/>
      <c r="M24" s="42"/>
      <c r="N24" s="42"/>
      <c r="O24" s="42"/>
      <c r="P24" s="42"/>
      <c r="Q24" s="42"/>
      <c r="R24" s="42"/>
      <c r="S24" s="45"/>
    </row>
    <row r="25" spans="2:20" ht="33" customHeight="1" x14ac:dyDescent="0.35">
      <c r="B25" s="21"/>
      <c r="C25" s="70"/>
      <c r="D25" s="70"/>
      <c r="E25" s="70"/>
      <c r="F25" s="71"/>
      <c r="G25" s="71"/>
      <c r="H25" s="71"/>
      <c r="I25" s="71"/>
      <c r="J25" s="71"/>
      <c r="K25" s="71"/>
      <c r="L25" s="71"/>
      <c r="M25" s="71"/>
      <c r="N25" s="71"/>
      <c r="O25" s="69"/>
      <c r="P25" s="21"/>
      <c r="Q25" s="21"/>
      <c r="R25" s="21"/>
    </row>
    <row r="26" spans="2:20" ht="17.25" customHeight="1" x14ac:dyDescent="0.35">
      <c r="B26" s="16"/>
      <c r="C26" s="17"/>
      <c r="D26" s="17"/>
      <c r="E26" s="17"/>
      <c r="F26" s="17"/>
      <c r="G26" s="17"/>
      <c r="H26" s="17"/>
      <c r="I26" s="17"/>
      <c r="J26" s="17"/>
      <c r="K26" s="17"/>
      <c r="L26" s="17"/>
      <c r="M26" s="17"/>
      <c r="N26" s="17"/>
      <c r="O26" s="75"/>
    </row>
    <row r="27" spans="2:20" ht="15.75" customHeight="1" x14ac:dyDescent="0.35">
      <c r="B27" s="18" t="s">
        <v>293</v>
      </c>
      <c r="C27" s="17"/>
      <c r="D27" s="17"/>
      <c r="E27" s="17"/>
      <c r="F27" s="17"/>
      <c r="G27" s="17"/>
      <c r="H27" s="17"/>
      <c r="I27" s="17"/>
      <c r="J27" s="17"/>
      <c r="K27" s="17"/>
      <c r="L27" s="17"/>
      <c r="M27" s="17"/>
      <c r="N27" s="17"/>
      <c r="O27" s="75"/>
    </row>
    <row r="28" spans="2:20" ht="17.25" customHeight="1" x14ac:dyDescent="0.35">
      <c r="B28" s="18" t="s">
        <v>14</v>
      </c>
      <c r="C28" s="17"/>
      <c r="D28" s="17"/>
      <c r="E28" s="17"/>
      <c r="F28" s="17"/>
      <c r="G28" s="17"/>
      <c r="H28" s="17"/>
      <c r="I28" s="17"/>
      <c r="J28" s="17"/>
      <c r="K28" s="17"/>
      <c r="L28" s="17"/>
      <c r="M28" s="17"/>
      <c r="N28" s="17"/>
      <c r="O28" s="75"/>
    </row>
    <row r="29" spans="2:20" ht="17.25" customHeight="1" x14ac:dyDescent="0.35">
      <c r="D29" s="77"/>
      <c r="E29" s="31"/>
      <c r="F29" s="75"/>
      <c r="G29" s="31"/>
      <c r="H29" s="75"/>
      <c r="I29" s="75"/>
      <c r="J29" s="75"/>
      <c r="K29" s="75"/>
      <c r="L29" s="75"/>
      <c r="M29" s="75"/>
      <c r="N29" s="75"/>
      <c r="O29" s="75"/>
    </row>
    <row r="30" spans="2:20" ht="17.25" customHeight="1" x14ac:dyDescent="0.35">
      <c r="D30" s="77"/>
      <c r="E30" s="31"/>
      <c r="F30" s="75"/>
      <c r="G30" s="31"/>
      <c r="H30" s="75"/>
      <c r="I30" s="75"/>
      <c r="J30" s="75"/>
      <c r="K30" s="75"/>
      <c r="L30" s="75"/>
      <c r="M30" s="75"/>
      <c r="N30" s="75"/>
      <c r="O30" s="75"/>
    </row>
  </sheetData>
  <mergeCells count="3">
    <mergeCell ref="B4:R4"/>
    <mergeCell ref="B3:R3"/>
    <mergeCell ref="B12:N12"/>
  </mergeCells>
  <hyperlinks>
    <hyperlink ref="B2" location="Indice!A1" display="Índice"/>
    <hyperlink ref="S2" location="'1.1.4'!A1" display="Siguiente"/>
    <hyperlink ref="R2" location="'1.1.2'!A1" display="Anterior"/>
  </hyperlinks>
  <pageMargins left="0.7" right="0.7" top="0.75" bottom="0.75" header="0.3" footer="0.3"/>
  <pageSetup paperSize="9" orientation="portrait"/>
  <drawing r:id="rId1"/>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T31"/>
  <sheetViews>
    <sheetView showGridLines="0" zoomScale="60" zoomScaleNormal="60" workbookViewId="0">
      <pane ySplit="5" topLeftCell="A6" activePane="bottomLeft" state="frozen"/>
      <selection activeCell="B14" sqref="B14:Q16"/>
      <selection pane="bottomLeft"/>
    </sheetView>
  </sheetViews>
  <sheetFormatPr baseColWidth="10" defaultRowHeight="14.5" x14ac:dyDescent="0.35"/>
  <cols>
    <col min="1" max="1" width="5" customWidth="1"/>
    <col min="2" max="2" width="62" customWidth="1"/>
    <col min="3" max="15" width="16.26953125" customWidth="1"/>
    <col min="16" max="18" width="17" customWidth="1"/>
    <col min="19" max="19" width="15.81640625" customWidth="1"/>
    <col min="20" max="21" width="15.7265625" customWidth="1"/>
  </cols>
  <sheetData>
    <row r="1" spans="2:20" ht="78" customHeight="1" x14ac:dyDescent="0.35">
      <c r="D1" s="355"/>
      <c r="E1" s="355"/>
      <c r="F1" s="355"/>
      <c r="G1" s="355"/>
      <c r="H1" s="355"/>
      <c r="I1" s="355"/>
      <c r="J1" s="355"/>
      <c r="K1" s="355"/>
      <c r="L1" s="355"/>
      <c r="M1" s="355"/>
      <c r="N1" s="355"/>
      <c r="O1" s="355"/>
      <c r="P1" s="355"/>
      <c r="Q1" s="355"/>
      <c r="R1" s="355"/>
      <c r="S1" s="355"/>
      <c r="T1" s="355"/>
    </row>
    <row r="2" spans="2:20" ht="33" customHeight="1" x14ac:dyDescent="0.55000000000000004">
      <c r="B2" s="130" t="s">
        <v>2</v>
      </c>
      <c r="R2" s="36" t="s">
        <v>173</v>
      </c>
      <c r="S2" s="36" t="s">
        <v>174</v>
      </c>
    </row>
    <row r="3" spans="2:20" ht="33" customHeight="1" x14ac:dyDescent="0.35">
      <c r="B3" s="395" t="s">
        <v>178</v>
      </c>
      <c r="C3" s="395"/>
      <c r="D3" s="395"/>
      <c r="E3" s="395"/>
      <c r="F3" s="395"/>
      <c r="G3" s="395"/>
      <c r="H3" s="395"/>
      <c r="I3" s="395"/>
      <c r="J3" s="395"/>
      <c r="K3" s="395"/>
      <c r="L3" s="395"/>
      <c r="M3" s="395"/>
      <c r="N3" s="395"/>
      <c r="O3" s="395"/>
      <c r="P3" s="395"/>
      <c r="Q3" s="395"/>
      <c r="R3" s="395"/>
    </row>
    <row r="4" spans="2:20" ht="33" customHeight="1" x14ac:dyDescent="0.35">
      <c r="B4" s="417" t="s">
        <v>364</v>
      </c>
      <c r="C4" s="417"/>
      <c r="D4" s="417"/>
      <c r="E4" s="417"/>
      <c r="F4" s="417"/>
      <c r="G4" s="417"/>
      <c r="H4" s="417"/>
      <c r="I4" s="417"/>
      <c r="J4" s="417"/>
      <c r="K4" s="417"/>
      <c r="L4" s="417"/>
      <c r="M4" s="417"/>
      <c r="N4" s="417"/>
      <c r="O4" s="417"/>
      <c r="P4" s="417"/>
      <c r="Q4" s="417"/>
      <c r="R4" s="417"/>
    </row>
    <row r="5" spans="2:20" ht="33" customHeight="1" x14ac:dyDescent="0.35">
      <c r="B5" s="107"/>
    </row>
    <row r="6" spans="2:20" ht="33" customHeight="1" x14ac:dyDescent="0.35">
      <c r="B6" s="20" t="s">
        <v>4</v>
      </c>
      <c r="C6" s="356"/>
      <c r="D6" s="21"/>
      <c r="E6" s="21"/>
      <c r="F6" s="21"/>
      <c r="G6" s="21"/>
      <c r="H6" s="21"/>
      <c r="I6" s="21"/>
      <c r="J6" s="21"/>
      <c r="K6" s="21"/>
      <c r="L6" s="21"/>
      <c r="M6" s="21"/>
      <c r="N6" s="21"/>
      <c r="O6" s="21"/>
      <c r="P6" s="21"/>
      <c r="Q6" s="21"/>
      <c r="R6" s="21"/>
      <c r="S6" s="21"/>
    </row>
    <row r="7" spans="2:20" ht="33" customHeight="1" x14ac:dyDescent="0.35">
      <c r="B7" s="30" t="s">
        <v>3</v>
      </c>
      <c r="C7" s="30">
        <v>2007</v>
      </c>
      <c r="D7" s="30">
        <v>2008</v>
      </c>
      <c r="E7" s="30">
        <v>2009</v>
      </c>
      <c r="F7" s="30">
        <v>2010</v>
      </c>
      <c r="G7" s="30">
        <v>2011</v>
      </c>
      <c r="H7" s="30">
        <v>2012</v>
      </c>
      <c r="I7" s="30">
        <v>2013</v>
      </c>
      <c r="J7" s="30">
        <v>2014</v>
      </c>
      <c r="K7" s="30">
        <v>2015</v>
      </c>
      <c r="L7" s="30">
        <v>2016</v>
      </c>
      <c r="M7" s="30">
        <v>2017</v>
      </c>
      <c r="N7" s="30">
        <v>2018</v>
      </c>
      <c r="O7" s="30">
        <v>2019</v>
      </c>
      <c r="P7" s="30">
        <v>2020</v>
      </c>
      <c r="Q7" s="30">
        <v>2021</v>
      </c>
      <c r="R7" s="30">
        <v>2022</v>
      </c>
      <c r="S7" s="30">
        <v>2023</v>
      </c>
    </row>
    <row r="8" spans="2:20" ht="36" customHeight="1" x14ac:dyDescent="0.35">
      <c r="B8" s="357" t="s">
        <v>529</v>
      </c>
      <c r="C8" s="116">
        <v>292590</v>
      </c>
      <c r="D8" s="116">
        <v>377547</v>
      </c>
      <c r="E8" s="116">
        <v>446901</v>
      </c>
      <c r="F8" s="116">
        <v>556390</v>
      </c>
      <c r="G8" s="116">
        <v>629094</v>
      </c>
      <c r="H8" s="116">
        <v>744018</v>
      </c>
      <c r="I8" s="116">
        <v>874942</v>
      </c>
      <c r="J8" s="116">
        <v>1030676</v>
      </c>
      <c r="K8" s="116">
        <v>1067375</v>
      </c>
      <c r="L8" s="116">
        <v>1124494</v>
      </c>
      <c r="M8" s="116">
        <v>1302007</v>
      </c>
      <c r="N8" s="116">
        <v>1538853</v>
      </c>
      <c r="O8" s="116">
        <v>1429060</v>
      </c>
      <c r="P8" s="116">
        <v>1505936</v>
      </c>
      <c r="Q8" s="116">
        <v>1330121</v>
      </c>
      <c r="R8" s="116">
        <v>1434586</v>
      </c>
      <c r="S8" s="116">
        <v>1517181</v>
      </c>
    </row>
    <row r="9" spans="2:20" ht="36" customHeight="1" x14ac:dyDescent="0.35">
      <c r="B9" s="357" t="s">
        <v>530</v>
      </c>
      <c r="C9" s="116">
        <v>167369</v>
      </c>
      <c r="D9" s="116">
        <v>208920</v>
      </c>
      <c r="E9" s="116">
        <v>231701</v>
      </c>
      <c r="F9" s="116">
        <v>308957</v>
      </c>
      <c r="G9" s="116">
        <v>371879</v>
      </c>
      <c r="H9" s="116">
        <v>469597</v>
      </c>
      <c r="I9" s="116">
        <v>539089</v>
      </c>
      <c r="J9" s="116">
        <v>578681</v>
      </c>
      <c r="K9" s="116">
        <v>694507</v>
      </c>
      <c r="L9" s="116">
        <v>626002</v>
      </c>
      <c r="M9" s="116">
        <v>570742</v>
      </c>
      <c r="N9" s="116">
        <v>613818</v>
      </c>
      <c r="O9" s="116">
        <v>646837</v>
      </c>
      <c r="P9" s="116">
        <v>825097</v>
      </c>
      <c r="Q9" s="116">
        <v>796905</v>
      </c>
      <c r="R9" s="116">
        <v>869768</v>
      </c>
      <c r="S9" s="116">
        <v>809478</v>
      </c>
    </row>
    <row r="10" spans="2:20" ht="36" customHeight="1" x14ac:dyDescent="0.35">
      <c r="B10" s="358" t="s">
        <v>531</v>
      </c>
      <c r="C10" s="117">
        <v>459959</v>
      </c>
      <c r="D10" s="117">
        <v>586467</v>
      </c>
      <c r="E10" s="117">
        <v>678602</v>
      </c>
      <c r="F10" s="117">
        <v>865347</v>
      </c>
      <c r="G10" s="117">
        <v>1000973</v>
      </c>
      <c r="H10" s="117">
        <v>1213615</v>
      </c>
      <c r="I10" s="117">
        <v>1414031</v>
      </c>
      <c r="J10" s="117">
        <v>1609357</v>
      </c>
      <c r="K10" s="117">
        <v>1761882</v>
      </c>
      <c r="L10" s="117">
        <v>1750496</v>
      </c>
      <c r="M10" s="117">
        <v>1872749</v>
      </c>
      <c r="N10" s="117">
        <v>2152671</v>
      </c>
      <c r="O10" s="117">
        <v>2075897</v>
      </c>
      <c r="P10" s="117">
        <v>2331033</v>
      </c>
      <c r="Q10" s="117">
        <v>2127026</v>
      </c>
      <c r="R10" s="117">
        <v>2304354</v>
      </c>
      <c r="S10" s="117">
        <v>2326659</v>
      </c>
    </row>
    <row r="11" spans="2:20" ht="36" customHeight="1" x14ac:dyDescent="0.35">
      <c r="B11" s="357" t="s">
        <v>532</v>
      </c>
      <c r="C11" s="116">
        <v>920047</v>
      </c>
      <c r="D11" s="116">
        <v>983286</v>
      </c>
      <c r="E11" s="116">
        <v>1031957</v>
      </c>
      <c r="F11" s="116">
        <v>1090263</v>
      </c>
      <c r="G11" s="116">
        <v>1133556</v>
      </c>
      <c r="H11" s="116">
        <v>1156237</v>
      </c>
      <c r="I11" s="116">
        <v>1178989</v>
      </c>
      <c r="J11" s="116">
        <v>1192749</v>
      </c>
      <c r="K11" s="116">
        <v>1161044</v>
      </c>
      <c r="L11" s="116">
        <v>1128004</v>
      </c>
      <c r="M11" s="116">
        <v>1143765</v>
      </c>
      <c r="N11" s="116">
        <v>1164659</v>
      </c>
      <c r="O11" s="116">
        <v>1195311</v>
      </c>
      <c r="P11" s="116">
        <v>907515</v>
      </c>
      <c r="Q11" s="116">
        <v>1038235</v>
      </c>
      <c r="R11" s="116">
        <v>1130603</v>
      </c>
      <c r="S11" s="116">
        <v>1170813</v>
      </c>
    </row>
    <row r="12" spans="2:20" ht="36" customHeight="1" x14ac:dyDescent="0.35">
      <c r="B12" s="358" t="s">
        <v>533</v>
      </c>
      <c r="C12" s="117">
        <v>499.92989488580503</v>
      </c>
      <c r="D12" s="117">
        <v>596.43582843648699</v>
      </c>
      <c r="E12" s="117">
        <v>657.58747699758806</v>
      </c>
      <c r="F12" s="117">
        <v>793.70482168063995</v>
      </c>
      <c r="G12" s="117">
        <v>883.03797959694998</v>
      </c>
      <c r="H12" s="117">
        <v>1049.6247741596201</v>
      </c>
      <c r="I12" s="117">
        <v>1199.3589422802099</v>
      </c>
      <c r="J12" s="117">
        <v>1349.2838811854001</v>
      </c>
      <c r="K12" s="117">
        <v>1517.4980448630699</v>
      </c>
      <c r="L12" s="117">
        <v>1551.85265300478</v>
      </c>
      <c r="M12" s="117">
        <v>1637.3547013591101</v>
      </c>
      <c r="N12" s="117">
        <v>1848.3272786283401</v>
      </c>
      <c r="O12" s="117">
        <v>1736.7003231794899</v>
      </c>
      <c r="P12" s="117">
        <v>2568.5889489429901</v>
      </c>
      <c r="Q12" s="117">
        <v>2048.6941781003302</v>
      </c>
      <c r="R12" s="117">
        <v>2038.1637055624301</v>
      </c>
      <c r="S12" s="117">
        <v>1987.21657514906</v>
      </c>
    </row>
    <row r="13" spans="2:20" ht="36" customHeight="1" x14ac:dyDescent="0.35">
      <c r="B13" s="359"/>
      <c r="C13" s="195"/>
      <c r="D13" s="195"/>
      <c r="E13" s="195"/>
      <c r="F13" s="195"/>
      <c r="G13" s="195"/>
      <c r="H13" s="195"/>
      <c r="I13" s="195"/>
      <c r="J13" s="195"/>
      <c r="K13" s="195"/>
      <c r="L13" s="195"/>
      <c r="M13" s="195"/>
      <c r="N13" s="195"/>
      <c r="O13" s="195"/>
      <c r="P13" s="195"/>
      <c r="Q13" s="195"/>
      <c r="R13" s="195"/>
      <c r="S13" s="21"/>
    </row>
    <row r="14" spans="2:20" ht="33" customHeight="1" x14ac:dyDescent="0.35">
      <c r="B14" s="354" t="s">
        <v>365</v>
      </c>
      <c r="C14" s="215"/>
      <c r="D14" s="215"/>
      <c r="E14" s="215"/>
      <c r="F14" s="215"/>
      <c r="G14" s="215"/>
      <c r="H14" s="215"/>
      <c r="I14" s="215"/>
      <c r="J14" s="215"/>
    </row>
    <row r="15" spans="2:20" ht="36" customHeight="1" x14ac:dyDescent="0.35">
      <c r="B15" s="359"/>
      <c r="C15" s="195"/>
      <c r="D15" s="195"/>
      <c r="E15" s="195"/>
      <c r="F15" s="195"/>
      <c r="G15" s="195"/>
      <c r="H15" s="195"/>
      <c r="I15" s="195"/>
      <c r="J15" s="195"/>
      <c r="K15" s="195"/>
      <c r="L15" s="195"/>
      <c r="M15" s="195"/>
      <c r="N15" s="195"/>
      <c r="O15" s="195"/>
      <c r="P15" s="195"/>
      <c r="Q15" s="195"/>
      <c r="R15" s="195"/>
      <c r="S15" s="21"/>
    </row>
    <row r="16" spans="2:20" ht="36" customHeight="1" x14ac:dyDescent="0.35">
      <c r="B16" s="359"/>
      <c r="C16" s="195"/>
      <c r="D16" s="195"/>
      <c r="E16" s="195"/>
      <c r="F16" s="195"/>
      <c r="G16" s="195"/>
      <c r="H16" s="195"/>
      <c r="I16" s="195"/>
      <c r="J16" s="195"/>
      <c r="K16" s="195"/>
      <c r="L16" s="195"/>
      <c r="M16" s="195"/>
      <c r="N16" s="195"/>
      <c r="O16" s="195"/>
      <c r="P16" s="195"/>
      <c r="Q16" s="195"/>
      <c r="R16" s="195"/>
      <c r="S16" s="21"/>
    </row>
    <row r="17" spans="2:19" ht="36" customHeight="1" x14ac:dyDescent="0.35">
      <c r="B17" s="359"/>
      <c r="C17" s="195"/>
      <c r="D17" s="195"/>
      <c r="E17" s="195"/>
      <c r="F17" s="195"/>
      <c r="G17" s="195"/>
      <c r="H17" s="195"/>
      <c r="I17" s="195"/>
      <c r="J17" s="195"/>
      <c r="K17" s="195"/>
      <c r="L17" s="195"/>
      <c r="M17" s="195"/>
      <c r="N17" s="195"/>
      <c r="O17" s="195"/>
      <c r="P17" s="195"/>
      <c r="Q17" s="195"/>
      <c r="R17" s="195"/>
      <c r="S17" s="21"/>
    </row>
    <row r="18" spans="2:19" ht="36" customHeight="1" x14ac:dyDescent="0.35">
      <c r="B18" s="359"/>
      <c r="C18" s="195"/>
      <c r="D18" s="195"/>
      <c r="E18" s="195"/>
      <c r="F18" s="195"/>
      <c r="G18" s="195"/>
      <c r="H18" s="195"/>
      <c r="I18" s="195"/>
      <c r="J18" s="195"/>
      <c r="K18" s="195"/>
      <c r="L18" s="195"/>
      <c r="M18" s="195"/>
      <c r="N18" s="195"/>
      <c r="O18" s="195"/>
      <c r="P18" s="195"/>
      <c r="Q18" s="195"/>
      <c r="R18" s="195"/>
      <c r="S18" s="21"/>
    </row>
    <row r="19" spans="2:19" ht="36" customHeight="1" x14ac:dyDescent="0.35">
      <c r="B19" s="359"/>
      <c r="C19" s="195"/>
      <c r="D19" s="195"/>
      <c r="E19" s="195"/>
      <c r="F19" s="195"/>
      <c r="G19" s="195"/>
      <c r="H19" s="195"/>
      <c r="I19" s="195"/>
      <c r="J19" s="195"/>
      <c r="K19" s="195"/>
      <c r="L19" s="195"/>
      <c r="M19" s="195"/>
      <c r="N19" s="195"/>
      <c r="O19" s="195"/>
      <c r="P19" s="195"/>
      <c r="Q19" s="195"/>
      <c r="R19" s="195"/>
      <c r="S19" s="21"/>
    </row>
    <row r="20" spans="2:19" ht="36" customHeight="1" x14ac:dyDescent="0.35">
      <c r="B20" s="359"/>
      <c r="C20" s="195"/>
      <c r="D20" s="195"/>
      <c r="E20" s="195"/>
      <c r="F20" s="195"/>
      <c r="G20" s="195"/>
      <c r="H20" s="195"/>
      <c r="I20" s="195"/>
      <c r="J20" s="195"/>
      <c r="K20" s="195"/>
      <c r="L20" s="195"/>
      <c r="M20" s="195"/>
      <c r="N20" s="195"/>
      <c r="O20" s="195"/>
      <c r="P20" s="195"/>
      <c r="Q20" s="195"/>
      <c r="R20" s="195"/>
      <c r="S20" s="21"/>
    </row>
    <row r="21" spans="2:19" ht="36" customHeight="1" x14ac:dyDescent="0.35">
      <c r="B21" s="359"/>
      <c r="C21" s="195"/>
      <c r="D21" s="195"/>
      <c r="E21" s="195"/>
      <c r="F21" s="195"/>
      <c r="G21" s="195"/>
      <c r="H21" s="195"/>
      <c r="I21" s="195"/>
      <c r="J21" s="195"/>
      <c r="K21" s="195"/>
      <c r="L21" s="195"/>
      <c r="M21" s="195"/>
      <c r="N21" s="195"/>
      <c r="O21" s="195"/>
      <c r="P21" s="195"/>
      <c r="Q21" s="195"/>
      <c r="R21" s="195"/>
      <c r="S21" s="21"/>
    </row>
    <row r="22" spans="2:19" ht="36" customHeight="1" x14ac:dyDescent="0.35">
      <c r="B22" s="359"/>
      <c r="C22" s="195"/>
      <c r="D22" s="195"/>
      <c r="E22" s="195"/>
      <c r="F22" s="195"/>
      <c r="G22" s="195"/>
      <c r="H22" s="195"/>
      <c r="I22" s="195"/>
      <c r="J22" s="195"/>
      <c r="K22" s="195"/>
      <c r="L22" s="195"/>
      <c r="M22" s="195"/>
      <c r="N22" s="195"/>
      <c r="O22" s="195"/>
      <c r="P22" s="195"/>
      <c r="Q22" s="195"/>
      <c r="R22" s="195"/>
      <c r="S22" s="21"/>
    </row>
    <row r="23" spans="2:19" ht="36" customHeight="1" x14ac:dyDescent="0.35">
      <c r="B23" s="359"/>
      <c r="C23" s="195"/>
      <c r="D23" s="195"/>
      <c r="E23" s="195"/>
      <c r="F23" s="195"/>
      <c r="G23" s="195"/>
      <c r="H23" s="195"/>
      <c r="I23" s="195"/>
      <c r="J23" s="195"/>
      <c r="K23" s="195"/>
      <c r="L23" s="195"/>
      <c r="M23" s="195"/>
      <c r="N23" s="195"/>
      <c r="O23" s="195"/>
      <c r="P23" s="195"/>
      <c r="Q23" s="195"/>
      <c r="R23" s="195"/>
      <c r="S23" s="21"/>
    </row>
    <row r="24" spans="2:19" ht="36" customHeight="1" x14ac:dyDescent="0.35">
      <c r="B24" s="359"/>
      <c r="C24" s="195"/>
      <c r="D24" s="195"/>
      <c r="E24" s="195"/>
      <c r="F24" s="195"/>
      <c r="G24" s="195"/>
      <c r="H24" s="195"/>
      <c r="I24" s="195"/>
      <c r="J24" s="195"/>
      <c r="K24" s="195"/>
      <c r="L24" s="195"/>
      <c r="M24" s="195"/>
      <c r="N24" s="195"/>
      <c r="O24" s="195"/>
      <c r="P24" s="195"/>
      <c r="Q24" s="195"/>
      <c r="R24" s="195"/>
      <c r="S24" s="21"/>
    </row>
    <row r="25" spans="2:19" ht="36" customHeight="1" x14ac:dyDescent="0.35">
      <c r="B25" s="359"/>
      <c r="C25" s="195"/>
      <c r="D25" s="195"/>
      <c r="E25" s="195"/>
      <c r="F25" s="195"/>
      <c r="G25" s="195"/>
      <c r="H25" s="195"/>
      <c r="I25" s="195"/>
      <c r="J25" s="195"/>
      <c r="K25" s="195"/>
      <c r="L25" s="195"/>
      <c r="M25" s="195"/>
      <c r="N25" s="195"/>
      <c r="O25" s="195"/>
      <c r="P25" s="195"/>
      <c r="Q25" s="195"/>
      <c r="R25" s="195"/>
      <c r="S25" s="21"/>
    </row>
    <row r="26" spans="2:19" ht="36" customHeight="1" x14ac:dyDescent="0.35">
      <c r="B26" s="359"/>
      <c r="C26" s="195"/>
      <c r="D26" s="195"/>
      <c r="E26" s="195"/>
      <c r="F26" s="195"/>
      <c r="G26" s="195"/>
      <c r="H26" s="195"/>
      <c r="I26" s="195"/>
      <c r="J26" s="195"/>
      <c r="K26" s="195"/>
      <c r="L26" s="195"/>
      <c r="M26" s="195"/>
      <c r="N26" s="195"/>
      <c r="O26" s="195"/>
      <c r="P26" s="195"/>
      <c r="Q26" s="195"/>
      <c r="R26" s="195"/>
      <c r="S26" s="21"/>
    </row>
    <row r="27" spans="2:19" ht="36" customHeight="1" x14ac:dyDescent="0.35">
      <c r="B27" s="359"/>
      <c r="C27" s="195"/>
      <c r="D27" s="195"/>
      <c r="E27" s="195"/>
      <c r="F27" s="195"/>
      <c r="G27" s="195"/>
      <c r="H27" s="195"/>
      <c r="I27" s="195"/>
      <c r="J27" s="195"/>
      <c r="K27" s="195"/>
      <c r="L27" s="195"/>
      <c r="M27" s="195"/>
      <c r="N27" s="195"/>
      <c r="O27" s="195"/>
      <c r="P27" s="195"/>
      <c r="Q27" s="195"/>
      <c r="R27" s="195"/>
      <c r="S27" s="21"/>
    </row>
    <row r="28" spans="2:19" ht="36" customHeight="1" x14ac:dyDescent="0.35">
      <c r="B28" s="359"/>
      <c r="C28" s="195"/>
      <c r="D28" s="195"/>
      <c r="E28" s="195"/>
      <c r="F28" s="195"/>
      <c r="G28" s="195"/>
      <c r="H28" s="195"/>
      <c r="I28" s="195"/>
      <c r="J28" s="195"/>
      <c r="K28" s="195"/>
      <c r="L28" s="195"/>
      <c r="M28" s="195"/>
      <c r="N28" s="195"/>
      <c r="O28" s="195"/>
      <c r="P28" s="195"/>
      <c r="Q28" s="195"/>
      <c r="R28" s="195"/>
      <c r="S28" s="21"/>
    </row>
    <row r="29" spans="2:19" ht="15.75" customHeight="1" x14ac:dyDescent="0.35">
      <c r="B29" s="360" t="s">
        <v>366</v>
      </c>
      <c r="C29" s="102"/>
    </row>
    <row r="30" spans="2:19" ht="16.5" customHeight="1" x14ac:dyDescent="0.35">
      <c r="B30" s="102" t="s">
        <v>14</v>
      </c>
      <c r="C30" s="107"/>
    </row>
    <row r="31" spans="2:19" x14ac:dyDescent="0.35">
      <c r="B31" s="18"/>
    </row>
  </sheetData>
  <mergeCells count="2">
    <mergeCell ref="B4:R4"/>
    <mergeCell ref="B3:R3"/>
  </mergeCells>
  <hyperlinks>
    <hyperlink ref="B2" location="Indice!A1" display="Índice"/>
    <hyperlink ref="S2" location="'3.2'!A1" display="Siguiente"/>
    <hyperlink ref="R2" location="'2.1.23'!A1" display="Anterior"/>
  </hyperlinks>
  <pageMargins left="0.7" right="0.7" top="0.75" bottom="0.75" header="0.3" footer="0.3"/>
  <pageSetup orientation="portrait"/>
  <drawing r:id="rId1"/>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O40"/>
  <sheetViews>
    <sheetView showGridLines="0" zoomScale="60" zoomScaleNormal="60" workbookViewId="0">
      <pane ySplit="5" topLeftCell="A6" activePane="bottomLeft" state="frozen"/>
      <selection activeCell="B14" sqref="B14:Q16"/>
      <selection pane="bottomLeft"/>
    </sheetView>
  </sheetViews>
  <sheetFormatPr baseColWidth="10" defaultRowHeight="14.5" x14ac:dyDescent="0.35"/>
  <cols>
    <col min="1" max="1" width="5" customWidth="1"/>
    <col min="2" max="2" width="58" customWidth="1"/>
    <col min="3" max="4" width="36.81640625" customWidth="1"/>
    <col min="5" max="67" width="15.7265625" customWidth="1"/>
  </cols>
  <sheetData>
    <row r="1" spans="2:15" ht="78" customHeight="1" x14ac:dyDescent="0.35">
      <c r="D1" s="355"/>
      <c r="E1" s="355"/>
      <c r="F1" s="355"/>
      <c r="G1" s="355"/>
      <c r="H1" s="355"/>
      <c r="I1" s="355"/>
      <c r="J1" s="355"/>
      <c r="K1" s="355"/>
      <c r="L1" s="355"/>
      <c r="M1" s="355"/>
      <c r="N1" s="355"/>
      <c r="O1" s="355"/>
    </row>
    <row r="2" spans="2:15" ht="33" customHeight="1" x14ac:dyDescent="0.55000000000000004">
      <c r="B2" s="130" t="s">
        <v>171</v>
      </c>
      <c r="E2" s="36" t="s">
        <v>173</v>
      </c>
      <c r="F2" s="36" t="s">
        <v>174</v>
      </c>
      <c r="I2" s="363"/>
    </row>
    <row r="3" spans="2:15" ht="33" customHeight="1" x14ac:dyDescent="0.35">
      <c r="B3" s="395" t="s">
        <v>179</v>
      </c>
      <c r="C3" s="395"/>
      <c r="D3" s="395"/>
      <c r="E3" s="233"/>
      <c r="I3" s="233"/>
    </row>
    <row r="4" spans="2:15" ht="33" customHeight="1" x14ac:dyDescent="0.35">
      <c r="B4" s="417" t="s">
        <v>367</v>
      </c>
      <c r="C4" s="417"/>
      <c r="D4" s="417"/>
      <c r="F4" s="215"/>
      <c r="G4" s="215"/>
      <c r="H4" s="215"/>
      <c r="I4" s="215"/>
    </row>
    <row r="5" spans="2:15" ht="33" customHeight="1" x14ac:dyDescent="0.35"/>
    <row r="6" spans="2:15" ht="33" customHeight="1" x14ac:dyDescent="0.35">
      <c r="B6" s="235" t="s">
        <v>0</v>
      </c>
      <c r="C6" s="21"/>
      <c r="D6" s="21"/>
    </row>
    <row r="7" spans="2:15" ht="33" customHeight="1" x14ac:dyDescent="0.35">
      <c r="B7" s="30" t="s">
        <v>3</v>
      </c>
      <c r="C7" s="186" t="s">
        <v>231</v>
      </c>
      <c r="D7" s="186" t="s">
        <v>368</v>
      </c>
    </row>
    <row r="8" spans="2:15" ht="33" customHeight="1" x14ac:dyDescent="0.35">
      <c r="B8" s="114" t="s">
        <v>529</v>
      </c>
      <c r="C8" s="116">
        <v>1434586</v>
      </c>
      <c r="D8" s="116">
        <v>1517181</v>
      </c>
    </row>
    <row r="9" spans="2:15" ht="33" customHeight="1" x14ac:dyDescent="0.35">
      <c r="B9" s="114" t="s">
        <v>530</v>
      </c>
      <c r="C9" s="116">
        <v>869768</v>
      </c>
      <c r="D9" s="116">
        <v>809478</v>
      </c>
    </row>
    <row r="10" spans="2:15" ht="33" customHeight="1" x14ac:dyDescent="0.35">
      <c r="B10" s="362" t="s">
        <v>410</v>
      </c>
      <c r="C10" s="117">
        <v>2304354</v>
      </c>
      <c r="D10" s="117">
        <v>2326659</v>
      </c>
    </row>
    <row r="11" spans="2:15" ht="33" customHeight="1" x14ac:dyDescent="0.35">
      <c r="B11" s="237"/>
      <c r="C11" s="361"/>
      <c r="D11" s="361"/>
    </row>
    <row r="12" spans="2:15" ht="33" customHeight="1" x14ac:dyDescent="0.35">
      <c r="B12" s="235"/>
      <c r="C12" s="361"/>
      <c r="D12" s="361"/>
    </row>
    <row r="13" spans="2:15" ht="33" customHeight="1" x14ac:dyDescent="0.35">
      <c r="B13" s="30" t="s">
        <v>3</v>
      </c>
      <c r="C13" s="186" t="s">
        <v>232</v>
      </c>
      <c r="D13" s="186" t="s">
        <v>369</v>
      </c>
    </row>
    <row r="14" spans="2:15" ht="33" customHeight="1" x14ac:dyDescent="0.35">
      <c r="B14" s="114" t="s">
        <v>529</v>
      </c>
      <c r="C14" s="116">
        <v>729077</v>
      </c>
      <c r="D14" s="116">
        <v>755323</v>
      </c>
    </row>
    <row r="15" spans="2:15" ht="33" customHeight="1" x14ac:dyDescent="0.35">
      <c r="B15" s="114" t="s">
        <v>530</v>
      </c>
      <c r="C15" s="116">
        <v>401526</v>
      </c>
      <c r="D15" s="116">
        <v>415490</v>
      </c>
    </row>
    <row r="16" spans="2:15" ht="33" customHeight="1" x14ac:dyDescent="0.35">
      <c r="B16" s="362" t="s">
        <v>410</v>
      </c>
      <c r="C16" s="117">
        <v>1130603</v>
      </c>
      <c r="D16" s="117">
        <v>1170813</v>
      </c>
    </row>
    <row r="17" spans="2:4" ht="33" customHeight="1" x14ac:dyDescent="0.35">
      <c r="B17" s="21"/>
      <c r="C17" s="21"/>
      <c r="D17" s="21"/>
    </row>
    <row r="18" spans="2:4" ht="33" customHeight="1" x14ac:dyDescent="0.35">
      <c r="B18" s="235" t="s">
        <v>175</v>
      </c>
      <c r="C18" s="21"/>
      <c r="D18" s="21"/>
    </row>
    <row r="19" spans="2:4" ht="52.5" customHeight="1" x14ac:dyDescent="0.35">
      <c r="B19" s="30" t="s">
        <v>3</v>
      </c>
      <c r="C19" s="186" t="s">
        <v>233</v>
      </c>
      <c r="D19" s="186" t="s">
        <v>370</v>
      </c>
    </row>
    <row r="20" spans="2:4" ht="33" customHeight="1" x14ac:dyDescent="0.35">
      <c r="B20" s="114" t="s">
        <v>529</v>
      </c>
      <c r="C20" s="116">
        <v>1967.6741962783101</v>
      </c>
      <c r="D20" s="116">
        <v>2008.6519277183399</v>
      </c>
    </row>
    <row r="21" spans="2:4" ht="33" customHeight="1" x14ac:dyDescent="0.35">
      <c r="B21" s="114" t="s">
        <v>530</v>
      </c>
      <c r="C21" s="116">
        <v>2166.1561144234702</v>
      </c>
      <c r="D21" s="116">
        <v>1948.24905533226</v>
      </c>
    </row>
    <row r="22" spans="2:4" ht="33" customHeight="1" x14ac:dyDescent="0.35">
      <c r="B22" s="362" t="s">
        <v>410</v>
      </c>
      <c r="C22" s="117">
        <v>2038.1637055624301</v>
      </c>
      <c r="D22" s="117">
        <v>1987.21657514906</v>
      </c>
    </row>
    <row r="23" spans="2:4" ht="33" customHeight="1" x14ac:dyDescent="0.35"/>
    <row r="24" spans="2:4" ht="36.75" customHeight="1" x14ac:dyDescent="0.35">
      <c r="B24" s="412" t="s">
        <v>371</v>
      </c>
      <c r="C24" s="412"/>
      <c r="D24" s="412"/>
    </row>
    <row r="25" spans="2:4" ht="33" customHeight="1" x14ac:dyDescent="0.35"/>
    <row r="26" spans="2:4" ht="33" customHeight="1" x14ac:dyDescent="0.35"/>
    <row r="27" spans="2:4" ht="33" customHeight="1" x14ac:dyDescent="0.35"/>
    <row r="28" spans="2:4" ht="33" customHeight="1" x14ac:dyDescent="0.35"/>
    <row r="29" spans="2:4" ht="33" customHeight="1" x14ac:dyDescent="0.35"/>
    <row r="30" spans="2:4" ht="33" customHeight="1" x14ac:dyDescent="0.35"/>
    <row r="31" spans="2:4" ht="33" customHeight="1" x14ac:dyDescent="0.35"/>
    <row r="32" spans="2:4" ht="33" customHeight="1" x14ac:dyDescent="0.35"/>
    <row r="33" spans="2:3" ht="33" customHeight="1" x14ac:dyDescent="0.35"/>
    <row r="34" spans="2:3" ht="33" customHeight="1" x14ac:dyDescent="0.35"/>
    <row r="35" spans="2:3" ht="33" customHeight="1" x14ac:dyDescent="0.35"/>
    <row r="36" spans="2:3" ht="33" customHeight="1" x14ac:dyDescent="0.35"/>
    <row r="37" spans="2:3" ht="33" customHeight="1" x14ac:dyDescent="0.35"/>
    <row r="38" spans="2:3" x14ac:dyDescent="0.35">
      <c r="B38" s="103"/>
    </row>
    <row r="39" spans="2:3" ht="15.75" customHeight="1" x14ac:dyDescent="0.35">
      <c r="B39" s="428" t="s">
        <v>366</v>
      </c>
      <c r="C39" s="428"/>
    </row>
    <row r="40" spans="2:3" ht="16.5" customHeight="1" x14ac:dyDescent="0.35">
      <c r="B40" s="102" t="s">
        <v>14</v>
      </c>
      <c r="C40" s="107"/>
    </row>
  </sheetData>
  <mergeCells count="4">
    <mergeCell ref="B4:D4"/>
    <mergeCell ref="B39:C39"/>
    <mergeCell ref="B3:D3"/>
    <mergeCell ref="B24:D24"/>
  </mergeCells>
  <hyperlinks>
    <hyperlink ref="B2" location="Indice!A1" display="Índice"/>
    <hyperlink ref="F2" location="'3.3'!A1" display="Siguiente"/>
    <hyperlink ref="E2" location="'3.1'!A1" display="Anterior"/>
  </hyperlinks>
  <pageMargins left="0.7" right="0.7" top="0.75" bottom="0.75" header="0.3" footer="0.3"/>
  <pageSetup paperSize="9" orientation="portrait" horizontalDpi="300" verticalDpi="300"/>
  <drawing r:id="rId1"/>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O46"/>
  <sheetViews>
    <sheetView showGridLines="0" zoomScale="60" zoomScaleNormal="60" workbookViewId="0">
      <pane ySplit="5" topLeftCell="A6" activePane="bottomLeft" state="frozen"/>
      <selection activeCell="B14" sqref="B14:Q16"/>
      <selection pane="bottomLeft"/>
    </sheetView>
  </sheetViews>
  <sheetFormatPr baseColWidth="10" defaultRowHeight="14.5" x14ac:dyDescent="0.35"/>
  <cols>
    <col min="1" max="1" width="5" customWidth="1"/>
    <col min="2" max="2" width="58" customWidth="1"/>
    <col min="3" max="4" width="36.81640625" customWidth="1"/>
    <col min="5" max="67" width="15.7265625" customWidth="1"/>
  </cols>
  <sheetData>
    <row r="1" spans="2:15" ht="78" customHeight="1" x14ac:dyDescent="0.35">
      <c r="D1" s="355"/>
      <c r="E1" s="355"/>
      <c r="F1" s="355"/>
      <c r="G1" s="355"/>
      <c r="H1" s="355"/>
      <c r="I1" s="355"/>
      <c r="J1" s="355"/>
      <c r="K1" s="355"/>
      <c r="L1" s="355"/>
      <c r="M1" s="355"/>
      <c r="N1" s="355"/>
      <c r="O1" s="355"/>
    </row>
    <row r="2" spans="2:15" ht="33" customHeight="1" x14ac:dyDescent="0.55000000000000004">
      <c r="B2" s="368" t="s">
        <v>2</v>
      </c>
      <c r="E2" s="143" t="s">
        <v>173</v>
      </c>
      <c r="F2" s="143" t="s">
        <v>174</v>
      </c>
      <c r="I2" s="363"/>
    </row>
    <row r="3" spans="2:15" ht="33" customHeight="1" x14ac:dyDescent="0.35">
      <c r="B3" s="395" t="s">
        <v>180</v>
      </c>
      <c r="C3" s="395"/>
      <c r="D3" s="395"/>
      <c r="E3" s="233"/>
      <c r="I3" s="233"/>
    </row>
    <row r="4" spans="2:15" ht="33" customHeight="1" x14ac:dyDescent="0.35">
      <c r="B4" s="417" t="s">
        <v>372</v>
      </c>
      <c r="C4" s="417"/>
      <c r="D4" s="417"/>
      <c r="F4" s="215"/>
      <c r="G4" s="215"/>
      <c r="H4" s="215"/>
      <c r="I4" s="215"/>
    </row>
    <row r="5" spans="2:15" ht="33" customHeight="1" x14ac:dyDescent="0.35"/>
    <row r="6" spans="2:15" ht="33" customHeight="1" x14ac:dyDescent="0.35">
      <c r="B6" s="235" t="s">
        <v>4</v>
      </c>
      <c r="C6" s="21"/>
      <c r="D6" s="21"/>
    </row>
    <row r="7" spans="2:15" ht="33" customHeight="1" x14ac:dyDescent="0.35">
      <c r="B7" s="30" t="s">
        <v>3</v>
      </c>
      <c r="C7" s="186" t="s">
        <v>231</v>
      </c>
      <c r="D7" s="186" t="s">
        <v>368</v>
      </c>
    </row>
    <row r="8" spans="2:15" ht="33" customHeight="1" x14ac:dyDescent="0.35">
      <c r="B8" s="114" t="s">
        <v>534</v>
      </c>
      <c r="C8" s="116">
        <v>959570</v>
      </c>
      <c r="D8" s="116">
        <v>1041029</v>
      </c>
    </row>
    <row r="9" spans="2:15" ht="33" customHeight="1" x14ac:dyDescent="0.35">
      <c r="B9" s="114" t="s">
        <v>535</v>
      </c>
      <c r="C9" s="116">
        <v>445308</v>
      </c>
      <c r="D9" s="116">
        <v>453630</v>
      </c>
    </row>
    <row r="10" spans="2:15" ht="33" customHeight="1" x14ac:dyDescent="0.35">
      <c r="B10" s="114" t="s">
        <v>536</v>
      </c>
      <c r="C10" s="116">
        <v>29708</v>
      </c>
      <c r="D10" s="116">
        <v>22522</v>
      </c>
    </row>
    <row r="11" spans="2:15" ht="33" customHeight="1" x14ac:dyDescent="0.35">
      <c r="B11" s="362" t="s">
        <v>410</v>
      </c>
      <c r="C11" s="117">
        <v>1434586</v>
      </c>
      <c r="D11" s="117">
        <v>1517181</v>
      </c>
    </row>
    <row r="12" spans="2:15" ht="33" customHeight="1" x14ac:dyDescent="0.35">
      <c r="B12" s="365"/>
      <c r="C12" s="366"/>
      <c r="D12" s="366"/>
    </row>
    <row r="13" spans="2:15" ht="33" customHeight="1" x14ac:dyDescent="0.35">
      <c r="B13" s="367"/>
      <c r="C13" s="366"/>
      <c r="D13" s="366"/>
    </row>
    <row r="14" spans="2:15" ht="36.75" customHeight="1" x14ac:dyDescent="0.35">
      <c r="B14" s="30" t="s">
        <v>3</v>
      </c>
      <c r="C14" s="186" t="s">
        <v>232</v>
      </c>
      <c r="D14" s="186" t="s">
        <v>369</v>
      </c>
    </row>
    <row r="15" spans="2:15" ht="33" customHeight="1" x14ac:dyDescent="0.35">
      <c r="B15" s="114" t="s">
        <v>537</v>
      </c>
      <c r="C15" s="116">
        <v>497478</v>
      </c>
      <c r="D15" s="116">
        <v>521901</v>
      </c>
    </row>
    <row r="16" spans="2:15" ht="33" customHeight="1" x14ac:dyDescent="0.35">
      <c r="B16" s="114" t="s">
        <v>535</v>
      </c>
      <c r="C16" s="116">
        <v>206157</v>
      </c>
      <c r="D16" s="116">
        <v>208261</v>
      </c>
    </row>
    <row r="17" spans="2:4" ht="33" customHeight="1" x14ac:dyDescent="0.35">
      <c r="B17" s="114" t="s">
        <v>536</v>
      </c>
      <c r="C17" s="116">
        <v>25442</v>
      </c>
      <c r="D17" s="116">
        <v>25161</v>
      </c>
    </row>
    <row r="18" spans="2:4" ht="33" customHeight="1" x14ac:dyDescent="0.35">
      <c r="B18" s="362" t="s">
        <v>410</v>
      </c>
      <c r="C18" s="117">
        <v>729077</v>
      </c>
      <c r="D18" s="117">
        <v>755323</v>
      </c>
    </row>
    <row r="19" spans="2:4" ht="33" customHeight="1" x14ac:dyDescent="0.35">
      <c r="B19" s="21"/>
      <c r="C19" s="21"/>
      <c r="D19" s="21"/>
    </row>
    <row r="20" spans="2:4" ht="33" customHeight="1" x14ac:dyDescent="0.35">
      <c r="B20" s="235" t="s">
        <v>175</v>
      </c>
      <c r="C20" s="21"/>
      <c r="D20" s="21"/>
    </row>
    <row r="21" spans="2:4" ht="52.5" customHeight="1" x14ac:dyDescent="0.35">
      <c r="B21" s="30" t="s">
        <v>3</v>
      </c>
      <c r="C21" s="186" t="s">
        <v>233</v>
      </c>
      <c r="D21" s="186" t="s">
        <v>370</v>
      </c>
    </row>
    <row r="22" spans="2:4" ht="33" customHeight="1" x14ac:dyDescent="0.35">
      <c r="B22" s="114" t="s">
        <v>534</v>
      </c>
      <c r="C22" s="116">
        <v>1928.8692163271501</v>
      </c>
      <c r="D22" s="116">
        <v>1994.6867317747999</v>
      </c>
    </row>
    <row r="23" spans="2:4" ht="33" customHeight="1" x14ac:dyDescent="0.35">
      <c r="B23" s="114" t="s">
        <v>535</v>
      </c>
      <c r="C23" s="116">
        <v>2160.0430739679</v>
      </c>
      <c r="D23" s="116">
        <v>2178.1802641877298</v>
      </c>
    </row>
    <row r="24" spans="2:4" ht="33" customHeight="1" x14ac:dyDescent="0.35">
      <c r="B24" s="114" t="s">
        <v>536</v>
      </c>
      <c r="C24" s="116">
        <v>1167.6754972093399</v>
      </c>
      <c r="D24" s="116">
        <v>895.11545646039497</v>
      </c>
    </row>
    <row r="25" spans="2:4" ht="33" customHeight="1" x14ac:dyDescent="0.35">
      <c r="B25" s="364" t="s">
        <v>538</v>
      </c>
      <c r="C25" s="117">
        <v>1967.6741962783101</v>
      </c>
      <c r="D25" s="117">
        <v>2008.6519277183399</v>
      </c>
    </row>
    <row r="26" spans="2:4" ht="33" customHeight="1" x14ac:dyDescent="0.35">
      <c r="B26" s="21"/>
      <c r="C26" s="21"/>
      <c r="D26" s="21"/>
    </row>
    <row r="27" spans="2:4" ht="33" customHeight="1" x14ac:dyDescent="0.35">
      <c r="B27" s="412" t="s">
        <v>373</v>
      </c>
      <c r="C27" s="412"/>
      <c r="D27" s="412"/>
    </row>
    <row r="28" spans="2:4" ht="33" customHeight="1" x14ac:dyDescent="0.35"/>
    <row r="29" spans="2:4" ht="33" customHeight="1" x14ac:dyDescent="0.35"/>
    <row r="30" spans="2:4" ht="33" customHeight="1" x14ac:dyDescent="0.35"/>
    <row r="31" spans="2:4" ht="33" customHeight="1" x14ac:dyDescent="0.35"/>
    <row r="32" spans="2:4" ht="33" customHeight="1" x14ac:dyDescent="0.35"/>
    <row r="33" spans="2:3" ht="33" customHeight="1" x14ac:dyDescent="0.35"/>
    <row r="34" spans="2:3" ht="33" customHeight="1" x14ac:dyDescent="0.35"/>
    <row r="35" spans="2:3" ht="33" customHeight="1" x14ac:dyDescent="0.35"/>
    <row r="36" spans="2:3" ht="33" customHeight="1" x14ac:dyDescent="0.35"/>
    <row r="37" spans="2:3" ht="33" customHeight="1" x14ac:dyDescent="0.35"/>
    <row r="38" spans="2:3" ht="33" customHeight="1" x14ac:dyDescent="0.35"/>
    <row r="39" spans="2:3" ht="33" customHeight="1" x14ac:dyDescent="0.35"/>
    <row r="40" spans="2:3" ht="33" customHeight="1" x14ac:dyDescent="0.35"/>
    <row r="41" spans="2:3" ht="33" customHeight="1" x14ac:dyDescent="0.35"/>
    <row r="42" spans="2:3" ht="33" customHeight="1" x14ac:dyDescent="0.35"/>
    <row r="43" spans="2:3" x14ac:dyDescent="0.35">
      <c r="B43" s="103"/>
    </row>
    <row r="44" spans="2:3" ht="15.75" customHeight="1" x14ac:dyDescent="0.35">
      <c r="B44" s="428" t="s">
        <v>366</v>
      </c>
      <c r="C44" s="428"/>
    </row>
    <row r="45" spans="2:3" ht="16.5" customHeight="1" x14ac:dyDescent="0.35">
      <c r="B45" s="102" t="s">
        <v>169</v>
      </c>
      <c r="C45" s="107"/>
    </row>
    <row r="46" spans="2:3" ht="15.75" customHeight="1" x14ac:dyDescent="0.35">
      <c r="B46" s="102" t="s">
        <v>14</v>
      </c>
    </row>
  </sheetData>
  <mergeCells count="4">
    <mergeCell ref="B3:D3"/>
    <mergeCell ref="B4:D4"/>
    <mergeCell ref="B44:C44"/>
    <mergeCell ref="B27:D27"/>
  </mergeCells>
  <hyperlinks>
    <hyperlink ref="B2" location="Indice!A1" display="Índice"/>
    <hyperlink ref="F2" location="'4.1'!A1" display="Siguiente"/>
    <hyperlink ref="E2" location="'3.2'!A1" display="Anterior"/>
  </hyperlinks>
  <pageMargins left="0.7" right="0.7" top="0.75" bottom="0.75" header="0.3" footer="0.3"/>
  <pageSetup paperSize="9" orientation="portrait" horizontalDpi="300" verticalDpi="300"/>
  <drawing r:id="rId1"/>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7:O61"/>
  <sheetViews>
    <sheetView showGridLines="0" zoomScale="60" zoomScaleNormal="60" workbookViewId="0">
      <pane ySplit="9" topLeftCell="A11" activePane="bottomLeft" state="frozen"/>
      <selection pane="bottomLeft"/>
    </sheetView>
  </sheetViews>
  <sheetFormatPr baseColWidth="10" defaultRowHeight="14.5" x14ac:dyDescent="0.35"/>
  <cols>
    <col min="1" max="1" width="4.1796875" customWidth="1"/>
    <col min="2" max="2" width="17" customWidth="1"/>
    <col min="3" max="3" width="54" customWidth="1"/>
    <col min="4" max="4" width="16" customWidth="1"/>
    <col min="5" max="5" width="61.1796875" customWidth="1"/>
    <col min="6" max="6" width="14.7265625" customWidth="1"/>
    <col min="7" max="7" width="71.453125" customWidth="1"/>
    <col min="8" max="8" width="12.81640625" customWidth="1"/>
    <col min="9" max="9" width="14.7265625" customWidth="1"/>
  </cols>
  <sheetData>
    <row r="7" spans="2:15" ht="33.75" customHeight="1" x14ac:dyDescent="0.35">
      <c r="B7" s="433" t="s">
        <v>168</v>
      </c>
      <c r="C7" s="433"/>
      <c r="D7" s="433"/>
      <c r="E7" s="433"/>
      <c r="F7" s="433"/>
      <c r="G7" s="433"/>
      <c r="H7" s="369"/>
      <c r="I7" s="369"/>
      <c r="J7" s="369"/>
      <c r="K7" s="369"/>
      <c r="L7" s="369"/>
      <c r="M7" s="369"/>
      <c r="N7" s="369"/>
      <c r="O7" s="369"/>
    </row>
    <row r="8" spans="2:15" ht="30" customHeight="1" x14ac:dyDescent="0.35">
      <c r="C8" s="395" t="s">
        <v>78</v>
      </c>
      <c r="D8" s="395"/>
      <c r="E8" s="395"/>
      <c r="F8" s="395"/>
      <c r="G8" s="395"/>
    </row>
    <row r="9" spans="2:15" ht="23.25" customHeight="1" x14ac:dyDescent="0.55000000000000004">
      <c r="B9" s="130" t="s">
        <v>2</v>
      </c>
      <c r="H9" s="376" t="s">
        <v>173</v>
      </c>
      <c r="I9" s="377" t="s">
        <v>174</v>
      </c>
    </row>
    <row r="11" spans="2:15" ht="50.25" customHeight="1" x14ac:dyDescent="0.35">
      <c r="B11" s="370" t="s">
        <v>9</v>
      </c>
      <c r="C11" s="370" t="s">
        <v>187</v>
      </c>
      <c r="D11" s="370" t="s">
        <v>9</v>
      </c>
      <c r="E11" s="370" t="s">
        <v>188</v>
      </c>
      <c r="F11" s="370" t="s">
        <v>9</v>
      </c>
      <c r="G11" s="370" t="s">
        <v>189</v>
      </c>
    </row>
    <row r="12" spans="2:15" ht="27" customHeight="1" x14ac:dyDescent="0.35">
      <c r="B12" s="430">
        <v>3.01</v>
      </c>
      <c r="C12" s="432" t="s">
        <v>19</v>
      </c>
      <c r="D12" s="375">
        <v>2.0099999999999998</v>
      </c>
      <c r="E12" s="373" t="s">
        <v>32</v>
      </c>
      <c r="F12" s="374" t="s">
        <v>39</v>
      </c>
      <c r="G12" s="372" t="s">
        <v>59</v>
      </c>
    </row>
    <row r="13" spans="2:15" ht="27" customHeight="1" x14ac:dyDescent="0.35">
      <c r="B13" s="431"/>
      <c r="C13" s="432"/>
      <c r="D13" s="375">
        <v>2.02</v>
      </c>
      <c r="E13" s="373" t="s">
        <v>31</v>
      </c>
      <c r="F13" s="374" t="s">
        <v>40</v>
      </c>
      <c r="G13" s="372" t="s">
        <v>60</v>
      </c>
    </row>
    <row r="14" spans="2:15" ht="27" customHeight="1" x14ac:dyDescent="0.35">
      <c r="B14" s="431"/>
      <c r="C14" s="432"/>
      <c r="D14" s="375">
        <v>2.0299999999999998</v>
      </c>
      <c r="E14" s="373" t="s">
        <v>34</v>
      </c>
      <c r="F14" s="374" t="s">
        <v>46</v>
      </c>
      <c r="G14" s="372" t="s">
        <v>66</v>
      </c>
    </row>
    <row r="15" spans="2:15" ht="27" customHeight="1" x14ac:dyDescent="0.35">
      <c r="B15" s="430">
        <v>3.02</v>
      </c>
      <c r="C15" s="432" t="s">
        <v>22</v>
      </c>
      <c r="D15" s="375">
        <v>1.01</v>
      </c>
      <c r="E15" s="373" t="s">
        <v>35</v>
      </c>
      <c r="F15" s="374" t="s">
        <v>45</v>
      </c>
      <c r="G15" s="372" t="s">
        <v>65</v>
      </c>
    </row>
    <row r="16" spans="2:15" ht="27" customHeight="1" x14ac:dyDescent="0.35">
      <c r="B16" s="434"/>
      <c r="C16" s="432"/>
      <c r="D16" s="430">
        <v>2.0099999999999998</v>
      </c>
      <c r="E16" s="429" t="s">
        <v>32</v>
      </c>
      <c r="F16" s="374" t="s">
        <v>42</v>
      </c>
      <c r="G16" s="372" t="s">
        <v>62</v>
      </c>
    </row>
    <row r="17" spans="2:7" ht="27" customHeight="1" x14ac:dyDescent="0.35">
      <c r="B17" s="434"/>
      <c r="C17" s="432"/>
      <c r="D17" s="431"/>
      <c r="E17" s="429"/>
      <c r="F17" s="374" t="s">
        <v>39</v>
      </c>
      <c r="G17" s="372" t="s">
        <v>59</v>
      </c>
    </row>
    <row r="18" spans="2:7" ht="27" customHeight="1" x14ac:dyDescent="0.35">
      <c r="B18" s="434"/>
      <c r="C18" s="432"/>
      <c r="D18" s="430">
        <v>2.02</v>
      </c>
      <c r="E18" s="429" t="s">
        <v>31</v>
      </c>
      <c r="F18" s="374" t="s">
        <v>40</v>
      </c>
      <c r="G18" s="372" t="s">
        <v>60</v>
      </c>
    </row>
    <row r="19" spans="2:7" ht="27" customHeight="1" x14ac:dyDescent="0.35">
      <c r="B19" s="434"/>
      <c r="C19" s="432"/>
      <c r="D19" s="431"/>
      <c r="E19" s="429"/>
      <c r="F19" s="374" t="s">
        <v>38</v>
      </c>
      <c r="G19" s="372" t="s">
        <v>58</v>
      </c>
    </row>
    <row r="20" spans="2:7" ht="27" customHeight="1" x14ac:dyDescent="0.35">
      <c r="B20" s="434"/>
      <c r="C20" s="432"/>
      <c r="D20" s="430">
        <v>2.0299999999999998</v>
      </c>
      <c r="E20" s="429" t="s">
        <v>34</v>
      </c>
      <c r="F20" s="374" t="s">
        <v>52</v>
      </c>
      <c r="G20" s="372" t="s">
        <v>72</v>
      </c>
    </row>
    <row r="21" spans="2:7" ht="27" customHeight="1" x14ac:dyDescent="0.35">
      <c r="B21" s="434"/>
      <c r="C21" s="432"/>
      <c r="D21" s="431"/>
      <c r="E21" s="429"/>
      <c r="F21" s="374" t="s">
        <v>46</v>
      </c>
      <c r="G21" s="372" t="s">
        <v>66</v>
      </c>
    </row>
    <row r="22" spans="2:7" ht="27" customHeight="1" x14ac:dyDescent="0.35">
      <c r="B22" s="434"/>
      <c r="C22" s="432"/>
      <c r="D22" s="375">
        <v>2.04</v>
      </c>
      <c r="E22" s="372" t="s">
        <v>33</v>
      </c>
      <c r="F22" s="374" t="s">
        <v>55</v>
      </c>
      <c r="G22" s="372" t="s">
        <v>186</v>
      </c>
    </row>
    <row r="23" spans="2:7" ht="27" customHeight="1" x14ac:dyDescent="0.35">
      <c r="B23" s="430">
        <v>2.0299999999999998</v>
      </c>
      <c r="C23" s="432" t="s">
        <v>22</v>
      </c>
      <c r="D23" s="375">
        <v>2.02</v>
      </c>
      <c r="E23" s="372" t="s">
        <v>31</v>
      </c>
      <c r="F23" s="374" t="s">
        <v>38</v>
      </c>
      <c r="G23" s="372" t="s">
        <v>58</v>
      </c>
    </row>
    <row r="24" spans="2:7" ht="27" customHeight="1" x14ac:dyDescent="0.35">
      <c r="B24" s="431"/>
      <c r="C24" s="432"/>
      <c r="D24" s="375">
        <v>2.04</v>
      </c>
      <c r="E24" s="372" t="s">
        <v>33</v>
      </c>
      <c r="F24" s="374" t="s">
        <v>43</v>
      </c>
      <c r="G24" s="372" t="s">
        <v>63</v>
      </c>
    </row>
    <row r="25" spans="2:7" ht="27" customHeight="1" x14ac:dyDescent="0.35">
      <c r="B25" s="375">
        <v>6.02</v>
      </c>
      <c r="C25" s="372" t="s">
        <v>28</v>
      </c>
      <c r="D25" s="375">
        <v>2.0499999999999998</v>
      </c>
      <c r="E25" s="373" t="s">
        <v>184</v>
      </c>
      <c r="F25" s="374" t="s">
        <v>47</v>
      </c>
      <c r="G25" s="372" t="s">
        <v>67</v>
      </c>
    </row>
    <row r="26" spans="2:7" ht="27" customHeight="1" x14ac:dyDescent="0.35">
      <c r="B26" s="375">
        <v>6.03</v>
      </c>
      <c r="C26" s="372" t="s">
        <v>182</v>
      </c>
      <c r="D26" s="375">
        <v>2.02</v>
      </c>
      <c r="E26" s="373" t="s">
        <v>31</v>
      </c>
      <c r="F26" s="374" t="s">
        <v>38</v>
      </c>
      <c r="G26" s="372" t="s">
        <v>58</v>
      </c>
    </row>
    <row r="27" spans="2:7" ht="27" customHeight="1" x14ac:dyDescent="0.35">
      <c r="B27" s="375">
        <v>6.01</v>
      </c>
      <c r="C27" s="372" t="s">
        <v>26</v>
      </c>
      <c r="D27" s="375">
        <v>3.04</v>
      </c>
      <c r="E27" s="372" t="s">
        <v>75</v>
      </c>
      <c r="F27" s="374" t="s">
        <v>57</v>
      </c>
      <c r="G27" s="372" t="s">
        <v>75</v>
      </c>
    </row>
    <row r="28" spans="2:7" ht="27" customHeight="1" x14ac:dyDescent="0.35">
      <c r="B28" s="430">
        <v>4.01</v>
      </c>
      <c r="C28" s="432" t="s">
        <v>190</v>
      </c>
      <c r="D28" s="375">
        <v>2.02</v>
      </c>
      <c r="E28" s="372" t="s">
        <v>31</v>
      </c>
      <c r="F28" s="371" t="s">
        <v>38</v>
      </c>
      <c r="G28" s="372" t="s">
        <v>58</v>
      </c>
    </row>
    <row r="29" spans="2:7" ht="27" customHeight="1" x14ac:dyDescent="0.35">
      <c r="B29" s="431"/>
      <c r="C29" s="432"/>
      <c r="D29" s="375">
        <v>2.0299999999999998</v>
      </c>
      <c r="E29" s="373" t="s">
        <v>34</v>
      </c>
      <c r="F29" s="374" t="s">
        <v>46</v>
      </c>
      <c r="G29" s="372" t="s">
        <v>66</v>
      </c>
    </row>
    <row r="30" spans="2:7" ht="27" customHeight="1" x14ac:dyDescent="0.35">
      <c r="B30" s="431"/>
      <c r="C30" s="432"/>
      <c r="D30" s="430">
        <v>2.04</v>
      </c>
      <c r="E30" s="429" t="s">
        <v>33</v>
      </c>
      <c r="F30" s="374" t="s">
        <v>51</v>
      </c>
      <c r="G30" s="372" t="s">
        <v>71</v>
      </c>
    </row>
    <row r="31" spans="2:7" ht="27" customHeight="1" x14ac:dyDescent="0.35">
      <c r="B31" s="431"/>
      <c r="C31" s="432"/>
      <c r="D31" s="431"/>
      <c r="E31" s="429"/>
      <c r="F31" s="374" t="s">
        <v>43</v>
      </c>
      <c r="G31" s="372" t="s">
        <v>63</v>
      </c>
    </row>
    <row r="32" spans="2:7" ht="27" customHeight="1" x14ac:dyDescent="0.35">
      <c r="B32" s="430">
        <v>4.0199999999999996</v>
      </c>
      <c r="C32" s="432" t="s">
        <v>191</v>
      </c>
      <c r="D32" s="375">
        <v>1.01</v>
      </c>
      <c r="E32" s="373" t="s">
        <v>35</v>
      </c>
      <c r="F32" s="374" t="s">
        <v>45</v>
      </c>
      <c r="G32" s="372" t="s">
        <v>65</v>
      </c>
    </row>
    <row r="33" spans="2:7" ht="27" customHeight="1" x14ac:dyDescent="0.35">
      <c r="B33" s="431"/>
      <c r="C33" s="432"/>
      <c r="D33" s="375">
        <v>1.02</v>
      </c>
      <c r="E33" s="373" t="s">
        <v>36</v>
      </c>
      <c r="F33" s="374" t="s">
        <v>50</v>
      </c>
      <c r="G33" s="372" t="s">
        <v>70</v>
      </c>
    </row>
    <row r="34" spans="2:7" ht="27" customHeight="1" x14ac:dyDescent="0.35">
      <c r="B34" s="431"/>
      <c r="C34" s="432"/>
      <c r="D34" s="430">
        <v>2.0099999999999998</v>
      </c>
      <c r="E34" s="429" t="s">
        <v>32</v>
      </c>
      <c r="F34" s="374" t="s">
        <v>42</v>
      </c>
      <c r="G34" s="373" t="s">
        <v>62</v>
      </c>
    </row>
    <row r="35" spans="2:7" ht="27" customHeight="1" x14ac:dyDescent="0.35">
      <c r="B35" s="431"/>
      <c r="C35" s="432"/>
      <c r="D35" s="431"/>
      <c r="E35" s="429"/>
      <c r="F35" s="374" t="s">
        <v>39</v>
      </c>
      <c r="G35" s="372" t="s">
        <v>59</v>
      </c>
    </row>
    <row r="36" spans="2:7" ht="27" customHeight="1" x14ac:dyDescent="0.35">
      <c r="B36" s="431"/>
      <c r="C36" s="432"/>
      <c r="D36" s="430">
        <v>2.02</v>
      </c>
      <c r="E36" s="429" t="s">
        <v>31</v>
      </c>
      <c r="F36" s="374" t="s">
        <v>40</v>
      </c>
      <c r="G36" s="372" t="s">
        <v>60</v>
      </c>
    </row>
    <row r="37" spans="2:7" ht="27" customHeight="1" x14ac:dyDescent="0.35">
      <c r="B37" s="431"/>
      <c r="C37" s="432"/>
      <c r="D37" s="431"/>
      <c r="E37" s="429"/>
      <c r="F37" s="374" t="s">
        <v>38</v>
      </c>
      <c r="G37" s="372" t="s">
        <v>58</v>
      </c>
    </row>
    <row r="38" spans="2:7" ht="27" customHeight="1" x14ac:dyDescent="0.35">
      <c r="B38" s="431"/>
      <c r="C38" s="432"/>
      <c r="D38" s="375">
        <v>2.0299999999999998</v>
      </c>
      <c r="E38" s="373" t="s">
        <v>34</v>
      </c>
      <c r="F38" s="374" t="s">
        <v>46</v>
      </c>
      <c r="G38" s="372" t="s">
        <v>66</v>
      </c>
    </row>
    <row r="39" spans="2:7" ht="27" customHeight="1" x14ac:dyDescent="0.35">
      <c r="B39" s="431"/>
      <c r="C39" s="432"/>
      <c r="D39" s="375">
        <v>2.04</v>
      </c>
      <c r="E39" s="373" t="s">
        <v>33</v>
      </c>
      <c r="F39" s="374" t="s">
        <v>43</v>
      </c>
      <c r="G39" s="372" t="s">
        <v>63</v>
      </c>
    </row>
    <row r="40" spans="2:7" ht="27" customHeight="1" x14ac:dyDescent="0.35">
      <c r="B40" s="375">
        <v>11.01</v>
      </c>
      <c r="C40" s="372" t="s">
        <v>29</v>
      </c>
      <c r="D40" s="375">
        <v>3.03</v>
      </c>
      <c r="E40" s="373" t="s">
        <v>74</v>
      </c>
      <c r="F40" s="374" t="s">
        <v>56</v>
      </c>
      <c r="G40" s="372" t="s">
        <v>74</v>
      </c>
    </row>
    <row r="41" spans="2:7" ht="27" customHeight="1" x14ac:dyDescent="0.35">
      <c r="B41" s="375">
        <v>10.01</v>
      </c>
      <c r="C41" s="372" t="s">
        <v>25</v>
      </c>
      <c r="D41" s="375">
        <v>3.01</v>
      </c>
      <c r="E41" s="373" t="s">
        <v>183</v>
      </c>
      <c r="F41" s="374" t="s">
        <v>53</v>
      </c>
      <c r="G41" s="372" t="s">
        <v>73</v>
      </c>
    </row>
    <row r="42" spans="2:7" ht="27" customHeight="1" x14ac:dyDescent="0.35">
      <c r="B42" s="375">
        <v>8.01</v>
      </c>
      <c r="C42" s="372" t="s">
        <v>27</v>
      </c>
      <c r="D42" s="375">
        <v>3.02</v>
      </c>
      <c r="E42" s="373" t="s">
        <v>185</v>
      </c>
      <c r="F42" s="374" t="s">
        <v>49</v>
      </c>
      <c r="G42" s="372" t="s">
        <v>69</v>
      </c>
    </row>
    <row r="43" spans="2:7" ht="27" customHeight="1" x14ac:dyDescent="0.35">
      <c r="B43" s="375">
        <v>9.01</v>
      </c>
      <c r="C43" s="372" t="s">
        <v>30</v>
      </c>
      <c r="D43" s="375">
        <v>3.01</v>
      </c>
      <c r="E43" s="373" t="s">
        <v>183</v>
      </c>
      <c r="F43" s="374" t="s">
        <v>41</v>
      </c>
      <c r="G43" s="372" t="s">
        <v>61</v>
      </c>
    </row>
    <row r="44" spans="2:7" ht="27" customHeight="1" x14ac:dyDescent="0.35">
      <c r="B44" s="430">
        <v>7.01</v>
      </c>
      <c r="C44" s="432" t="s">
        <v>24</v>
      </c>
      <c r="D44" s="375">
        <v>2.0499999999999998</v>
      </c>
      <c r="E44" s="373" t="s">
        <v>184</v>
      </c>
      <c r="F44" s="374" t="s">
        <v>44</v>
      </c>
      <c r="G44" s="372" t="s">
        <v>64</v>
      </c>
    </row>
    <row r="45" spans="2:7" ht="27" customHeight="1" x14ac:dyDescent="0.35">
      <c r="B45" s="431"/>
      <c r="C45" s="432"/>
      <c r="D45" s="375">
        <v>3.02</v>
      </c>
      <c r="E45" s="373" t="s">
        <v>185</v>
      </c>
      <c r="F45" s="374" t="s">
        <v>48</v>
      </c>
      <c r="G45" s="372" t="s">
        <v>68</v>
      </c>
    </row>
    <row r="46" spans="2:7" ht="27" customHeight="1" x14ac:dyDescent="0.35">
      <c r="B46" s="430">
        <v>5.01</v>
      </c>
      <c r="C46" s="432" t="s">
        <v>21</v>
      </c>
      <c r="D46" s="375">
        <v>2.02</v>
      </c>
      <c r="E46" s="373" t="s">
        <v>31</v>
      </c>
      <c r="F46" s="374" t="s">
        <v>38</v>
      </c>
      <c r="G46" s="372" t="s">
        <v>58</v>
      </c>
    </row>
    <row r="47" spans="2:7" ht="27" customHeight="1" x14ac:dyDescent="0.35">
      <c r="B47" s="431"/>
      <c r="C47" s="432"/>
      <c r="D47" s="375">
        <v>2.0299999999999998</v>
      </c>
      <c r="E47" s="373" t="s">
        <v>34</v>
      </c>
      <c r="F47" s="374" t="s">
        <v>46</v>
      </c>
      <c r="G47" s="372" t="s">
        <v>66</v>
      </c>
    </row>
    <row r="48" spans="2:7" ht="27" customHeight="1" x14ac:dyDescent="0.35">
      <c r="B48" s="431"/>
      <c r="C48" s="432"/>
      <c r="D48" s="430">
        <v>2.04</v>
      </c>
      <c r="E48" s="429" t="s">
        <v>33</v>
      </c>
      <c r="F48" s="374" t="s">
        <v>51</v>
      </c>
      <c r="G48" s="372" t="s">
        <v>71</v>
      </c>
    </row>
    <row r="49" spans="2:7" ht="27" customHeight="1" x14ac:dyDescent="0.35">
      <c r="B49" s="431"/>
      <c r="C49" s="432"/>
      <c r="D49" s="431"/>
      <c r="E49" s="429"/>
      <c r="F49" s="374" t="s">
        <v>43</v>
      </c>
      <c r="G49" s="372" t="s">
        <v>63</v>
      </c>
    </row>
    <row r="50" spans="2:7" ht="27" customHeight="1" x14ac:dyDescent="0.35">
      <c r="B50" s="431"/>
      <c r="C50" s="432"/>
      <c r="D50" s="375">
        <v>2.0499999999999998</v>
      </c>
      <c r="E50" s="373" t="s">
        <v>184</v>
      </c>
      <c r="F50" s="374" t="s">
        <v>47</v>
      </c>
      <c r="G50" s="372" t="s">
        <v>67</v>
      </c>
    </row>
    <row r="51" spans="2:7" ht="27" customHeight="1" x14ac:dyDescent="0.35">
      <c r="B51" s="430">
        <v>5.0199999999999996</v>
      </c>
      <c r="C51" s="432" t="s">
        <v>23</v>
      </c>
      <c r="D51" s="375">
        <v>1.01</v>
      </c>
      <c r="E51" s="373" t="s">
        <v>35</v>
      </c>
      <c r="F51" s="374" t="s">
        <v>45</v>
      </c>
      <c r="G51" s="372" t="s">
        <v>65</v>
      </c>
    </row>
    <row r="52" spans="2:7" ht="27" customHeight="1" x14ac:dyDescent="0.35">
      <c r="B52" s="431"/>
      <c r="C52" s="432"/>
      <c r="D52" s="375">
        <v>2.04</v>
      </c>
      <c r="E52" s="373" t="s">
        <v>33</v>
      </c>
      <c r="F52" s="374" t="s">
        <v>51</v>
      </c>
      <c r="G52" s="372" t="s">
        <v>71</v>
      </c>
    </row>
    <row r="53" spans="2:7" ht="27" customHeight="1" x14ac:dyDescent="0.35">
      <c r="B53" s="430">
        <v>1.02</v>
      </c>
      <c r="C53" s="432" t="s">
        <v>20</v>
      </c>
      <c r="D53" s="375">
        <v>1.01</v>
      </c>
      <c r="E53" s="373" t="s">
        <v>35</v>
      </c>
      <c r="F53" s="374" t="s">
        <v>45</v>
      </c>
      <c r="G53" s="372" t="s">
        <v>65</v>
      </c>
    </row>
    <row r="54" spans="2:7" ht="27" customHeight="1" x14ac:dyDescent="0.35">
      <c r="B54" s="431"/>
      <c r="C54" s="432"/>
      <c r="D54" s="375">
        <v>1.03</v>
      </c>
      <c r="E54" s="373" t="s">
        <v>37</v>
      </c>
      <c r="F54" s="374" t="s">
        <v>54</v>
      </c>
      <c r="G54" s="372" t="s">
        <v>37</v>
      </c>
    </row>
    <row r="55" spans="2:7" ht="27" customHeight="1" x14ac:dyDescent="0.35">
      <c r="B55" s="431"/>
      <c r="C55" s="432"/>
      <c r="D55" s="375">
        <v>2.0099999999999998</v>
      </c>
      <c r="E55" s="373" t="s">
        <v>32</v>
      </c>
      <c r="F55" s="374" t="s">
        <v>39</v>
      </c>
      <c r="G55" s="372" t="s">
        <v>59</v>
      </c>
    </row>
    <row r="56" spans="2:7" ht="27" customHeight="1" x14ac:dyDescent="0.35">
      <c r="B56" s="431"/>
      <c r="C56" s="432"/>
      <c r="D56" s="430">
        <v>2.02</v>
      </c>
      <c r="E56" s="429" t="s">
        <v>31</v>
      </c>
      <c r="F56" s="374" t="s">
        <v>40</v>
      </c>
      <c r="G56" s="372" t="s">
        <v>60</v>
      </c>
    </row>
    <row r="57" spans="2:7" ht="27" customHeight="1" x14ac:dyDescent="0.35">
      <c r="B57" s="431"/>
      <c r="C57" s="432"/>
      <c r="D57" s="431"/>
      <c r="E57" s="429"/>
      <c r="F57" s="374" t="s">
        <v>38</v>
      </c>
      <c r="G57" s="372" t="s">
        <v>58</v>
      </c>
    </row>
    <row r="58" spans="2:7" ht="27" customHeight="1" x14ac:dyDescent="0.35">
      <c r="B58" s="431"/>
      <c r="C58" s="432"/>
      <c r="D58" s="375">
        <v>2.0299999999999998</v>
      </c>
      <c r="E58" s="373" t="s">
        <v>34</v>
      </c>
      <c r="F58" s="374" t="s">
        <v>52</v>
      </c>
      <c r="G58" s="372" t="s">
        <v>72</v>
      </c>
    </row>
    <row r="60" spans="2:7" ht="15.75" customHeight="1" x14ac:dyDescent="0.35">
      <c r="B60" s="102" t="s">
        <v>293</v>
      </c>
    </row>
    <row r="61" spans="2:7" ht="15.75" customHeight="1" x14ac:dyDescent="0.35">
      <c r="B61" s="102" t="s">
        <v>14</v>
      </c>
    </row>
  </sheetData>
  <mergeCells count="36">
    <mergeCell ref="B7:G7"/>
    <mergeCell ref="C8:G8"/>
    <mergeCell ref="B12:B14"/>
    <mergeCell ref="C12:C14"/>
    <mergeCell ref="B15:B22"/>
    <mergeCell ref="C15:C22"/>
    <mergeCell ref="D16:D17"/>
    <mergeCell ref="E16:E17"/>
    <mergeCell ref="D18:D19"/>
    <mergeCell ref="E18:E19"/>
    <mergeCell ref="D20:D21"/>
    <mergeCell ref="E20:E21"/>
    <mergeCell ref="B23:B24"/>
    <mergeCell ref="C23:C24"/>
    <mergeCell ref="B28:B31"/>
    <mergeCell ref="C28:C31"/>
    <mergeCell ref="D30:D31"/>
    <mergeCell ref="E30:E31"/>
    <mergeCell ref="B32:B39"/>
    <mergeCell ref="C32:C39"/>
    <mergeCell ref="D34:D35"/>
    <mergeCell ref="E34:E35"/>
    <mergeCell ref="D36:D37"/>
    <mergeCell ref="E36:E37"/>
    <mergeCell ref="E56:E57"/>
    <mergeCell ref="B44:B45"/>
    <mergeCell ref="C44:C45"/>
    <mergeCell ref="B46:B50"/>
    <mergeCell ref="C46:C50"/>
    <mergeCell ref="D48:D49"/>
    <mergeCell ref="E48:E49"/>
    <mergeCell ref="B51:B52"/>
    <mergeCell ref="C51:C52"/>
    <mergeCell ref="B53:B58"/>
    <mergeCell ref="C53:C58"/>
    <mergeCell ref="D56:D57"/>
  </mergeCells>
  <hyperlinks>
    <hyperlink ref="B9" location="Indice!A1" display="Índice"/>
    <hyperlink ref="I9" location="'4.2'!A1" display="Siguiente"/>
    <hyperlink ref="H9" location="'3.3'!A1" display="Anterior"/>
  </hyperlinks>
  <pageMargins left="0.7" right="0.7" top="0.75" bottom="0.75" header="0.3" footer="0.3"/>
  <pageSetup paperSize="9" orientation="portrait" horizontalDpi="300" verticalDpi="300"/>
  <drawing r:id="rId1"/>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L32"/>
  <sheetViews>
    <sheetView showGridLines="0" zoomScale="60" zoomScaleNormal="60" workbookViewId="0">
      <pane ySplit="6" topLeftCell="A7" activePane="bottomLeft" state="frozen"/>
      <selection pane="bottomLeft" activeCell="B2" sqref="B2"/>
    </sheetView>
  </sheetViews>
  <sheetFormatPr baseColWidth="10" defaultRowHeight="14.5" x14ac:dyDescent="0.35"/>
  <cols>
    <col min="1" max="1" width="2" customWidth="1"/>
    <col min="2" max="2" width="35.26953125" customWidth="1"/>
    <col min="3" max="3" width="49.1796875" customWidth="1"/>
    <col min="4" max="4" width="69.54296875" customWidth="1"/>
    <col min="5" max="5" width="10.81640625" customWidth="1"/>
    <col min="6" max="11" width="12" customWidth="1"/>
  </cols>
  <sheetData>
    <row r="1" spans="2:12" ht="83.25" customHeight="1" x14ac:dyDescent="0.35"/>
    <row r="2" spans="2:12" ht="37.15" customHeight="1" x14ac:dyDescent="0.55000000000000004">
      <c r="B2" s="388" t="s">
        <v>2</v>
      </c>
      <c r="D2" s="389" t="s">
        <v>173</v>
      </c>
      <c r="E2" s="143"/>
    </row>
    <row r="3" spans="2:12" ht="32.25" customHeight="1" x14ac:dyDescent="0.35">
      <c r="B3" s="437" t="s">
        <v>229</v>
      </c>
      <c r="C3" s="437"/>
      <c r="D3" s="437"/>
      <c r="E3" s="379"/>
      <c r="F3" s="379"/>
      <c r="G3" s="379"/>
      <c r="H3" s="379"/>
      <c r="I3" s="379"/>
      <c r="J3" s="379"/>
      <c r="K3" s="379"/>
    </row>
    <row r="4" spans="2:12" ht="21.75" customHeight="1" x14ac:dyDescent="0.35">
      <c r="B4" s="438" t="s">
        <v>193</v>
      </c>
      <c r="C4" s="438"/>
      <c r="D4" s="438"/>
      <c r="E4" s="380"/>
      <c r="F4" s="380"/>
      <c r="G4" s="380"/>
      <c r="H4" s="380"/>
      <c r="I4" s="380"/>
      <c r="J4" s="380"/>
      <c r="K4" s="380"/>
    </row>
    <row r="6" spans="2:12" ht="36" customHeight="1" x14ac:dyDescent="0.35">
      <c r="B6" s="383" t="s">
        <v>194</v>
      </c>
      <c r="C6" s="383" t="s">
        <v>195</v>
      </c>
      <c r="D6" s="383" t="s">
        <v>196</v>
      </c>
      <c r="E6" s="381"/>
      <c r="F6" s="381"/>
      <c r="G6" s="381"/>
      <c r="H6" s="381"/>
      <c r="I6" s="381"/>
      <c r="J6" s="381"/>
      <c r="K6" s="381"/>
      <c r="L6" s="381"/>
    </row>
    <row r="7" spans="2:12" ht="22" customHeight="1" x14ac:dyDescent="0.35">
      <c r="B7" s="435" t="s">
        <v>197</v>
      </c>
      <c r="C7" s="435" t="s">
        <v>198</v>
      </c>
      <c r="D7" s="384" t="s">
        <v>199</v>
      </c>
      <c r="E7" s="382"/>
      <c r="F7" s="382"/>
      <c r="G7" s="382"/>
      <c r="H7" s="382"/>
      <c r="I7" s="382"/>
      <c r="J7" s="382"/>
      <c r="K7" s="382"/>
      <c r="L7" s="382"/>
    </row>
    <row r="8" spans="2:12" ht="22" customHeight="1" x14ac:dyDescent="0.35">
      <c r="B8" s="435"/>
      <c r="C8" s="435"/>
      <c r="D8" s="384" t="s">
        <v>200</v>
      </c>
    </row>
    <row r="9" spans="2:12" ht="22" customHeight="1" x14ac:dyDescent="0.35">
      <c r="B9" s="435"/>
      <c r="C9" s="435"/>
      <c r="D9" s="384" t="s">
        <v>201</v>
      </c>
    </row>
    <row r="10" spans="2:12" ht="22" customHeight="1" x14ac:dyDescent="0.35">
      <c r="B10" s="435"/>
      <c r="C10" s="385" t="s">
        <v>202</v>
      </c>
      <c r="D10" s="384" t="s">
        <v>202</v>
      </c>
    </row>
    <row r="11" spans="2:12" ht="22" customHeight="1" x14ac:dyDescent="0.35">
      <c r="B11" s="436" t="s">
        <v>203</v>
      </c>
      <c r="C11" s="436" t="s">
        <v>204</v>
      </c>
      <c r="D11" s="387" t="s">
        <v>205</v>
      </c>
    </row>
    <row r="12" spans="2:12" ht="22" customHeight="1" x14ac:dyDescent="0.35">
      <c r="B12" s="436"/>
      <c r="C12" s="436"/>
      <c r="D12" s="387" t="s">
        <v>206</v>
      </c>
    </row>
    <row r="13" spans="2:12" ht="22" customHeight="1" x14ac:dyDescent="0.35">
      <c r="B13" s="436"/>
      <c r="C13" s="436"/>
      <c r="D13" s="387" t="s">
        <v>207</v>
      </c>
    </row>
    <row r="14" spans="2:12" ht="22" customHeight="1" x14ac:dyDescent="0.35">
      <c r="B14" s="436"/>
      <c r="C14" s="436"/>
      <c r="D14" s="387" t="s">
        <v>208</v>
      </c>
    </row>
    <row r="15" spans="2:12" ht="22" customHeight="1" x14ac:dyDescent="0.35">
      <c r="B15" s="436"/>
      <c r="C15" s="436"/>
      <c r="D15" s="387" t="s">
        <v>209</v>
      </c>
    </row>
    <row r="16" spans="2:12" ht="22" customHeight="1" x14ac:dyDescent="0.35">
      <c r="B16" s="436"/>
      <c r="C16" s="436" t="s">
        <v>210</v>
      </c>
      <c r="D16" s="387" t="s">
        <v>211</v>
      </c>
    </row>
    <row r="17" spans="2:4" ht="22" customHeight="1" x14ac:dyDescent="0.35">
      <c r="B17" s="436"/>
      <c r="C17" s="436"/>
      <c r="D17" s="387" t="s">
        <v>212</v>
      </c>
    </row>
    <row r="18" spans="2:4" ht="22" customHeight="1" x14ac:dyDescent="0.35">
      <c r="B18" s="436"/>
      <c r="C18" s="436"/>
      <c r="D18" s="387" t="s">
        <v>213</v>
      </c>
    </row>
    <row r="19" spans="2:4" ht="22" customHeight="1" x14ac:dyDescent="0.35">
      <c r="B19" s="436"/>
      <c r="C19" s="436"/>
      <c r="D19" s="387" t="s">
        <v>214</v>
      </c>
    </row>
    <row r="20" spans="2:4" ht="22" customHeight="1" x14ac:dyDescent="0.35">
      <c r="B20" s="436"/>
      <c r="C20" s="386" t="s">
        <v>215</v>
      </c>
      <c r="D20" s="387" t="s">
        <v>216</v>
      </c>
    </row>
    <row r="21" spans="2:4" ht="22" customHeight="1" x14ac:dyDescent="0.35">
      <c r="B21" s="435" t="s">
        <v>217</v>
      </c>
      <c r="C21" s="435" t="s">
        <v>210</v>
      </c>
      <c r="D21" s="384" t="s">
        <v>218</v>
      </c>
    </row>
    <row r="22" spans="2:4" ht="22" customHeight="1" x14ac:dyDescent="0.35">
      <c r="B22" s="435"/>
      <c r="C22" s="435"/>
      <c r="D22" s="384" t="s">
        <v>219</v>
      </c>
    </row>
    <row r="23" spans="2:4" ht="22" customHeight="1" x14ac:dyDescent="0.35">
      <c r="B23" s="435"/>
      <c r="C23" s="435" t="s">
        <v>215</v>
      </c>
      <c r="D23" s="384" t="s">
        <v>220</v>
      </c>
    </row>
    <row r="24" spans="2:4" ht="22" customHeight="1" x14ac:dyDescent="0.35">
      <c r="B24" s="435"/>
      <c r="C24" s="435"/>
      <c r="D24" s="384" t="s">
        <v>221</v>
      </c>
    </row>
    <row r="25" spans="2:4" ht="22" customHeight="1" x14ac:dyDescent="0.35">
      <c r="B25" s="436" t="s">
        <v>21</v>
      </c>
      <c r="C25" s="436" t="s">
        <v>222</v>
      </c>
      <c r="D25" s="387" t="s">
        <v>223</v>
      </c>
    </row>
    <row r="26" spans="2:4" ht="22" customHeight="1" x14ac:dyDescent="0.35">
      <c r="B26" s="436"/>
      <c r="C26" s="436"/>
      <c r="D26" s="387" t="s">
        <v>224</v>
      </c>
    </row>
    <row r="27" spans="2:4" ht="22" customHeight="1" x14ac:dyDescent="0.35">
      <c r="B27" s="436"/>
      <c r="C27" s="436"/>
      <c r="D27" s="387" t="s">
        <v>225</v>
      </c>
    </row>
    <row r="28" spans="2:4" ht="22" customHeight="1" x14ac:dyDescent="0.35">
      <c r="B28" s="436"/>
      <c r="C28" s="386" t="s">
        <v>226</v>
      </c>
      <c r="D28" s="387" t="s">
        <v>227</v>
      </c>
    </row>
    <row r="29" spans="2:4" ht="12" customHeight="1" x14ac:dyDescent="0.35"/>
    <row r="30" spans="2:4" ht="19.5" customHeight="1" x14ac:dyDescent="0.35">
      <c r="B30" s="378" t="s">
        <v>228</v>
      </c>
      <c r="C30" s="378"/>
      <c r="D30" s="378"/>
    </row>
    <row r="31" spans="2:4" ht="15.75" customHeight="1" x14ac:dyDescent="0.35">
      <c r="B31" s="378" t="s">
        <v>192</v>
      </c>
      <c r="C31" s="10"/>
    </row>
    <row r="32" spans="2:4" ht="15.75" customHeight="1" x14ac:dyDescent="0.35"/>
  </sheetData>
  <mergeCells count="12">
    <mergeCell ref="B3:D3"/>
    <mergeCell ref="B4:D4"/>
    <mergeCell ref="B7:B10"/>
    <mergeCell ref="C7:C9"/>
    <mergeCell ref="B11:B20"/>
    <mergeCell ref="C11:C15"/>
    <mergeCell ref="C16:C19"/>
    <mergeCell ref="B21:B24"/>
    <mergeCell ref="C21:C22"/>
    <mergeCell ref="C23:C24"/>
    <mergeCell ref="B25:B28"/>
    <mergeCell ref="C25:C27"/>
  </mergeCells>
  <hyperlinks>
    <hyperlink ref="B2" location="Indice!A1" display="Índice"/>
    <hyperlink ref="D2" location="'4.1'!A1" display="Anterior"/>
  </hyperlinks>
  <pageMargins left="0.7" right="0.7" top="0.75" bottom="0.75" header="0.3" footer="0.3"/>
  <pageSetup paperSize="9" orientation="portrait" horizontalDpi="300" verticalDpi="300"/>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51"/>
  <sheetViews>
    <sheetView showGridLines="0" zoomScale="60" zoomScaleNormal="60" zoomScaleSheetLayoutView="85" workbookViewId="0">
      <pane ySplit="5" topLeftCell="A6" activePane="bottomLeft" state="frozen"/>
      <selection activeCell="B14" sqref="B14:Q16"/>
      <selection pane="bottomLeft"/>
    </sheetView>
  </sheetViews>
  <sheetFormatPr baseColWidth="10" defaultRowHeight="14.5" x14ac:dyDescent="0.35"/>
  <cols>
    <col min="1" max="1" width="5" customWidth="1"/>
    <col min="2" max="2" width="19.1796875" customWidth="1"/>
    <col min="3" max="3" width="83.7265625" customWidth="1"/>
    <col min="4" max="7" width="15.81640625" customWidth="1"/>
    <col min="8" max="16" width="15.7265625" customWidth="1"/>
  </cols>
  <sheetData>
    <row r="1" spans="2:10" ht="78" customHeight="1" x14ac:dyDescent="0.35"/>
    <row r="2" spans="2:10" ht="33" customHeight="1" x14ac:dyDescent="0.55000000000000004">
      <c r="B2" s="34" t="s">
        <v>2</v>
      </c>
      <c r="F2" s="36" t="s">
        <v>173</v>
      </c>
      <c r="G2" s="36" t="s">
        <v>174</v>
      </c>
      <c r="H2" s="35"/>
    </row>
    <row r="3" spans="2:10" ht="33" customHeight="1" x14ac:dyDescent="0.35">
      <c r="B3" s="395" t="s">
        <v>94</v>
      </c>
      <c r="C3" s="395"/>
      <c r="D3" s="395"/>
      <c r="E3" s="395"/>
      <c r="F3" s="395"/>
      <c r="G3" s="395"/>
    </row>
    <row r="4" spans="2:10" ht="33" customHeight="1" x14ac:dyDescent="0.35">
      <c r="B4" s="396" t="s">
        <v>295</v>
      </c>
      <c r="C4" s="396"/>
      <c r="D4" s="396"/>
      <c r="E4" s="396"/>
      <c r="F4" s="396"/>
      <c r="G4" s="396"/>
      <c r="H4" s="106"/>
      <c r="I4" s="106"/>
      <c r="J4" s="105"/>
    </row>
    <row r="5" spans="2:10" ht="33" customHeight="1" x14ac:dyDescent="0.35"/>
    <row r="6" spans="2:10" ht="33" customHeight="1" x14ac:dyDescent="0.35">
      <c r="B6" s="20" t="s">
        <v>4</v>
      </c>
      <c r="C6" s="21"/>
      <c r="D6" s="21"/>
      <c r="E6" s="21"/>
      <c r="F6" s="21"/>
      <c r="G6" s="21"/>
    </row>
    <row r="7" spans="2:10" ht="33" customHeight="1" x14ac:dyDescent="0.35">
      <c r="B7" s="30" t="s">
        <v>9</v>
      </c>
      <c r="C7" s="30" t="s">
        <v>10</v>
      </c>
      <c r="D7" s="30">
        <v>2022</v>
      </c>
      <c r="E7" s="30">
        <v>2023</v>
      </c>
      <c r="F7" s="30" t="s">
        <v>230</v>
      </c>
      <c r="G7" s="30" t="s">
        <v>294</v>
      </c>
    </row>
    <row r="8" spans="2:10" ht="33" customHeight="1" x14ac:dyDescent="0.35">
      <c r="B8" s="113" t="s">
        <v>385</v>
      </c>
      <c r="C8" s="114" t="s">
        <v>386</v>
      </c>
      <c r="D8" s="116">
        <v>1403905</v>
      </c>
      <c r="E8" s="116">
        <v>1581368</v>
      </c>
      <c r="F8" s="92">
        <v>0.19907748849873899</v>
      </c>
      <c r="G8" s="92">
        <v>0.21439144217292699</v>
      </c>
    </row>
    <row r="9" spans="2:10" ht="33" customHeight="1" x14ac:dyDescent="0.35">
      <c r="B9" s="113" t="s">
        <v>387</v>
      </c>
      <c r="C9" s="114" t="s">
        <v>388</v>
      </c>
      <c r="D9" s="116">
        <v>1276844</v>
      </c>
      <c r="E9" s="116">
        <v>1346420</v>
      </c>
      <c r="F9" s="92">
        <v>0.181059898443758</v>
      </c>
      <c r="G9" s="92">
        <v>0.18253874213369201</v>
      </c>
    </row>
    <row r="10" spans="2:10" ht="33" customHeight="1" x14ac:dyDescent="0.35">
      <c r="B10" s="113" t="s">
        <v>389</v>
      </c>
      <c r="C10" s="114" t="s">
        <v>390</v>
      </c>
      <c r="D10" s="116">
        <v>1143622</v>
      </c>
      <c r="E10" s="116">
        <v>1188938</v>
      </c>
      <c r="F10" s="92">
        <v>0.162168662090316</v>
      </c>
      <c r="G10" s="92">
        <v>0.16118837138110501</v>
      </c>
    </row>
    <row r="11" spans="2:10" ht="33" customHeight="1" x14ac:dyDescent="0.35">
      <c r="B11" s="113" t="s">
        <v>391</v>
      </c>
      <c r="C11" s="114" t="s">
        <v>392</v>
      </c>
      <c r="D11" s="116">
        <v>1013152</v>
      </c>
      <c r="E11" s="116">
        <v>1049771</v>
      </c>
      <c r="F11" s="92">
        <v>0.14366766670641901</v>
      </c>
      <c r="G11" s="92">
        <v>0.142321027516249</v>
      </c>
    </row>
    <row r="12" spans="2:10" ht="33" customHeight="1" x14ac:dyDescent="0.35">
      <c r="B12" s="113" t="s">
        <v>393</v>
      </c>
      <c r="C12" s="114" t="s">
        <v>394</v>
      </c>
      <c r="D12" s="116">
        <v>880094</v>
      </c>
      <c r="E12" s="116">
        <v>913346</v>
      </c>
      <c r="F12" s="92">
        <v>0.12479968599214999</v>
      </c>
      <c r="G12" s="92">
        <v>0.123825425924184</v>
      </c>
    </row>
    <row r="13" spans="2:10" ht="33" customHeight="1" x14ac:dyDescent="0.35">
      <c r="B13" s="113" t="s">
        <v>395</v>
      </c>
      <c r="C13" s="114" t="s">
        <v>396</v>
      </c>
      <c r="D13" s="116">
        <v>430729</v>
      </c>
      <c r="E13" s="116">
        <v>422310</v>
      </c>
      <c r="F13" s="92">
        <v>6.1078525643525401E-2</v>
      </c>
      <c r="G13" s="92">
        <v>5.7254004092689902E-2</v>
      </c>
    </row>
    <row r="14" spans="2:10" ht="33" customHeight="1" x14ac:dyDescent="0.35">
      <c r="B14" s="113" t="s">
        <v>397</v>
      </c>
      <c r="C14" s="114" t="s">
        <v>398</v>
      </c>
      <c r="D14" s="116">
        <v>334203</v>
      </c>
      <c r="E14" s="116">
        <v>362278</v>
      </c>
      <c r="F14" s="92">
        <v>4.7390880357819201E-2</v>
      </c>
      <c r="G14" s="92">
        <v>4.9115261525162802E-2</v>
      </c>
    </row>
    <row r="15" spans="2:10" ht="33" customHeight="1" x14ac:dyDescent="0.35">
      <c r="B15" s="113" t="s">
        <v>399</v>
      </c>
      <c r="C15" s="114" t="s">
        <v>400</v>
      </c>
      <c r="D15" s="116">
        <v>258115</v>
      </c>
      <c r="E15" s="116">
        <v>255285</v>
      </c>
      <c r="F15" s="92">
        <v>3.66013982027645E-2</v>
      </c>
      <c r="G15" s="92">
        <v>3.4609856349133002E-2</v>
      </c>
    </row>
    <row r="16" spans="2:10" ht="33" customHeight="1" x14ac:dyDescent="0.35">
      <c r="B16" s="113" t="s">
        <v>401</v>
      </c>
      <c r="C16" s="114" t="s">
        <v>402</v>
      </c>
      <c r="D16" s="116">
        <v>126787</v>
      </c>
      <c r="E16" s="116">
        <v>128641</v>
      </c>
      <c r="F16" s="92">
        <v>1.7978736121240201E-2</v>
      </c>
      <c r="G16" s="92">
        <v>1.74402982181045E-2</v>
      </c>
    </row>
    <row r="17" spans="2:9" ht="33" customHeight="1" x14ac:dyDescent="0.35">
      <c r="B17" s="113" t="s">
        <v>403</v>
      </c>
      <c r="C17" s="114" t="s">
        <v>404</v>
      </c>
      <c r="D17" s="116">
        <v>92979</v>
      </c>
      <c r="E17" s="116">
        <v>91693</v>
      </c>
      <c r="F17" s="92">
        <v>1.31846711872415E-2</v>
      </c>
      <c r="G17" s="92">
        <v>1.24311321002842E-2</v>
      </c>
    </row>
    <row r="18" spans="2:9" ht="33" customHeight="1" x14ac:dyDescent="0.35">
      <c r="B18" s="113" t="s">
        <v>399</v>
      </c>
      <c r="C18" s="114" t="s">
        <v>405</v>
      </c>
      <c r="D18" s="116">
        <v>53888</v>
      </c>
      <c r="E18" s="116">
        <v>0</v>
      </c>
      <c r="F18" s="92">
        <v>7.6414627059666201E-3</v>
      </c>
      <c r="G18" s="92">
        <v>0</v>
      </c>
    </row>
    <row r="19" spans="2:9" ht="33" customHeight="1" x14ac:dyDescent="0.35">
      <c r="B19" s="113" t="s">
        <v>406</v>
      </c>
      <c r="C19" s="114" t="s">
        <v>407</v>
      </c>
      <c r="D19" s="116">
        <v>37735</v>
      </c>
      <c r="E19" s="116">
        <v>36028</v>
      </c>
      <c r="F19" s="92">
        <v>5.3509240500603204E-3</v>
      </c>
      <c r="G19" s="92">
        <v>4.8844385864683102E-3</v>
      </c>
    </row>
    <row r="20" spans="2:9" ht="33" customHeight="1" x14ac:dyDescent="0.35">
      <c r="B20" s="110" t="s">
        <v>408</v>
      </c>
      <c r="C20" s="111" t="s">
        <v>409</v>
      </c>
      <c r="D20" s="116">
        <v>0</v>
      </c>
      <c r="E20" s="116">
        <v>0</v>
      </c>
      <c r="F20" s="92">
        <v>0</v>
      </c>
      <c r="G20" s="92">
        <v>0</v>
      </c>
    </row>
    <row r="21" spans="2:9" ht="33" customHeight="1" x14ac:dyDescent="0.35">
      <c r="B21" s="399" t="s">
        <v>410</v>
      </c>
      <c r="C21" s="399"/>
      <c r="D21" s="91">
        <v>7052053</v>
      </c>
      <c r="E21" s="117">
        <v>7376078</v>
      </c>
      <c r="F21" s="109">
        <v>1</v>
      </c>
      <c r="G21" s="109">
        <v>1</v>
      </c>
    </row>
    <row r="22" spans="2:9" ht="33" customHeight="1" x14ac:dyDescent="0.35">
      <c r="B22" s="96"/>
      <c r="C22" s="96"/>
      <c r="D22" s="97"/>
      <c r="E22" s="97"/>
      <c r="F22" s="98"/>
      <c r="G22" s="98"/>
    </row>
    <row r="23" spans="2:9" ht="33" customHeight="1" x14ac:dyDescent="0.35">
      <c r="B23" s="397" t="s">
        <v>296</v>
      </c>
      <c r="C23" s="397"/>
      <c r="D23" s="397"/>
      <c r="E23" s="397"/>
      <c r="F23" s="397"/>
      <c r="G23" s="397"/>
      <c r="H23" s="94"/>
      <c r="I23" s="94"/>
    </row>
    <row r="24" spans="2:9" ht="33" customHeight="1" x14ac:dyDescent="0.35">
      <c r="B24" s="82"/>
      <c r="C24" s="83"/>
      <c r="D24" s="84">
        <v>2022</v>
      </c>
      <c r="E24" s="84">
        <v>2023</v>
      </c>
      <c r="F24" s="84">
        <f>+D7</f>
        <v>2022</v>
      </c>
      <c r="G24" s="84">
        <f>+E7</f>
        <v>2023</v>
      </c>
      <c r="H24" s="46"/>
      <c r="I24" s="10"/>
    </row>
    <row r="25" spans="2:9" ht="33" customHeight="1" x14ac:dyDescent="0.35">
      <c r="B25" s="82"/>
      <c r="C25" s="85" t="str">
        <f t="shared" ref="C25:E34" si="0">+C8</f>
        <v>Actividades de hospitales públicos (MSP)</v>
      </c>
      <c r="D25" s="86">
        <f t="shared" si="0"/>
        <v>1403905</v>
      </c>
      <c r="E25" s="86">
        <f t="shared" si="0"/>
        <v>1581368</v>
      </c>
      <c r="F25" s="87">
        <f t="shared" ref="F25:G34" si="1">F8</f>
        <v>0.19907748849873899</v>
      </c>
      <c r="G25" s="87">
        <f t="shared" si="1"/>
        <v>0.21439144217292699</v>
      </c>
      <c r="H25" s="46"/>
      <c r="I25" s="10"/>
    </row>
    <row r="26" spans="2:9" ht="33" customHeight="1" x14ac:dyDescent="0.35">
      <c r="B26" s="82"/>
      <c r="C26" s="85" t="str">
        <f t="shared" si="0"/>
        <v>Actividades de hospitales privados</v>
      </c>
      <c r="D26" s="86">
        <f t="shared" si="0"/>
        <v>1276844</v>
      </c>
      <c r="E26" s="86">
        <f t="shared" si="0"/>
        <v>1346420</v>
      </c>
      <c r="F26" s="87">
        <f t="shared" si="1"/>
        <v>0.181059898443758</v>
      </c>
      <c r="G26" s="87">
        <f t="shared" si="1"/>
        <v>0.18253874213369201</v>
      </c>
      <c r="H26" s="46"/>
      <c r="I26" s="10"/>
    </row>
    <row r="27" spans="2:9" ht="33" customHeight="1" x14ac:dyDescent="0.35">
      <c r="B27" s="82"/>
      <c r="C27" s="85" t="str">
        <f t="shared" si="0"/>
        <v>Actividades de centros ambulatorios del sector privado</v>
      </c>
      <c r="D27" s="86">
        <f t="shared" si="0"/>
        <v>1143622</v>
      </c>
      <c r="E27" s="86">
        <f t="shared" si="0"/>
        <v>1188938</v>
      </c>
      <c r="F27" s="87">
        <f t="shared" si="1"/>
        <v>0.162168662090316</v>
      </c>
      <c r="G27" s="87">
        <f t="shared" si="1"/>
        <v>0.16118837138110501</v>
      </c>
      <c r="H27" s="46"/>
      <c r="I27" s="10"/>
    </row>
    <row r="28" spans="2:9" ht="33" customHeight="1" x14ac:dyDescent="0.35">
      <c r="B28" s="82"/>
      <c r="C28" s="85" t="str">
        <f t="shared" si="0"/>
        <v>Actividades de hospitales públicos (IESS)</v>
      </c>
      <c r="D28" s="86">
        <f t="shared" si="0"/>
        <v>1013152</v>
      </c>
      <c r="E28" s="86">
        <f t="shared" si="0"/>
        <v>1049771</v>
      </c>
      <c r="F28" s="87">
        <f t="shared" si="1"/>
        <v>0.14366766670641901</v>
      </c>
      <c r="G28" s="87">
        <f t="shared" si="1"/>
        <v>0.142321027516249</v>
      </c>
      <c r="H28" s="46"/>
      <c r="I28" s="10"/>
    </row>
    <row r="29" spans="2:9" ht="32.25" customHeight="1" x14ac:dyDescent="0.35">
      <c r="B29" s="82"/>
      <c r="C29" s="85" t="str">
        <f t="shared" si="0"/>
        <v>Actividades de centros ambulatorios del sector público (MSP)</v>
      </c>
      <c r="D29" s="86">
        <f t="shared" si="0"/>
        <v>880094</v>
      </c>
      <c r="E29" s="86">
        <f t="shared" si="0"/>
        <v>913346</v>
      </c>
      <c r="F29" s="87">
        <f t="shared" si="1"/>
        <v>0.12479968599214999</v>
      </c>
      <c r="G29" s="87">
        <f t="shared" si="1"/>
        <v>0.123825425924184</v>
      </c>
      <c r="H29" s="46"/>
      <c r="I29" s="10"/>
    </row>
    <row r="30" spans="2:9" ht="33" customHeight="1" x14ac:dyDescent="0.35">
      <c r="B30" s="82"/>
      <c r="C30" s="85" t="str">
        <f t="shared" si="0"/>
        <v>Otras actividades relacionadas con la salud humana privados</v>
      </c>
      <c r="D30" s="86">
        <f t="shared" si="0"/>
        <v>430729</v>
      </c>
      <c r="E30" s="86">
        <f t="shared" si="0"/>
        <v>422310</v>
      </c>
      <c r="F30" s="87">
        <f t="shared" si="1"/>
        <v>6.1078525643525401E-2</v>
      </c>
      <c r="G30" s="87">
        <f t="shared" si="1"/>
        <v>5.7254004092689902E-2</v>
      </c>
      <c r="H30" s="46"/>
      <c r="I30" s="10"/>
    </row>
    <row r="31" spans="2:9" ht="33" customHeight="1" x14ac:dyDescent="0.35">
      <c r="B31" s="82"/>
      <c r="C31" s="85" t="str">
        <f t="shared" si="0"/>
        <v>Actividades de centros ambulatorios del sector público (IESS)</v>
      </c>
      <c r="D31" s="86">
        <f t="shared" si="0"/>
        <v>334203</v>
      </c>
      <c r="E31" s="86">
        <f t="shared" si="0"/>
        <v>362278</v>
      </c>
      <c r="F31" s="87">
        <f t="shared" si="1"/>
        <v>4.7390880357819201E-2</v>
      </c>
      <c r="G31" s="87">
        <f t="shared" si="1"/>
        <v>4.9115261525162802E-2</v>
      </c>
      <c r="H31" s="46"/>
      <c r="I31" s="10"/>
    </row>
    <row r="32" spans="2:9" ht="33" customHeight="1" x14ac:dyDescent="0.35">
      <c r="B32" s="82"/>
      <c r="C32" s="85" t="str">
        <f t="shared" si="0"/>
        <v>Regulación de las actividades de organismos que prestan servicios de salud</v>
      </c>
      <c r="D32" s="86">
        <f t="shared" si="0"/>
        <v>258115</v>
      </c>
      <c r="E32" s="86">
        <f t="shared" si="0"/>
        <v>255285</v>
      </c>
      <c r="F32" s="87">
        <f t="shared" si="1"/>
        <v>3.66013982027645E-2</v>
      </c>
      <c r="G32" s="87">
        <f t="shared" si="1"/>
        <v>3.4609856349133002E-2</v>
      </c>
      <c r="H32" s="46"/>
      <c r="I32" s="10"/>
    </row>
    <row r="33" spans="2:9" ht="33" customHeight="1" x14ac:dyDescent="0.35">
      <c r="B33" s="82"/>
      <c r="C33" s="85" t="str">
        <f t="shared" si="0"/>
        <v>Actividades de centros ambulatorios del sector público (otros sector público)</v>
      </c>
      <c r="D33" s="86">
        <f t="shared" si="0"/>
        <v>126787</v>
      </c>
      <c r="E33" s="86">
        <f t="shared" si="0"/>
        <v>128641</v>
      </c>
      <c r="F33" s="87">
        <f t="shared" si="1"/>
        <v>1.7978736121240201E-2</v>
      </c>
      <c r="G33" s="87">
        <f t="shared" si="1"/>
        <v>1.74402982181045E-2</v>
      </c>
      <c r="H33" s="46"/>
      <c r="I33" s="10"/>
    </row>
    <row r="34" spans="2:9" ht="33" customHeight="1" x14ac:dyDescent="0.35">
      <c r="B34" s="82"/>
      <c r="C34" s="85" t="str">
        <f t="shared" si="0"/>
        <v>Actividades de hospitales públicos (otros sector público)</v>
      </c>
      <c r="D34" s="86">
        <f t="shared" si="0"/>
        <v>92979</v>
      </c>
      <c r="E34" s="86">
        <f t="shared" si="0"/>
        <v>91693</v>
      </c>
      <c r="F34" s="87">
        <f t="shared" si="1"/>
        <v>1.31846711872415E-2</v>
      </c>
      <c r="G34" s="87">
        <f t="shared" si="1"/>
        <v>1.24311321002842E-2</v>
      </c>
      <c r="H34" s="46"/>
      <c r="I34" s="10"/>
    </row>
    <row r="35" spans="2:9" ht="33" customHeight="1" x14ac:dyDescent="0.35">
      <c r="B35" s="82"/>
      <c r="C35" s="88" t="s">
        <v>8</v>
      </c>
      <c r="D35" s="86">
        <f>+D18+D19+D20</f>
        <v>91623</v>
      </c>
      <c r="E35" s="86">
        <f>+E18+E19+E20</f>
        <v>36028</v>
      </c>
      <c r="F35" s="87">
        <f>F18+F19+F20</f>
        <v>1.2992386756026941E-2</v>
      </c>
      <c r="G35" s="87">
        <f>G18+G19+G20</f>
        <v>4.8844385864683102E-3</v>
      </c>
      <c r="H35" s="46"/>
      <c r="I35" s="10"/>
    </row>
    <row r="36" spans="2:9" ht="33" customHeight="1" x14ac:dyDescent="0.35">
      <c r="B36" s="82"/>
      <c r="C36" s="51"/>
      <c r="D36" s="89">
        <f>+D25+D26+D27+D29+D30+D31+D32+D33+D35+D34+D28</f>
        <v>7052053</v>
      </c>
      <c r="E36" s="89">
        <f t="shared" ref="E36:G36" si="2">+E25+E26+E27+E29+E30+E31+E32+E33+E35+E34+E28</f>
        <v>7376078</v>
      </c>
      <c r="F36" s="90">
        <f t="shared" si="2"/>
        <v>1</v>
      </c>
      <c r="G36" s="90">
        <f t="shared" si="2"/>
        <v>0.99999999999999967</v>
      </c>
      <c r="H36" s="46"/>
      <c r="I36" s="10"/>
    </row>
    <row r="37" spans="2:9" ht="33" customHeight="1" x14ac:dyDescent="0.35">
      <c r="B37" s="101"/>
      <c r="C37" s="44"/>
      <c r="D37" s="81">
        <f>+SUM(D8:D20)</f>
        <v>7052053</v>
      </c>
      <c r="E37" s="81">
        <f>+SUM(E8:E20)</f>
        <v>7376078</v>
      </c>
      <c r="F37" s="81">
        <f>+SUM(F8:F20)</f>
        <v>1</v>
      </c>
      <c r="G37" s="81">
        <f>+SUM(G8:G20)</f>
        <v>0.99999999999999967</v>
      </c>
      <c r="H37" s="10"/>
      <c r="I37" s="10"/>
    </row>
    <row r="38" spans="2:9" ht="33" customHeight="1" x14ac:dyDescent="0.35">
      <c r="B38" s="101"/>
      <c r="C38" s="46"/>
      <c r="D38" s="100">
        <f>+D36-D37</f>
        <v>0</v>
      </c>
      <c r="E38" s="100">
        <f t="shared" ref="E38:G38" si="3">+E36-E37</f>
        <v>0</v>
      </c>
      <c r="F38" s="100">
        <f t="shared" si="3"/>
        <v>0</v>
      </c>
      <c r="G38" s="100">
        <f t="shared" si="3"/>
        <v>0</v>
      </c>
      <c r="H38" s="46"/>
      <c r="I38" s="46"/>
    </row>
    <row r="39" spans="2:9" ht="33" customHeight="1" x14ac:dyDescent="0.35">
      <c r="B39" s="96"/>
      <c r="C39" s="96"/>
      <c r="D39" s="97"/>
      <c r="E39" s="97"/>
      <c r="F39" s="98"/>
      <c r="G39" s="98"/>
    </row>
    <row r="40" spans="2:9" ht="33" customHeight="1" x14ac:dyDescent="0.35">
      <c r="B40" s="96"/>
      <c r="C40" s="96"/>
      <c r="D40" s="97"/>
      <c r="E40" s="97"/>
      <c r="F40" s="98"/>
      <c r="G40" s="98"/>
    </row>
    <row r="41" spans="2:9" ht="33" customHeight="1" x14ac:dyDescent="0.35">
      <c r="B41" s="96"/>
      <c r="C41" s="96"/>
      <c r="D41" s="97"/>
      <c r="E41" s="97"/>
      <c r="F41" s="98"/>
      <c r="G41" s="98"/>
    </row>
    <row r="42" spans="2:9" ht="33" customHeight="1" x14ac:dyDescent="0.35">
      <c r="B42" s="96"/>
      <c r="C42" s="96"/>
      <c r="D42" s="97"/>
      <c r="E42" s="97"/>
      <c r="F42" s="98"/>
      <c r="G42" s="98"/>
    </row>
    <row r="43" spans="2:9" ht="33" customHeight="1" x14ac:dyDescent="0.35">
      <c r="B43" s="96"/>
      <c r="C43" s="96"/>
      <c r="D43" s="97"/>
      <c r="E43" s="97"/>
      <c r="F43" s="98"/>
      <c r="G43" s="98"/>
    </row>
    <row r="44" spans="2:9" ht="15" x14ac:dyDescent="0.35">
      <c r="B44" s="398" t="s">
        <v>83</v>
      </c>
      <c r="C44" s="398"/>
      <c r="D44" s="398"/>
      <c r="E44" s="398"/>
      <c r="F44" s="17"/>
      <c r="G44" s="17"/>
      <c r="H44" s="17"/>
      <c r="I44" s="17"/>
    </row>
    <row r="45" spans="2:9" ht="24.75" customHeight="1" x14ac:dyDescent="0.35">
      <c r="B45" s="398"/>
      <c r="C45" s="398"/>
      <c r="D45" s="398"/>
      <c r="E45" s="398"/>
      <c r="F45" s="17"/>
      <c r="G45" s="17"/>
      <c r="H45" s="17"/>
      <c r="I45" s="17"/>
    </row>
    <row r="46" spans="2:9" ht="15.75" customHeight="1" x14ac:dyDescent="0.35">
      <c r="B46" s="102" t="s">
        <v>293</v>
      </c>
      <c r="C46" s="17"/>
      <c r="D46" s="17"/>
      <c r="E46" s="17"/>
      <c r="F46" s="17"/>
      <c r="G46" s="17"/>
      <c r="H46" s="17"/>
      <c r="I46" s="17"/>
    </row>
    <row r="47" spans="2:9" ht="15" x14ac:dyDescent="0.35">
      <c r="B47" s="18" t="s">
        <v>14</v>
      </c>
      <c r="C47" s="17"/>
      <c r="D47" s="17"/>
      <c r="E47" s="17"/>
      <c r="F47" s="17"/>
      <c r="G47" s="17"/>
      <c r="H47" s="17"/>
      <c r="I47" s="17"/>
    </row>
    <row r="48" spans="2:9" ht="33" customHeight="1" x14ac:dyDescent="0.35">
      <c r="B48" s="16"/>
      <c r="C48" s="17"/>
      <c r="D48" s="17"/>
      <c r="E48" s="17"/>
      <c r="F48" s="17"/>
      <c r="G48" s="17"/>
      <c r="H48" s="17"/>
      <c r="I48" s="17"/>
    </row>
    <row r="49" spans="2:9" ht="26.25" customHeight="1" x14ac:dyDescent="0.35">
      <c r="C49" s="17"/>
      <c r="D49" s="17"/>
      <c r="E49" s="17"/>
      <c r="F49" s="17"/>
      <c r="G49" s="17"/>
      <c r="H49" s="17"/>
      <c r="I49" s="17"/>
    </row>
    <row r="50" spans="2:9" ht="18" customHeight="1" x14ac:dyDescent="0.35">
      <c r="C50" s="17"/>
      <c r="D50" s="17"/>
      <c r="E50" s="17"/>
      <c r="F50" s="17"/>
      <c r="G50" s="17"/>
      <c r="H50" s="17"/>
      <c r="I50" s="17"/>
    </row>
    <row r="51" spans="2:9" ht="15" customHeight="1" x14ac:dyDescent="0.35">
      <c r="B51" s="103"/>
      <c r="C51" s="17"/>
      <c r="D51" s="17"/>
      <c r="E51" s="17"/>
      <c r="F51" s="17"/>
      <c r="G51" s="17"/>
      <c r="H51" s="17"/>
      <c r="I51" s="17"/>
    </row>
  </sheetData>
  <mergeCells count="5">
    <mergeCell ref="B3:G3"/>
    <mergeCell ref="B4:G4"/>
    <mergeCell ref="B44:E45"/>
    <mergeCell ref="B21:C21"/>
    <mergeCell ref="B23:G23"/>
  </mergeCells>
  <conditionalFormatting sqref="D38:G38">
    <cfRule type="cellIs" dxfId="8" priority="1" operator="notEqual">
      <formula>0</formula>
    </cfRule>
  </conditionalFormatting>
  <hyperlinks>
    <hyperlink ref="B2" location="Indice!A1" display="Índice"/>
    <hyperlink ref="G2" location="'1.1.5'!A1" display="Siguiente"/>
    <hyperlink ref="F2" location="'1.1.3'!A1" display="Anterior"/>
  </hyperlinks>
  <pageMargins left="1.0900000000000001" right="0.70866141732283472" top="0.74803149606299213" bottom="0.74803149606299213" header="0.31496062992125984" footer="0.31496062992125984"/>
  <pageSetup paperSize="9" scale="88" orientation="portrait"/>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P66"/>
  <sheetViews>
    <sheetView showGridLines="0" zoomScale="60" zoomScaleNormal="60" zoomScaleSheetLayoutView="85" workbookViewId="0">
      <pane ySplit="5" topLeftCell="A6" activePane="bottomLeft" state="frozen"/>
      <selection activeCell="B14" sqref="B14:Q16"/>
      <selection pane="bottomLeft"/>
    </sheetView>
  </sheetViews>
  <sheetFormatPr baseColWidth="10" defaultRowHeight="14.5" x14ac:dyDescent="0.35"/>
  <cols>
    <col min="1" max="1" width="5" customWidth="1"/>
    <col min="2" max="2" width="15.7265625" customWidth="1"/>
    <col min="3" max="3" width="83.7265625" customWidth="1"/>
    <col min="4" max="7" width="15.81640625" customWidth="1"/>
    <col min="8" max="15" width="15.7265625" customWidth="1"/>
    <col min="16" max="16" width="16" customWidth="1"/>
  </cols>
  <sheetData>
    <row r="1" spans="2:16" ht="78" customHeight="1" x14ac:dyDescent="0.35"/>
    <row r="2" spans="2:16" ht="33" customHeight="1" x14ac:dyDescent="0.55000000000000004">
      <c r="B2" s="130" t="s">
        <v>2</v>
      </c>
      <c r="F2" s="36" t="s">
        <v>173</v>
      </c>
      <c r="G2" s="36" t="s">
        <v>174</v>
      </c>
    </row>
    <row r="3" spans="2:16" ht="33" customHeight="1" x14ac:dyDescent="0.35">
      <c r="B3" s="395" t="s">
        <v>95</v>
      </c>
      <c r="C3" s="395"/>
      <c r="D3" s="395"/>
      <c r="E3" s="395"/>
      <c r="F3" s="395"/>
      <c r="G3" s="395"/>
    </row>
    <row r="4" spans="2:16" ht="33" customHeight="1" x14ac:dyDescent="0.35">
      <c r="B4" s="396" t="s">
        <v>297</v>
      </c>
      <c r="C4" s="396"/>
      <c r="D4" s="396"/>
      <c r="E4" s="396"/>
      <c r="F4" s="396"/>
      <c r="G4" s="396"/>
      <c r="I4" s="106"/>
    </row>
    <row r="5" spans="2:16" ht="33" customHeight="1" x14ac:dyDescent="0.35"/>
    <row r="6" spans="2:16" ht="33" customHeight="1" x14ac:dyDescent="0.35">
      <c r="B6" s="20" t="s">
        <v>4</v>
      </c>
      <c r="C6" s="21"/>
      <c r="D6" s="21"/>
      <c r="E6" s="21"/>
      <c r="F6" s="21"/>
      <c r="G6" s="21"/>
    </row>
    <row r="7" spans="2:16" ht="33" customHeight="1" x14ac:dyDescent="0.35">
      <c r="B7" s="30" t="s">
        <v>9</v>
      </c>
      <c r="C7" s="30" t="s">
        <v>10</v>
      </c>
      <c r="D7" s="30">
        <v>2022</v>
      </c>
      <c r="E7" s="30">
        <v>2023</v>
      </c>
      <c r="F7" s="30" t="s">
        <v>230</v>
      </c>
      <c r="G7" s="30" t="s">
        <v>294</v>
      </c>
    </row>
    <row r="8" spans="2:16" ht="33" customHeight="1" x14ac:dyDescent="0.35">
      <c r="B8" s="113" t="s">
        <v>411</v>
      </c>
      <c r="C8" s="114" t="s">
        <v>412</v>
      </c>
      <c r="D8" s="121">
        <v>669078</v>
      </c>
      <c r="E8" s="121">
        <v>689232</v>
      </c>
      <c r="F8" s="92">
        <v>0.37123646726175902</v>
      </c>
      <c r="G8" s="92">
        <v>0.37176727974134999</v>
      </c>
    </row>
    <row r="9" spans="2:16" ht="33" customHeight="1" x14ac:dyDescent="0.35">
      <c r="B9" s="113" t="s">
        <v>413</v>
      </c>
      <c r="C9" s="114" t="s">
        <v>414</v>
      </c>
      <c r="D9" s="121">
        <v>458329</v>
      </c>
      <c r="E9" s="121">
        <v>490278</v>
      </c>
      <c r="F9" s="92">
        <v>0.25430284481572402</v>
      </c>
      <c r="G9" s="92">
        <v>0.26445277987242299</v>
      </c>
    </row>
    <row r="10" spans="2:16" ht="33" customHeight="1" x14ac:dyDescent="0.35">
      <c r="B10" s="113" t="s">
        <v>415</v>
      </c>
      <c r="C10" s="114" t="s">
        <v>416</v>
      </c>
      <c r="D10" s="121">
        <v>253118</v>
      </c>
      <c r="E10" s="121">
        <v>274329</v>
      </c>
      <c r="F10" s="92">
        <v>0.140441969576585</v>
      </c>
      <c r="G10" s="92">
        <v>0.14797128700374401</v>
      </c>
    </row>
    <row r="11" spans="2:16" ht="33" customHeight="1" x14ac:dyDescent="0.35">
      <c r="B11" s="113" t="s">
        <v>417</v>
      </c>
      <c r="C11" s="114" t="s">
        <v>418</v>
      </c>
      <c r="D11" s="121">
        <v>182437</v>
      </c>
      <c r="E11" s="121">
        <v>146001</v>
      </c>
      <c r="F11" s="92">
        <v>0.101224771069791</v>
      </c>
      <c r="G11" s="92">
        <v>7.8751994407567902E-2</v>
      </c>
    </row>
    <row r="12" spans="2:16" ht="33" customHeight="1" x14ac:dyDescent="0.35">
      <c r="B12" s="113" t="s">
        <v>419</v>
      </c>
      <c r="C12" s="114" t="s">
        <v>420</v>
      </c>
      <c r="D12" s="121">
        <v>127882</v>
      </c>
      <c r="E12" s="121">
        <v>116076</v>
      </c>
      <c r="F12" s="92">
        <v>7.0955048449311303E-2</v>
      </c>
      <c r="G12" s="92">
        <v>6.2610643097327098E-2</v>
      </c>
    </row>
    <row r="13" spans="2:16" ht="33" customHeight="1" x14ac:dyDescent="0.35">
      <c r="B13" s="113" t="s">
        <v>421</v>
      </c>
      <c r="C13" s="123" t="s">
        <v>422</v>
      </c>
      <c r="D13" s="121">
        <v>89120</v>
      </c>
      <c r="E13" s="121">
        <v>112444</v>
      </c>
      <c r="F13" s="92">
        <v>4.9448037392304002E-2</v>
      </c>
      <c r="G13" s="92">
        <v>6.0651565805471E-2</v>
      </c>
    </row>
    <row r="14" spans="2:16" ht="33.75" customHeight="1" x14ac:dyDescent="0.35">
      <c r="B14" s="110" t="s">
        <v>423</v>
      </c>
      <c r="C14" s="125" t="s">
        <v>424</v>
      </c>
      <c r="D14" s="121">
        <v>22332</v>
      </c>
      <c r="E14" s="121">
        <v>25574</v>
      </c>
      <c r="F14" s="92">
        <v>1.23908614345257E-2</v>
      </c>
      <c r="G14" s="92">
        <v>1.3794450072116901E-2</v>
      </c>
      <c r="H14" s="31"/>
      <c r="I14" s="31"/>
      <c r="J14" s="31"/>
      <c r="K14" s="31"/>
      <c r="L14" s="31"/>
      <c r="M14" s="31"/>
      <c r="N14" s="31"/>
      <c r="O14" s="31"/>
      <c r="P14" s="31"/>
    </row>
    <row r="15" spans="2:16" ht="33" customHeight="1" x14ac:dyDescent="0.35">
      <c r="B15" s="402" t="s">
        <v>410</v>
      </c>
      <c r="C15" s="402"/>
      <c r="D15" s="120">
        <v>1802296</v>
      </c>
      <c r="E15" s="120">
        <v>1853934</v>
      </c>
      <c r="F15" s="109">
        <v>1</v>
      </c>
      <c r="G15" s="109">
        <v>1</v>
      </c>
    </row>
    <row r="16" spans="2:16" ht="33" customHeight="1" x14ac:dyDescent="0.35">
      <c r="B16" s="126"/>
      <c r="C16" s="126"/>
      <c r="D16" s="97"/>
      <c r="E16" s="97"/>
      <c r="F16" s="98"/>
      <c r="G16" s="98"/>
    </row>
    <row r="17" spans="2:9" ht="34.5" customHeight="1" x14ac:dyDescent="0.35">
      <c r="B17" s="20" t="s">
        <v>1</v>
      </c>
      <c r="C17" s="21"/>
      <c r="D17" s="124"/>
      <c r="E17" s="124"/>
      <c r="F17" s="21"/>
      <c r="G17" s="21"/>
    </row>
    <row r="18" spans="2:9" ht="30" customHeight="1" x14ac:dyDescent="0.35">
      <c r="B18" s="30" t="s">
        <v>9</v>
      </c>
      <c r="C18" s="30" t="s">
        <v>10</v>
      </c>
      <c r="D18" s="30">
        <v>2022</v>
      </c>
      <c r="E18" s="30">
        <v>2023</v>
      </c>
      <c r="F18" s="30" t="s">
        <v>230</v>
      </c>
      <c r="G18" s="30" t="s">
        <v>294</v>
      </c>
    </row>
    <row r="19" spans="2:9" ht="33" customHeight="1" x14ac:dyDescent="0.35">
      <c r="B19" s="113" t="s">
        <v>411</v>
      </c>
      <c r="C19" s="114" t="s">
        <v>412</v>
      </c>
      <c r="D19" s="121">
        <v>577910</v>
      </c>
      <c r="E19" s="121">
        <v>583149</v>
      </c>
      <c r="F19" s="92">
        <v>0.39912372483246999</v>
      </c>
      <c r="G19" s="92">
        <v>0.40096440648365</v>
      </c>
    </row>
    <row r="20" spans="2:9" ht="33" customHeight="1" x14ac:dyDescent="0.35">
      <c r="B20" s="113" t="s">
        <v>413</v>
      </c>
      <c r="C20" s="114" t="s">
        <v>414</v>
      </c>
      <c r="D20" s="121">
        <v>384058</v>
      </c>
      <c r="E20" s="121">
        <v>399559</v>
      </c>
      <c r="F20" s="92">
        <v>0.26524313389923798</v>
      </c>
      <c r="G20" s="92">
        <v>0.27473070740102601</v>
      </c>
    </row>
    <row r="21" spans="2:9" ht="33" customHeight="1" x14ac:dyDescent="0.35">
      <c r="B21" s="113" t="s">
        <v>415</v>
      </c>
      <c r="C21" s="114" t="s">
        <v>416</v>
      </c>
      <c r="D21" s="121">
        <v>192181</v>
      </c>
      <c r="E21" s="121">
        <v>197402</v>
      </c>
      <c r="F21" s="92">
        <v>0.13272654316767099</v>
      </c>
      <c r="G21" s="92">
        <v>0.13573062076533701</v>
      </c>
    </row>
    <row r="22" spans="2:9" ht="33" customHeight="1" x14ac:dyDescent="0.35">
      <c r="B22" s="113" t="s">
        <v>417</v>
      </c>
      <c r="C22" s="114" t="s">
        <v>418</v>
      </c>
      <c r="D22" s="121">
        <v>116329</v>
      </c>
      <c r="E22" s="121">
        <v>92346</v>
      </c>
      <c r="F22" s="92">
        <v>8.0340647827579298E-2</v>
      </c>
      <c r="G22" s="92">
        <v>6.3495708783071106E-2</v>
      </c>
    </row>
    <row r="23" spans="2:9" ht="33" customHeight="1" x14ac:dyDescent="0.35">
      <c r="B23" s="113" t="s">
        <v>419</v>
      </c>
      <c r="C23" s="114" t="s">
        <v>420</v>
      </c>
      <c r="D23" s="121">
        <v>97095</v>
      </c>
      <c r="E23" s="121">
        <v>83526</v>
      </c>
      <c r="F23" s="92">
        <v>6.7057012445897499E-2</v>
      </c>
      <c r="G23" s="92">
        <v>5.7431210575604803E-2</v>
      </c>
    </row>
    <row r="24" spans="2:9" ht="33" customHeight="1" x14ac:dyDescent="0.35">
      <c r="B24" s="113" t="s">
        <v>421</v>
      </c>
      <c r="C24" s="123" t="s">
        <v>422</v>
      </c>
      <c r="D24" s="121">
        <v>60885</v>
      </c>
      <c r="E24" s="121">
        <v>76234</v>
      </c>
      <c r="F24" s="92">
        <v>4.2049191027019601E-2</v>
      </c>
      <c r="G24" s="92">
        <v>5.2417341989568003E-2</v>
      </c>
    </row>
    <row r="25" spans="2:9" ht="33" customHeight="1" x14ac:dyDescent="0.35">
      <c r="B25" s="110" t="s">
        <v>423</v>
      </c>
      <c r="C25" s="125" t="s">
        <v>424</v>
      </c>
      <c r="D25" s="121">
        <v>19489</v>
      </c>
      <c r="E25" s="121">
        <v>22150</v>
      </c>
      <c r="F25" s="92">
        <v>1.34597468001246E-2</v>
      </c>
      <c r="G25" s="92">
        <v>1.5230004001743701E-2</v>
      </c>
    </row>
    <row r="26" spans="2:9" ht="33" customHeight="1" x14ac:dyDescent="0.35">
      <c r="B26" s="400" t="s">
        <v>410</v>
      </c>
      <c r="C26" s="401"/>
      <c r="D26" s="119">
        <v>1447947</v>
      </c>
      <c r="E26" s="120">
        <v>1454366</v>
      </c>
      <c r="F26" s="109">
        <v>1</v>
      </c>
      <c r="G26" s="109">
        <v>1</v>
      </c>
      <c r="H26" s="17"/>
      <c r="I26" s="17"/>
    </row>
    <row r="27" spans="2:9" ht="33" customHeight="1" x14ac:dyDescent="0.35">
      <c r="B27" s="126"/>
      <c r="C27" s="126"/>
      <c r="D27" s="97"/>
      <c r="E27" s="97"/>
      <c r="F27" s="98"/>
      <c r="G27" s="98"/>
      <c r="H27" s="17"/>
      <c r="I27" s="17"/>
    </row>
    <row r="28" spans="2:9" ht="33" customHeight="1" x14ac:dyDescent="0.35">
      <c r="B28" s="403" t="s">
        <v>298</v>
      </c>
      <c r="C28" s="403"/>
      <c r="D28" s="403"/>
      <c r="E28" s="403"/>
      <c r="F28" s="403"/>
      <c r="G28" s="403"/>
      <c r="H28" s="23"/>
      <c r="I28" s="17"/>
    </row>
    <row r="29" spans="2:9" ht="33" customHeight="1" x14ac:dyDescent="0.35">
      <c r="B29" s="127"/>
      <c r="C29" s="127"/>
      <c r="D29" s="128"/>
      <c r="E29" s="128"/>
      <c r="F29" s="129"/>
      <c r="G29" s="129"/>
      <c r="H29" s="17"/>
      <c r="I29" s="17"/>
    </row>
    <row r="30" spans="2:9" ht="33" customHeight="1" x14ac:dyDescent="0.35">
      <c r="B30" s="127"/>
      <c r="C30" s="127"/>
      <c r="D30" s="128"/>
      <c r="E30" s="128"/>
      <c r="F30" s="129"/>
      <c r="G30" s="129"/>
      <c r="H30" s="17"/>
      <c r="I30" s="17"/>
    </row>
    <row r="31" spans="2:9" ht="33" customHeight="1" x14ac:dyDescent="0.35">
      <c r="B31" s="127"/>
      <c r="C31" s="127"/>
      <c r="D31" s="128"/>
      <c r="E31" s="128"/>
      <c r="F31" s="129"/>
      <c r="G31" s="129"/>
      <c r="H31" s="17"/>
      <c r="I31" s="17"/>
    </row>
    <row r="32" spans="2:9" ht="33" customHeight="1" x14ac:dyDescent="0.35">
      <c r="B32" s="127"/>
      <c r="C32" s="127"/>
      <c r="D32" s="128"/>
      <c r="E32" s="128"/>
      <c r="F32" s="129"/>
      <c r="G32" s="129"/>
      <c r="H32" s="17"/>
      <c r="I32" s="17"/>
    </row>
    <row r="33" spans="2:9" ht="33" customHeight="1" x14ac:dyDescent="0.35">
      <c r="B33" s="127"/>
      <c r="C33" s="127"/>
      <c r="D33" s="128"/>
      <c r="E33" s="128"/>
      <c r="F33" s="129"/>
      <c r="G33" s="129"/>
      <c r="H33" s="17"/>
      <c r="I33" s="17"/>
    </row>
    <row r="34" spans="2:9" ht="33" customHeight="1" x14ac:dyDescent="0.35">
      <c r="B34" s="127"/>
      <c r="C34" s="127"/>
      <c r="D34" s="128"/>
      <c r="E34" s="128"/>
      <c r="F34" s="129"/>
      <c r="G34" s="129"/>
      <c r="H34" s="17"/>
      <c r="I34" s="17"/>
    </row>
    <row r="35" spans="2:9" ht="33" customHeight="1" x14ac:dyDescent="0.35">
      <c r="B35" s="127"/>
      <c r="C35" s="127"/>
      <c r="D35" s="128"/>
      <c r="E35" s="128"/>
      <c r="F35" s="129"/>
      <c r="G35" s="129"/>
      <c r="H35" s="17"/>
      <c r="I35" s="17"/>
    </row>
    <row r="36" spans="2:9" ht="33" customHeight="1" x14ac:dyDescent="0.35">
      <c r="B36" s="127"/>
      <c r="C36" s="127"/>
      <c r="D36" s="128"/>
      <c r="E36" s="128"/>
      <c r="F36" s="129"/>
      <c r="G36" s="129"/>
      <c r="H36" s="17"/>
      <c r="I36" s="17"/>
    </row>
    <row r="37" spans="2:9" ht="33" customHeight="1" x14ac:dyDescent="0.35">
      <c r="B37" s="127"/>
      <c r="C37" s="127"/>
      <c r="D37" s="128"/>
      <c r="E37" s="128"/>
      <c r="F37" s="129"/>
      <c r="G37" s="129"/>
      <c r="H37" s="17"/>
      <c r="I37" s="17"/>
    </row>
    <row r="38" spans="2:9" ht="33" customHeight="1" x14ac:dyDescent="0.35">
      <c r="B38" s="127"/>
      <c r="C38" s="127"/>
      <c r="D38" s="128"/>
      <c r="E38" s="128"/>
      <c r="F38" s="129"/>
      <c r="G38" s="129"/>
      <c r="H38" s="17"/>
      <c r="I38" s="17"/>
    </row>
    <row r="39" spans="2:9" ht="33" customHeight="1" x14ac:dyDescent="0.35">
      <c r="B39" s="127"/>
      <c r="C39" s="127"/>
      <c r="D39" s="128"/>
      <c r="E39" s="128"/>
      <c r="F39" s="129"/>
      <c r="G39" s="129"/>
      <c r="H39" s="17"/>
      <c r="I39" s="17"/>
    </row>
    <row r="40" spans="2:9" ht="33" customHeight="1" x14ac:dyDescent="0.35">
      <c r="B40" s="127"/>
      <c r="C40" s="127"/>
      <c r="D40" s="128"/>
      <c r="E40" s="128"/>
      <c r="F40" s="129"/>
      <c r="G40" s="129"/>
      <c r="H40" s="17"/>
      <c r="I40" s="17"/>
    </row>
    <row r="41" spans="2:9" ht="33" customHeight="1" x14ac:dyDescent="0.35">
      <c r="B41" s="127"/>
      <c r="C41" s="127"/>
      <c r="D41" s="128"/>
      <c r="E41" s="128"/>
      <c r="F41" s="129"/>
      <c r="G41" s="129"/>
      <c r="H41" s="17"/>
      <c r="I41" s="17"/>
    </row>
    <row r="42" spans="2:9" ht="33" customHeight="1" x14ac:dyDescent="0.35">
      <c r="B42" s="127"/>
      <c r="C42" s="127"/>
      <c r="D42" s="128"/>
      <c r="E42" s="128"/>
      <c r="F42" s="129"/>
      <c r="G42" s="129"/>
      <c r="H42" s="17"/>
      <c r="I42" s="17"/>
    </row>
    <row r="43" spans="2:9" ht="33" customHeight="1" x14ac:dyDescent="0.35">
      <c r="B43" s="127"/>
      <c r="C43" s="127"/>
      <c r="D43" s="128"/>
      <c r="E43" s="128"/>
      <c r="F43" s="129"/>
      <c r="G43" s="129"/>
      <c r="H43" s="17"/>
      <c r="I43" s="17"/>
    </row>
    <row r="44" spans="2:9" ht="33" customHeight="1" x14ac:dyDescent="0.35">
      <c r="B44" s="127"/>
      <c r="C44" s="127"/>
      <c r="D44" s="128"/>
      <c r="E44" s="128"/>
      <c r="F44" s="129"/>
      <c r="G44" s="129"/>
      <c r="H44" s="17"/>
      <c r="I44" s="17"/>
    </row>
    <row r="45" spans="2:9" ht="33" customHeight="1" x14ac:dyDescent="0.35">
      <c r="B45" s="127"/>
      <c r="C45" s="127"/>
      <c r="D45" s="128"/>
      <c r="E45" s="128"/>
      <c r="F45" s="129"/>
      <c r="G45" s="129"/>
      <c r="H45" s="17"/>
      <c r="I45" s="17"/>
    </row>
    <row r="46" spans="2:9" ht="30" customHeight="1" x14ac:dyDescent="0.35">
      <c r="B46" s="122"/>
      <c r="C46" s="106"/>
      <c r="D46" s="17"/>
      <c r="E46" s="17"/>
      <c r="F46" s="17"/>
      <c r="G46" s="17"/>
      <c r="H46" s="17"/>
      <c r="I46" s="17"/>
    </row>
    <row r="47" spans="2:9" ht="33" customHeight="1" x14ac:dyDescent="0.35">
      <c r="B47" s="403" t="s">
        <v>299</v>
      </c>
      <c r="C47" s="403"/>
      <c r="D47" s="403"/>
      <c r="E47" s="403"/>
      <c r="F47" s="403"/>
      <c r="G47" s="403"/>
      <c r="H47" s="23"/>
      <c r="I47" s="17"/>
    </row>
    <row r="48" spans="2:9" ht="33" customHeight="1" x14ac:dyDescent="0.35">
      <c r="B48" s="16"/>
      <c r="C48" s="17"/>
      <c r="D48" s="17"/>
      <c r="E48" s="17"/>
      <c r="F48" s="17"/>
      <c r="G48" s="17"/>
      <c r="H48" s="17"/>
      <c r="I48" s="17"/>
    </row>
    <row r="49" spans="2:9" ht="33" customHeight="1" x14ac:dyDescent="0.35">
      <c r="B49" s="16"/>
      <c r="C49" s="17"/>
      <c r="D49" s="17"/>
      <c r="E49" s="17"/>
      <c r="F49" s="17"/>
      <c r="G49" s="17"/>
      <c r="H49" s="17"/>
      <c r="I49" s="17"/>
    </row>
    <row r="50" spans="2:9" ht="33" customHeight="1" x14ac:dyDescent="0.35">
      <c r="B50" s="16"/>
      <c r="C50" s="17"/>
      <c r="D50" s="17"/>
      <c r="E50" s="17"/>
      <c r="F50" s="17"/>
      <c r="G50" s="17"/>
      <c r="H50" s="17"/>
      <c r="I50" s="17"/>
    </row>
    <row r="51" spans="2:9" ht="33" customHeight="1" x14ac:dyDescent="0.35">
      <c r="B51" s="16"/>
      <c r="C51" s="17"/>
      <c r="D51" s="17"/>
      <c r="E51" s="17"/>
      <c r="F51" s="17"/>
      <c r="G51" s="17"/>
      <c r="H51" s="17"/>
      <c r="I51" s="17"/>
    </row>
    <row r="52" spans="2:9" ht="33" customHeight="1" x14ac:dyDescent="0.35">
      <c r="B52" s="16"/>
      <c r="C52" s="17"/>
      <c r="D52" s="17"/>
      <c r="E52" s="17"/>
      <c r="F52" s="17"/>
      <c r="G52" s="17"/>
      <c r="H52" s="17"/>
      <c r="I52" s="17"/>
    </row>
    <row r="53" spans="2:9" ht="33" customHeight="1" x14ac:dyDescent="0.35">
      <c r="B53" s="16"/>
      <c r="C53" s="17"/>
      <c r="D53" s="17"/>
      <c r="E53" s="17"/>
      <c r="F53" s="17"/>
      <c r="G53" s="17"/>
      <c r="H53" s="17"/>
      <c r="I53" s="17"/>
    </row>
    <row r="54" spans="2:9" ht="33" customHeight="1" x14ac:dyDescent="0.35">
      <c r="B54" s="16"/>
      <c r="C54" s="17"/>
      <c r="D54" s="17"/>
      <c r="E54" s="17"/>
      <c r="F54" s="17"/>
      <c r="G54" s="17"/>
      <c r="H54" s="17"/>
      <c r="I54" s="17"/>
    </row>
    <row r="55" spans="2:9" ht="33" customHeight="1" x14ac:dyDescent="0.35">
      <c r="B55" s="16"/>
      <c r="C55" s="17"/>
      <c r="D55" s="17"/>
      <c r="E55" s="17"/>
      <c r="F55" s="17"/>
      <c r="G55" s="17"/>
      <c r="H55" s="17"/>
      <c r="I55" s="17"/>
    </row>
    <row r="56" spans="2:9" ht="33" customHeight="1" x14ac:dyDescent="0.35">
      <c r="B56" s="16"/>
      <c r="C56" s="17"/>
      <c r="D56" s="17"/>
      <c r="E56" s="17"/>
      <c r="F56" s="17"/>
      <c r="G56" s="17"/>
      <c r="H56" s="17"/>
      <c r="I56" s="17"/>
    </row>
    <row r="57" spans="2:9" ht="33" customHeight="1" x14ac:dyDescent="0.35">
      <c r="B57" s="16"/>
      <c r="C57" s="17"/>
      <c r="D57" s="17"/>
      <c r="E57" s="17"/>
      <c r="F57" s="17"/>
      <c r="G57" s="17"/>
      <c r="H57" s="17"/>
      <c r="I57" s="17"/>
    </row>
    <row r="58" spans="2:9" ht="33" customHeight="1" x14ac:dyDescent="0.35">
      <c r="B58" s="16"/>
      <c r="C58" s="17"/>
      <c r="D58" s="17"/>
      <c r="E58" s="17"/>
      <c r="F58" s="17"/>
      <c r="G58" s="17"/>
      <c r="H58" s="17"/>
      <c r="I58" s="17"/>
    </row>
    <row r="59" spans="2:9" ht="33" customHeight="1" x14ac:dyDescent="0.35">
      <c r="B59" s="16"/>
      <c r="C59" s="17"/>
      <c r="D59" s="17"/>
      <c r="E59" s="17"/>
      <c r="F59" s="17"/>
      <c r="G59" s="17"/>
      <c r="H59" s="17"/>
      <c r="I59" s="17"/>
    </row>
    <row r="60" spans="2:9" ht="33" customHeight="1" x14ac:dyDescent="0.35">
      <c r="B60" s="16"/>
      <c r="C60" s="17"/>
      <c r="D60" s="17"/>
      <c r="E60" s="17"/>
      <c r="F60" s="17"/>
      <c r="G60" s="17"/>
      <c r="H60" s="17"/>
      <c r="I60" s="17"/>
    </row>
    <row r="61" spans="2:9" ht="33" customHeight="1" x14ac:dyDescent="0.35">
      <c r="B61" s="16"/>
      <c r="C61" s="17"/>
      <c r="D61" s="17"/>
      <c r="E61" s="17"/>
      <c r="F61" s="17"/>
      <c r="G61" s="17"/>
      <c r="H61" s="17"/>
      <c r="I61" s="17"/>
    </row>
    <row r="62" spans="2:9" ht="33" customHeight="1" x14ac:dyDescent="0.35">
      <c r="B62" s="16"/>
      <c r="C62" s="17"/>
      <c r="D62" s="17"/>
      <c r="E62" s="17"/>
      <c r="F62" s="17"/>
      <c r="G62" s="17"/>
      <c r="H62" s="17"/>
      <c r="I62" s="17"/>
    </row>
    <row r="63" spans="2:9" ht="33" customHeight="1" x14ac:dyDescent="0.35">
      <c r="B63" s="16"/>
      <c r="C63" s="17"/>
      <c r="D63" s="17"/>
      <c r="E63" s="17"/>
      <c r="F63" s="17"/>
      <c r="G63" s="17"/>
      <c r="H63" s="17"/>
      <c r="I63" s="17"/>
    </row>
    <row r="64" spans="2:9" ht="24.75" customHeight="1" x14ac:dyDescent="0.35">
      <c r="B64" s="16"/>
      <c r="C64" s="17"/>
      <c r="D64" s="17"/>
      <c r="E64" s="17"/>
      <c r="F64" s="17"/>
      <c r="G64" s="17"/>
      <c r="H64" s="17"/>
      <c r="I64" s="17"/>
    </row>
    <row r="65" spans="2:9" ht="15" customHeight="1" x14ac:dyDescent="0.35">
      <c r="B65" s="18" t="s">
        <v>293</v>
      </c>
      <c r="C65" s="17"/>
      <c r="D65" s="17"/>
      <c r="E65" s="17"/>
      <c r="F65" s="17"/>
      <c r="G65" s="17"/>
      <c r="H65" s="17"/>
      <c r="I65" s="17"/>
    </row>
    <row r="66" spans="2:9" ht="15" customHeight="1" x14ac:dyDescent="0.35">
      <c r="B66" s="18" t="s">
        <v>14</v>
      </c>
    </row>
  </sheetData>
  <mergeCells count="6">
    <mergeCell ref="B3:G3"/>
    <mergeCell ref="B4:G4"/>
    <mergeCell ref="B26:C26"/>
    <mergeCell ref="B15:C15"/>
    <mergeCell ref="B47:G47"/>
    <mergeCell ref="B28:G28"/>
  </mergeCells>
  <hyperlinks>
    <hyperlink ref="B2" location="Indice!A1" display="Índice"/>
    <hyperlink ref="G2" location="'1.2.1'!A1" display="Siguiente"/>
    <hyperlink ref="F2" location="'1.1.4'!A1" display="Anterior"/>
  </hyperlinks>
  <pageMargins left="1.0900000000000001" right="0.70866141732283472" top="0.74803149606299213" bottom="0.74803149606299213" header="0.31496062992125984" footer="0.31496062992125984"/>
  <pageSetup paperSize="9" scale="88" orientation="portrait"/>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W33"/>
  <sheetViews>
    <sheetView showGridLines="0" topLeftCell="B1" zoomScale="60" zoomScaleNormal="60" zoomScaleSheetLayoutView="85" workbookViewId="0">
      <pane ySplit="5" topLeftCell="A6" activePane="bottomLeft" state="frozen"/>
      <selection activeCell="B14" sqref="B14:Q16"/>
      <selection pane="bottomLeft" activeCell="B1" sqref="B1"/>
    </sheetView>
  </sheetViews>
  <sheetFormatPr baseColWidth="10" defaultRowHeight="14.5" x14ac:dyDescent="0.35"/>
  <cols>
    <col min="1" max="1" width="2.26953125" customWidth="1"/>
    <col min="2" max="2" width="52.7265625" customWidth="1"/>
    <col min="3" max="19" width="15.81640625" customWidth="1"/>
  </cols>
  <sheetData>
    <row r="1" spans="2:23" ht="78" customHeight="1" x14ac:dyDescent="0.35"/>
    <row r="2" spans="2:23" ht="33" customHeight="1" x14ac:dyDescent="0.55000000000000004">
      <c r="B2" s="37" t="s">
        <v>2</v>
      </c>
      <c r="R2" s="36" t="s">
        <v>173</v>
      </c>
      <c r="S2" s="36" t="s">
        <v>174</v>
      </c>
    </row>
    <row r="3" spans="2:23" ht="33" customHeight="1" x14ac:dyDescent="0.35">
      <c r="B3" s="405" t="s">
        <v>102</v>
      </c>
      <c r="C3" s="405"/>
      <c r="D3" s="405"/>
      <c r="E3" s="405"/>
      <c r="F3" s="405"/>
      <c r="G3" s="405"/>
      <c r="H3" s="405"/>
      <c r="I3" s="405"/>
      <c r="J3" s="405"/>
      <c r="K3" s="405"/>
      <c r="L3" s="405"/>
      <c r="M3" s="405"/>
      <c r="N3" s="405"/>
      <c r="O3" s="405"/>
      <c r="P3" s="405"/>
      <c r="Q3" s="405"/>
      <c r="R3" s="405"/>
    </row>
    <row r="4" spans="2:23" ht="36.75" customHeight="1" x14ac:dyDescent="0.35">
      <c r="B4" s="404" t="s">
        <v>300</v>
      </c>
      <c r="C4" s="404"/>
      <c r="D4" s="404"/>
      <c r="E4" s="404"/>
      <c r="F4" s="404"/>
      <c r="G4" s="404"/>
      <c r="H4" s="404"/>
      <c r="I4" s="404"/>
      <c r="J4" s="404"/>
      <c r="K4" s="404"/>
      <c r="L4" s="404"/>
      <c r="M4" s="404"/>
      <c r="N4" s="404"/>
      <c r="O4" s="404"/>
      <c r="P4" s="404"/>
      <c r="Q4" s="404"/>
      <c r="R4" s="404"/>
    </row>
    <row r="5" spans="2:23" ht="36.75" customHeight="1" x14ac:dyDescent="0.35">
      <c r="B5" s="132"/>
      <c r="C5" s="132"/>
      <c r="D5" s="132"/>
      <c r="E5" s="132"/>
      <c r="F5" s="132"/>
      <c r="G5" s="132"/>
      <c r="H5" s="132"/>
      <c r="I5" s="132"/>
      <c r="J5" s="132"/>
      <c r="K5" s="132"/>
      <c r="L5" s="132"/>
      <c r="M5" s="132"/>
      <c r="N5" s="132"/>
      <c r="O5" s="132"/>
    </row>
    <row r="6" spans="2:23" ht="33" customHeight="1" x14ac:dyDescent="0.35">
      <c r="B6" s="133" t="s">
        <v>0</v>
      </c>
    </row>
    <row r="7" spans="2:23" ht="33" customHeight="1" x14ac:dyDescent="0.35">
      <c r="B7" s="134" t="s">
        <v>3</v>
      </c>
      <c r="C7" s="134">
        <v>2007</v>
      </c>
      <c r="D7" s="134">
        <v>2008</v>
      </c>
      <c r="E7" s="134">
        <v>2009</v>
      </c>
      <c r="F7" s="134">
        <v>2010</v>
      </c>
      <c r="G7" s="134">
        <v>2011</v>
      </c>
      <c r="H7" s="134">
        <v>2012</v>
      </c>
      <c r="I7" s="134">
        <v>2013</v>
      </c>
      <c r="J7" s="134">
        <v>2014</v>
      </c>
      <c r="K7" s="134">
        <v>2015</v>
      </c>
      <c r="L7" s="134">
        <v>2016</v>
      </c>
      <c r="M7" s="134">
        <v>2017</v>
      </c>
      <c r="N7" s="134">
        <v>2018</v>
      </c>
      <c r="O7" s="134">
        <v>2019</v>
      </c>
      <c r="P7" s="134">
        <v>2020</v>
      </c>
      <c r="Q7" s="134">
        <v>2021</v>
      </c>
      <c r="R7" s="134">
        <v>2022</v>
      </c>
      <c r="S7" s="134">
        <v>2023</v>
      </c>
    </row>
    <row r="8" spans="2:23" ht="33" customHeight="1" x14ac:dyDescent="0.35">
      <c r="B8" s="24" t="s">
        <v>425</v>
      </c>
      <c r="C8" s="25">
        <v>625467</v>
      </c>
      <c r="D8" s="25">
        <v>834262</v>
      </c>
      <c r="E8" s="25">
        <v>923089</v>
      </c>
      <c r="F8" s="25">
        <v>1153711</v>
      </c>
      <c r="G8" s="25">
        <v>1414990</v>
      </c>
      <c r="H8" s="25">
        <v>1652011</v>
      </c>
      <c r="I8" s="25">
        <v>1908811</v>
      </c>
      <c r="J8" s="25">
        <v>2110294</v>
      </c>
      <c r="K8" s="25">
        <v>2035188</v>
      </c>
      <c r="L8" s="25">
        <v>2019793</v>
      </c>
      <c r="M8" s="25">
        <v>2133605</v>
      </c>
      <c r="N8" s="25">
        <v>2410500</v>
      </c>
      <c r="O8" s="25">
        <v>2332152</v>
      </c>
      <c r="P8" s="25">
        <v>2133460</v>
      </c>
      <c r="Q8" s="25">
        <v>2614046</v>
      </c>
      <c r="R8" s="25">
        <v>2326310</v>
      </c>
      <c r="S8" s="25">
        <v>2514448</v>
      </c>
    </row>
    <row r="9" spans="2:23" ht="33" customHeight="1" x14ac:dyDescent="0.35">
      <c r="B9" s="24" t="s">
        <v>379</v>
      </c>
      <c r="C9" s="25">
        <v>49848726.264110103</v>
      </c>
      <c r="D9" s="25">
        <v>61139437.082446702</v>
      </c>
      <c r="E9" s="25">
        <v>60094976.937057696</v>
      </c>
      <c r="F9" s="25">
        <v>68151329.246774003</v>
      </c>
      <c r="G9" s="25">
        <v>78986647.839196697</v>
      </c>
      <c r="H9" s="25">
        <v>87735047.7407123</v>
      </c>
      <c r="I9" s="25">
        <v>96570334.734164804</v>
      </c>
      <c r="J9" s="25">
        <v>102717793.36090501</v>
      </c>
      <c r="K9" s="25">
        <v>97209557.101837903</v>
      </c>
      <c r="L9" s="25">
        <v>97671432.666643396</v>
      </c>
      <c r="M9" s="25">
        <v>104467485.714113</v>
      </c>
      <c r="N9" s="25">
        <v>107478961</v>
      </c>
      <c r="O9" s="25">
        <v>107595830.000003</v>
      </c>
      <c r="P9" s="25">
        <v>95865473.000000298</v>
      </c>
      <c r="Q9" s="25">
        <v>107435099.99999601</v>
      </c>
      <c r="R9" s="25">
        <v>116586078.999998</v>
      </c>
      <c r="S9" s="25">
        <v>118844826.791557</v>
      </c>
    </row>
    <row r="10" spans="2:23" ht="33" customHeight="1" x14ac:dyDescent="0.35">
      <c r="B10" s="26" t="s">
        <v>426</v>
      </c>
      <c r="C10" s="27">
        <v>1.2547301543596699E-2</v>
      </c>
      <c r="D10" s="27">
        <v>1.36452352165918E-2</v>
      </c>
      <c r="E10" s="27">
        <v>1.5360501776493301E-2</v>
      </c>
      <c r="F10" s="27">
        <v>1.69286646753792E-2</v>
      </c>
      <c r="G10" s="27">
        <v>1.7914293601631E-2</v>
      </c>
      <c r="H10" s="27">
        <v>1.8829544663636202E-2</v>
      </c>
      <c r="I10" s="27">
        <v>1.9766018262797801E-2</v>
      </c>
      <c r="J10" s="27">
        <v>2.0544580748394499E-2</v>
      </c>
      <c r="K10" s="27">
        <v>2.0936089626125101E-2</v>
      </c>
      <c r="L10" s="27">
        <v>2.06794652730613E-2</v>
      </c>
      <c r="M10" s="27">
        <v>2.04236273651578E-2</v>
      </c>
      <c r="N10" s="27">
        <v>2.2427645164898799E-2</v>
      </c>
      <c r="O10" s="27">
        <v>2.1675115104367398E-2</v>
      </c>
      <c r="P10" s="27">
        <v>2.2254727726634099E-2</v>
      </c>
      <c r="Q10" s="27">
        <v>2.4331396349983402E-2</v>
      </c>
      <c r="R10" s="27">
        <v>1.99535829659391E-2</v>
      </c>
      <c r="S10" s="27">
        <v>2.11574038843955E-2</v>
      </c>
    </row>
    <row r="11" spans="2:23" ht="33" customHeight="1" x14ac:dyDescent="0.35">
      <c r="B11" s="135"/>
      <c r="C11" s="136"/>
      <c r="D11" s="136"/>
      <c r="E11" s="136"/>
      <c r="F11" s="136"/>
      <c r="G11" s="136"/>
      <c r="H11" s="136"/>
      <c r="I11" s="136"/>
      <c r="J11" s="136"/>
      <c r="K11" s="136"/>
      <c r="L11" s="136"/>
      <c r="M11" s="136"/>
      <c r="N11" s="136"/>
      <c r="O11" s="136"/>
      <c r="P11" s="136"/>
      <c r="Q11" s="136"/>
      <c r="R11" s="136"/>
    </row>
    <row r="12" spans="2:23" ht="33" customHeight="1" x14ac:dyDescent="0.35">
      <c r="B12" s="139" t="s">
        <v>374</v>
      </c>
      <c r="C12" s="138"/>
      <c r="D12" s="138"/>
      <c r="E12" s="138"/>
      <c r="F12" s="138"/>
      <c r="G12" s="138"/>
      <c r="H12" s="138"/>
      <c r="I12" s="138"/>
      <c r="J12" s="138"/>
    </row>
    <row r="13" spans="2:23" ht="33" customHeight="1" x14ac:dyDescent="0.35">
      <c r="B13" s="32"/>
      <c r="C13" s="33"/>
      <c r="D13" s="33"/>
      <c r="E13" s="33"/>
      <c r="F13" s="33"/>
      <c r="G13" s="33"/>
      <c r="H13" s="33"/>
      <c r="I13" s="33"/>
      <c r="J13" s="33"/>
      <c r="K13" s="33"/>
      <c r="L13" s="33"/>
      <c r="M13" s="33"/>
      <c r="N13" s="33"/>
      <c r="O13" s="33"/>
      <c r="P13" s="33"/>
      <c r="Q13" s="33"/>
      <c r="R13" s="33"/>
    </row>
    <row r="14" spans="2:23" ht="33" customHeight="1" x14ac:dyDescent="0.35">
      <c r="B14" s="140"/>
      <c r="C14" s="141"/>
      <c r="D14" s="141"/>
      <c r="E14" s="141"/>
      <c r="F14" s="141"/>
      <c r="G14" s="141"/>
      <c r="H14" s="141"/>
      <c r="I14" s="141"/>
      <c r="J14" s="141"/>
      <c r="K14" s="141"/>
      <c r="L14" s="141"/>
      <c r="M14" s="141"/>
      <c r="N14" s="141"/>
      <c r="O14" s="141"/>
      <c r="P14" s="141"/>
      <c r="Q14" s="141"/>
      <c r="R14" s="141"/>
      <c r="S14" s="10"/>
      <c r="T14" s="10"/>
      <c r="U14" s="10"/>
      <c r="V14" s="10"/>
      <c r="W14" s="10"/>
    </row>
    <row r="15" spans="2:23" ht="33" customHeight="1" x14ac:dyDescent="0.35">
      <c r="B15" s="140"/>
      <c r="C15" s="141"/>
      <c r="D15" s="141"/>
      <c r="E15" s="141"/>
      <c r="F15" s="141"/>
      <c r="G15" s="141"/>
      <c r="H15" s="141"/>
      <c r="I15" s="141"/>
      <c r="J15" s="141"/>
      <c r="K15" s="141"/>
      <c r="L15" s="141"/>
      <c r="M15" s="141"/>
      <c r="N15" s="141"/>
      <c r="O15" s="141"/>
      <c r="P15" s="141"/>
      <c r="Q15" s="141"/>
      <c r="R15" s="141"/>
      <c r="S15" s="10"/>
      <c r="T15" s="10"/>
      <c r="U15" s="10"/>
      <c r="V15" s="10"/>
      <c r="W15" s="10"/>
    </row>
    <row r="16" spans="2:23" ht="33" customHeight="1" x14ac:dyDescent="0.35">
      <c r="B16" s="140"/>
      <c r="C16" s="141"/>
      <c r="D16" s="141"/>
      <c r="E16" s="141"/>
      <c r="F16" s="141"/>
      <c r="G16" s="141"/>
      <c r="H16" s="141"/>
      <c r="I16" s="141"/>
      <c r="J16" s="141"/>
      <c r="K16" s="141"/>
      <c r="L16" s="141"/>
      <c r="M16" s="141"/>
      <c r="N16" s="141"/>
      <c r="O16" s="141"/>
      <c r="P16" s="141"/>
      <c r="Q16" s="141"/>
      <c r="R16" s="141"/>
      <c r="S16" s="10"/>
      <c r="T16" s="10"/>
      <c r="U16" s="10"/>
      <c r="V16" s="10"/>
      <c r="W16" s="10"/>
    </row>
    <row r="17" spans="2:23" ht="33" customHeight="1" x14ac:dyDescent="0.35">
      <c r="B17" s="140"/>
      <c r="C17" s="141"/>
      <c r="D17" s="141"/>
      <c r="E17" s="141"/>
      <c r="F17" s="141"/>
      <c r="G17" s="141"/>
      <c r="H17" s="141"/>
      <c r="I17" s="141"/>
      <c r="J17" s="141"/>
      <c r="K17" s="141"/>
      <c r="L17" s="141"/>
      <c r="M17" s="141"/>
      <c r="N17" s="141"/>
      <c r="O17" s="141"/>
      <c r="P17" s="141"/>
      <c r="Q17" s="141"/>
      <c r="R17" s="141"/>
      <c r="S17" s="10"/>
      <c r="T17" s="10"/>
      <c r="U17" s="10"/>
      <c r="V17" s="10"/>
      <c r="W17" s="10"/>
    </row>
    <row r="18" spans="2:23" ht="33" customHeight="1" x14ac:dyDescent="0.35">
      <c r="B18" s="140"/>
      <c r="C18" s="141"/>
      <c r="D18" s="141"/>
      <c r="E18" s="141"/>
      <c r="F18" s="141"/>
      <c r="G18" s="141"/>
      <c r="H18" s="141"/>
      <c r="I18" s="141"/>
      <c r="J18" s="141"/>
      <c r="K18" s="141"/>
      <c r="L18" s="141"/>
      <c r="M18" s="141"/>
      <c r="N18" s="141"/>
      <c r="O18" s="141"/>
      <c r="P18" s="141"/>
      <c r="Q18" s="141"/>
      <c r="R18" s="141"/>
      <c r="S18" s="10"/>
      <c r="T18" s="10"/>
      <c r="U18" s="10"/>
      <c r="V18" s="10"/>
      <c r="W18" s="10"/>
    </row>
    <row r="19" spans="2:23" ht="33" customHeight="1" x14ac:dyDescent="0.35">
      <c r="B19" s="140"/>
      <c r="C19" s="141"/>
      <c r="D19" s="141"/>
      <c r="E19" s="141"/>
      <c r="F19" s="141"/>
      <c r="G19" s="141"/>
      <c r="H19" s="141"/>
      <c r="I19" s="141"/>
      <c r="J19" s="141"/>
      <c r="K19" s="141"/>
      <c r="L19" s="141"/>
      <c r="M19" s="141"/>
      <c r="N19" s="141"/>
      <c r="O19" s="141"/>
      <c r="P19" s="141"/>
      <c r="Q19" s="141"/>
      <c r="R19" s="141"/>
      <c r="S19" s="10"/>
      <c r="T19" s="10"/>
      <c r="U19" s="10"/>
      <c r="V19" s="10"/>
      <c r="W19" s="10"/>
    </row>
    <row r="20" spans="2:23" ht="33" customHeight="1" x14ac:dyDescent="0.35">
      <c r="B20" s="140"/>
      <c r="C20" s="141"/>
      <c r="D20" s="141"/>
      <c r="E20" s="141"/>
      <c r="F20" s="141"/>
      <c r="G20" s="141"/>
      <c r="H20" s="141"/>
      <c r="I20" s="141"/>
      <c r="J20" s="141"/>
      <c r="K20" s="141"/>
      <c r="L20" s="141"/>
      <c r="M20" s="141"/>
      <c r="N20" s="141"/>
      <c r="O20" s="141"/>
      <c r="P20" s="141"/>
      <c r="Q20" s="141"/>
      <c r="R20" s="141"/>
      <c r="S20" s="10"/>
      <c r="T20" s="10"/>
      <c r="U20" s="10"/>
      <c r="V20" s="10"/>
      <c r="W20" s="10"/>
    </row>
    <row r="21" spans="2:23" ht="33" customHeight="1" x14ac:dyDescent="0.35">
      <c r="B21" s="140"/>
      <c r="C21" s="141"/>
      <c r="D21" s="141"/>
      <c r="E21" s="141"/>
      <c r="F21" s="141"/>
      <c r="G21" s="141"/>
      <c r="H21" s="141"/>
      <c r="I21" s="141"/>
      <c r="J21" s="141"/>
      <c r="K21" s="141"/>
      <c r="L21" s="141"/>
      <c r="M21" s="141"/>
      <c r="N21" s="141"/>
      <c r="O21" s="141"/>
      <c r="P21" s="141"/>
      <c r="Q21" s="141"/>
      <c r="R21" s="141"/>
      <c r="S21" s="10"/>
      <c r="T21" s="10"/>
      <c r="U21" s="10"/>
      <c r="V21" s="10"/>
      <c r="W21" s="10"/>
    </row>
    <row r="22" spans="2:23" ht="33" customHeight="1" x14ac:dyDescent="0.35">
      <c r="B22" s="140"/>
      <c r="C22" s="141"/>
      <c r="D22" s="141"/>
      <c r="E22" s="141"/>
      <c r="F22" s="141"/>
      <c r="G22" s="141"/>
      <c r="H22" s="141"/>
      <c r="I22" s="141"/>
      <c r="J22" s="141"/>
      <c r="K22" s="141"/>
      <c r="L22" s="141"/>
      <c r="M22" s="141"/>
      <c r="N22" s="141"/>
      <c r="O22" s="141"/>
      <c r="P22" s="141"/>
      <c r="Q22" s="141"/>
      <c r="R22" s="141"/>
      <c r="S22" s="10"/>
      <c r="T22" s="10"/>
      <c r="U22" s="10"/>
      <c r="V22" s="10"/>
      <c r="W22" s="10"/>
    </row>
    <row r="23" spans="2:23" ht="33" customHeight="1" x14ac:dyDescent="0.35">
      <c r="B23" s="140"/>
      <c r="C23" s="141"/>
      <c r="D23" s="141"/>
      <c r="E23" s="141"/>
      <c r="F23" s="141"/>
      <c r="G23" s="141"/>
      <c r="H23" s="141"/>
      <c r="I23" s="141"/>
      <c r="J23" s="141"/>
      <c r="K23" s="141"/>
      <c r="L23" s="141"/>
      <c r="M23" s="141"/>
      <c r="N23" s="141"/>
      <c r="O23" s="141"/>
      <c r="P23" s="141"/>
      <c r="Q23" s="141"/>
      <c r="R23" s="141"/>
      <c r="S23" s="10"/>
      <c r="T23" s="10"/>
      <c r="U23" s="10"/>
      <c r="V23" s="10"/>
      <c r="W23" s="10"/>
    </row>
    <row r="24" spans="2:23" ht="33" customHeight="1" x14ac:dyDescent="0.35">
      <c r="B24" s="140"/>
      <c r="C24" s="141"/>
      <c r="D24" s="141"/>
      <c r="E24" s="141"/>
      <c r="F24" s="141"/>
      <c r="G24" s="141"/>
      <c r="H24" s="141"/>
      <c r="I24" s="141"/>
      <c r="J24" s="141"/>
      <c r="K24" s="141"/>
      <c r="L24" s="141"/>
      <c r="M24" s="141"/>
      <c r="N24" s="141"/>
      <c r="O24" s="141"/>
      <c r="P24" s="141"/>
      <c r="Q24" s="141"/>
      <c r="R24" s="141"/>
      <c r="S24" s="10"/>
      <c r="T24" s="10"/>
      <c r="U24" s="10"/>
      <c r="V24" s="10"/>
      <c r="W24" s="10"/>
    </row>
    <row r="25" spans="2:23" ht="33" customHeight="1" x14ac:dyDescent="0.35">
      <c r="B25" s="140"/>
      <c r="C25" s="141"/>
      <c r="D25" s="141"/>
      <c r="E25" s="141"/>
      <c r="F25" s="141"/>
      <c r="G25" s="141"/>
      <c r="H25" s="141"/>
      <c r="I25" s="141"/>
      <c r="J25" s="141"/>
      <c r="K25" s="141"/>
      <c r="L25" s="141"/>
      <c r="M25" s="141"/>
      <c r="N25" s="141"/>
      <c r="O25" s="141"/>
      <c r="P25" s="141"/>
      <c r="Q25" s="141"/>
      <c r="R25" s="141"/>
      <c r="S25" s="10"/>
      <c r="T25" s="10"/>
      <c r="U25" s="10"/>
      <c r="V25" s="10"/>
      <c r="W25" s="10"/>
    </row>
    <row r="26" spans="2:23" ht="33" customHeight="1" x14ac:dyDescent="0.35">
      <c r="B26" s="137"/>
      <c r="C26" s="138"/>
      <c r="D26" s="138"/>
      <c r="E26" s="138"/>
      <c r="F26" s="138"/>
      <c r="G26" s="138"/>
      <c r="H26" s="138"/>
      <c r="I26" s="138"/>
      <c r="J26" s="138"/>
    </row>
    <row r="27" spans="2:23" ht="16.5" customHeight="1" x14ac:dyDescent="0.35">
      <c r="B27" s="38" t="s">
        <v>288</v>
      </c>
      <c r="C27" s="138"/>
      <c r="D27" s="138"/>
      <c r="E27" s="138"/>
      <c r="F27" s="138"/>
      <c r="G27" s="138"/>
      <c r="H27" s="138"/>
      <c r="I27" s="138"/>
      <c r="J27" s="138"/>
    </row>
    <row r="28" spans="2:23" ht="16.5" customHeight="1" x14ac:dyDescent="0.35">
      <c r="B28" s="38" t="s">
        <v>321</v>
      </c>
      <c r="C28" s="136"/>
    </row>
    <row r="29" spans="2:23" ht="16.5" customHeight="1" x14ac:dyDescent="0.35">
      <c r="B29" s="18" t="s">
        <v>13</v>
      </c>
      <c r="C29" s="136"/>
    </row>
    <row r="30" spans="2:23" ht="15" customHeight="1" x14ac:dyDescent="0.35">
      <c r="C30" s="136"/>
    </row>
    <row r="31" spans="2:23" ht="15" customHeight="1" x14ac:dyDescent="0.35">
      <c r="C31" s="136"/>
    </row>
    <row r="32" spans="2:23" ht="15" customHeight="1" x14ac:dyDescent="0.35">
      <c r="C32" s="136"/>
    </row>
    <row r="33" spans="3:3" ht="15" customHeight="1" x14ac:dyDescent="0.35">
      <c r="C33" s="136"/>
    </row>
  </sheetData>
  <mergeCells count="2">
    <mergeCell ref="B4:R4"/>
    <mergeCell ref="B3:R3"/>
  </mergeCells>
  <hyperlinks>
    <hyperlink ref="B2" location="Indice!A1" display="Índice"/>
    <hyperlink ref="S2" location="'1.2.2'!A1" display="Siguiente"/>
    <hyperlink ref="R2" location="'1.1.5'!A1" display="Anterior"/>
  </hyperlinks>
  <pageMargins left="1.0900000000000001" right="0.70866141732283472" top="0.74803149606299213" bottom="0.74803149606299213" header="0.31496062992125984" footer="0.31496062992125984"/>
  <pageSetup paperSize="9" scale="88" orientation="portrait"/>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30"/>
  <sheetViews>
    <sheetView showGridLines="0" topLeftCell="B1" zoomScale="60" zoomScaleNormal="60" zoomScaleSheetLayoutView="85" workbookViewId="0">
      <pane ySplit="5" topLeftCell="A6" activePane="bottomLeft" state="frozen"/>
      <selection activeCell="B14" sqref="B14:Q16"/>
      <selection pane="bottomLeft" activeCell="B1" sqref="B1"/>
    </sheetView>
  </sheetViews>
  <sheetFormatPr baseColWidth="10" defaultRowHeight="14.5" x14ac:dyDescent="0.35"/>
  <cols>
    <col min="1" max="1" width="5" customWidth="1"/>
    <col min="2" max="2" width="52.7265625" customWidth="1"/>
    <col min="3" max="19" width="15.81640625" customWidth="1"/>
  </cols>
  <sheetData>
    <row r="1" spans="1:21" ht="78" customHeight="1" x14ac:dyDescent="0.35"/>
    <row r="2" spans="1:21" ht="33" customHeight="1" x14ac:dyDescent="0.55000000000000004">
      <c r="B2" s="37" t="s">
        <v>2</v>
      </c>
      <c r="R2" s="37" t="s">
        <v>173</v>
      </c>
      <c r="S2" s="143" t="s">
        <v>174</v>
      </c>
    </row>
    <row r="3" spans="1:21" ht="33" customHeight="1" x14ac:dyDescent="0.35">
      <c r="B3" s="395" t="s">
        <v>103</v>
      </c>
      <c r="C3" s="395"/>
      <c r="D3" s="395"/>
      <c r="E3" s="395"/>
      <c r="F3" s="395"/>
      <c r="G3" s="395"/>
      <c r="H3" s="395"/>
      <c r="I3" s="395"/>
      <c r="J3" s="395"/>
      <c r="K3" s="395"/>
      <c r="L3" s="395"/>
      <c r="M3" s="395"/>
      <c r="N3" s="395"/>
      <c r="O3" s="395"/>
      <c r="P3" s="395"/>
      <c r="Q3" s="395"/>
      <c r="R3" s="395"/>
    </row>
    <row r="4" spans="1:21" ht="33" customHeight="1" x14ac:dyDescent="0.35">
      <c r="B4" s="396" t="s">
        <v>301</v>
      </c>
      <c r="C4" s="396"/>
      <c r="D4" s="396"/>
      <c r="E4" s="396"/>
      <c r="F4" s="396"/>
      <c r="G4" s="396"/>
      <c r="H4" s="396"/>
      <c r="I4" s="396"/>
      <c r="J4" s="396"/>
      <c r="K4" s="396"/>
      <c r="L4" s="396"/>
      <c r="M4" s="396"/>
      <c r="N4" s="396"/>
      <c r="O4" s="396"/>
      <c r="P4" s="396"/>
      <c r="Q4" s="396"/>
      <c r="R4" s="396"/>
    </row>
    <row r="5" spans="1:21" ht="33" customHeight="1" x14ac:dyDescent="0.35"/>
    <row r="6" spans="1:21" ht="33" customHeight="1" x14ac:dyDescent="0.35">
      <c r="B6" s="20" t="s">
        <v>0</v>
      </c>
      <c r="C6" s="21"/>
      <c r="D6" s="21"/>
      <c r="E6" s="21"/>
      <c r="F6" s="21"/>
      <c r="G6" s="21"/>
      <c r="H6" s="21"/>
      <c r="I6" s="21"/>
      <c r="J6" s="21"/>
      <c r="K6" s="21"/>
      <c r="L6" s="21"/>
      <c r="M6" s="21"/>
      <c r="N6" s="21"/>
      <c r="O6" s="21"/>
      <c r="P6" s="21"/>
      <c r="Q6" s="21"/>
      <c r="R6" s="21"/>
    </row>
    <row r="7" spans="1:21" ht="33" customHeight="1" x14ac:dyDescent="0.35">
      <c r="B7" s="30" t="s">
        <v>3</v>
      </c>
      <c r="C7" s="30">
        <v>2007</v>
      </c>
      <c r="D7" s="30">
        <v>2008</v>
      </c>
      <c r="E7" s="30">
        <v>2009</v>
      </c>
      <c r="F7" s="30">
        <v>2010</v>
      </c>
      <c r="G7" s="30">
        <v>2011</v>
      </c>
      <c r="H7" s="30">
        <v>2012</v>
      </c>
      <c r="I7" s="30">
        <v>2013</v>
      </c>
      <c r="J7" s="30">
        <v>2014</v>
      </c>
      <c r="K7" s="30">
        <v>2015</v>
      </c>
      <c r="L7" s="30">
        <v>2016</v>
      </c>
      <c r="M7" s="30">
        <v>2017</v>
      </c>
      <c r="N7" s="30">
        <v>2018</v>
      </c>
      <c r="O7" s="30">
        <v>2019</v>
      </c>
      <c r="P7" s="30">
        <v>2020</v>
      </c>
      <c r="Q7" s="30">
        <v>2021</v>
      </c>
      <c r="R7" s="30">
        <v>2022</v>
      </c>
      <c r="S7" s="30">
        <v>2023</v>
      </c>
    </row>
    <row r="8" spans="1:21" ht="34.5" customHeight="1" x14ac:dyDescent="0.35">
      <c r="B8" s="24" t="s">
        <v>425</v>
      </c>
      <c r="C8" s="25">
        <v>625467</v>
      </c>
      <c r="D8" s="25">
        <v>834262</v>
      </c>
      <c r="E8" s="25">
        <v>923089</v>
      </c>
      <c r="F8" s="25">
        <v>1153711</v>
      </c>
      <c r="G8" s="25">
        <v>1414990</v>
      </c>
      <c r="H8" s="25">
        <v>1652011</v>
      </c>
      <c r="I8" s="25">
        <v>1908811</v>
      </c>
      <c r="J8" s="25">
        <v>2110294</v>
      </c>
      <c r="K8" s="25">
        <v>2035188</v>
      </c>
      <c r="L8" s="25">
        <v>2019793</v>
      </c>
      <c r="M8" s="25">
        <v>2133605</v>
      </c>
      <c r="N8" s="25">
        <v>2410500</v>
      </c>
      <c r="O8" s="25">
        <v>2332152</v>
      </c>
      <c r="P8" s="25">
        <v>2133460</v>
      </c>
      <c r="Q8" s="25">
        <v>2614046</v>
      </c>
      <c r="R8" s="25">
        <v>2326310</v>
      </c>
      <c r="S8" s="25">
        <v>2514448</v>
      </c>
    </row>
    <row r="9" spans="1:21" ht="34.5" customHeight="1" x14ac:dyDescent="0.35">
      <c r="B9" s="24" t="s">
        <v>427</v>
      </c>
      <c r="C9" s="25">
        <v>413991</v>
      </c>
      <c r="D9" s="25">
        <v>494322</v>
      </c>
      <c r="E9" s="25">
        <v>543130</v>
      </c>
      <c r="F9" s="25">
        <v>632491</v>
      </c>
      <c r="G9" s="25">
        <v>721630</v>
      </c>
      <c r="H9" s="25">
        <v>751137</v>
      </c>
      <c r="I9" s="25">
        <v>803669</v>
      </c>
      <c r="J9" s="25">
        <v>874095</v>
      </c>
      <c r="K9" s="25">
        <v>891280</v>
      </c>
      <c r="L9" s="25">
        <v>871424</v>
      </c>
      <c r="M9" s="25">
        <v>917350</v>
      </c>
      <c r="N9" s="25">
        <v>993607</v>
      </c>
      <c r="O9" s="25">
        <v>911499</v>
      </c>
      <c r="P9" s="25">
        <v>794341</v>
      </c>
      <c r="Q9" s="25">
        <v>789274</v>
      </c>
      <c r="R9" s="25">
        <v>971291</v>
      </c>
      <c r="S9" s="25">
        <v>997011</v>
      </c>
    </row>
    <row r="10" spans="1:21" ht="33.75" customHeight="1" x14ac:dyDescent="0.35">
      <c r="B10" s="26" t="s">
        <v>428</v>
      </c>
      <c r="C10" s="50">
        <v>1039458</v>
      </c>
      <c r="D10" s="50">
        <v>1328584</v>
      </c>
      <c r="E10" s="50">
        <v>1466219</v>
      </c>
      <c r="F10" s="50">
        <v>1786202</v>
      </c>
      <c r="G10" s="50">
        <v>2136620</v>
      </c>
      <c r="H10" s="50">
        <v>2403148</v>
      </c>
      <c r="I10" s="50">
        <v>2712480</v>
      </c>
      <c r="J10" s="50">
        <v>2984389</v>
      </c>
      <c r="K10" s="50">
        <v>2926468</v>
      </c>
      <c r="L10" s="50">
        <v>2891217</v>
      </c>
      <c r="M10" s="50">
        <v>3050955</v>
      </c>
      <c r="N10" s="50">
        <v>3404107</v>
      </c>
      <c r="O10" s="50">
        <v>3243651</v>
      </c>
      <c r="P10" s="50">
        <v>2927801</v>
      </c>
      <c r="Q10" s="50">
        <v>3403320</v>
      </c>
      <c r="R10" s="50">
        <v>3297601</v>
      </c>
      <c r="S10" s="50">
        <v>3511459</v>
      </c>
    </row>
    <row r="11" spans="1:21" ht="33" customHeight="1" x14ac:dyDescent="0.35">
      <c r="B11" s="60"/>
      <c r="C11" s="22"/>
      <c r="D11" s="22"/>
      <c r="E11" s="22"/>
      <c r="F11" s="22"/>
      <c r="G11" s="22"/>
      <c r="H11" s="22"/>
      <c r="I11" s="22"/>
      <c r="J11" s="22"/>
      <c r="K11" s="22"/>
      <c r="L11" s="22"/>
      <c r="M11" s="22"/>
      <c r="N11" s="22"/>
      <c r="O11" s="22"/>
      <c r="P11" s="22"/>
      <c r="Q11" s="22"/>
      <c r="R11" s="22"/>
    </row>
    <row r="12" spans="1:21" ht="39.75" customHeight="1" x14ac:dyDescent="0.35">
      <c r="B12" s="397" t="s">
        <v>302</v>
      </c>
      <c r="C12" s="397"/>
      <c r="D12" s="397"/>
      <c r="E12" s="397"/>
      <c r="F12" s="397"/>
      <c r="G12" s="397"/>
      <c r="H12" s="397"/>
      <c r="I12" s="397"/>
      <c r="J12" s="397"/>
      <c r="K12" s="397"/>
      <c r="L12" s="397"/>
      <c r="M12" s="397"/>
    </row>
    <row r="13" spans="1:21" ht="33" customHeight="1" x14ac:dyDescent="0.35">
      <c r="B13" s="43"/>
      <c r="C13" s="44"/>
      <c r="D13" s="44"/>
      <c r="E13" s="44"/>
      <c r="F13" s="44"/>
      <c r="G13" s="44"/>
      <c r="H13" s="44"/>
      <c r="I13" s="44"/>
      <c r="J13" s="44"/>
      <c r="K13" s="10"/>
      <c r="L13" s="10"/>
      <c r="M13" s="10"/>
      <c r="N13" s="10"/>
      <c r="O13" s="10"/>
      <c r="P13" s="10"/>
      <c r="Q13" s="10"/>
      <c r="R13" s="10"/>
      <c r="S13" s="10"/>
      <c r="T13" s="10"/>
    </row>
    <row r="14" spans="1:21" ht="33" customHeight="1" x14ac:dyDescent="0.35">
      <c r="A14" s="46"/>
      <c r="B14" s="144"/>
      <c r="C14" s="53"/>
      <c r="D14" s="53"/>
      <c r="E14" s="53"/>
      <c r="F14" s="53"/>
      <c r="G14" s="53"/>
      <c r="H14" s="53"/>
      <c r="I14" s="53"/>
      <c r="J14" s="53"/>
      <c r="K14" s="53"/>
      <c r="L14" s="53"/>
      <c r="M14" s="53"/>
      <c r="N14" s="53"/>
      <c r="O14" s="53"/>
      <c r="P14" s="46"/>
      <c r="Q14" s="46"/>
      <c r="R14" s="46"/>
      <c r="S14" s="46"/>
      <c r="T14" s="46"/>
    </row>
    <row r="15" spans="1:21" ht="33" customHeight="1" x14ac:dyDescent="0.35">
      <c r="A15" s="46"/>
      <c r="B15" s="52"/>
      <c r="C15" s="52">
        <v>2007</v>
      </c>
      <c r="D15" s="52">
        <v>2008</v>
      </c>
      <c r="E15" s="52">
        <v>2009</v>
      </c>
      <c r="F15" s="52">
        <v>2010</v>
      </c>
      <c r="G15" s="52">
        <v>2011</v>
      </c>
      <c r="H15" s="52">
        <v>2012</v>
      </c>
      <c r="I15" s="52">
        <v>2013</v>
      </c>
      <c r="J15" s="52">
        <v>2014</v>
      </c>
      <c r="K15" s="52">
        <v>2015</v>
      </c>
      <c r="L15" s="52">
        <v>2016</v>
      </c>
      <c r="M15" s="52">
        <v>2017</v>
      </c>
      <c r="N15" s="52">
        <v>2018</v>
      </c>
      <c r="O15" s="52">
        <v>2019</v>
      </c>
      <c r="P15" s="52">
        <v>2020</v>
      </c>
      <c r="Q15" s="52">
        <v>2021</v>
      </c>
      <c r="R15" s="52">
        <v>2022</v>
      </c>
      <c r="S15" s="52">
        <v>2023</v>
      </c>
      <c r="T15" s="46"/>
      <c r="U15" s="10"/>
    </row>
    <row r="16" spans="1:21" ht="33" customHeight="1" x14ac:dyDescent="0.35">
      <c r="A16" s="46"/>
      <c r="B16" s="54" t="str">
        <f>+B8</f>
        <v>Consumo intermedio de las industrias características de la salud</v>
      </c>
      <c r="C16" s="55">
        <f t="shared" ref="C16:S16" si="0">+C8/C10</f>
        <v>0.60172416778744309</v>
      </c>
      <c r="D16" s="55">
        <f t="shared" si="0"/>
        <v>0.62793319805145931</v>
      </c>
      <c r="E16" s="55">
        <f t="shared" si="0"/>
        <v>0.62957102588358216</v>
      </c>
      <c r="F16" s="55">
        <f t="shared" si="0"/>
        <v>0.64590175131368122</v>
      </c>
      <c r="G16" s="55">
        <f t="shared" si="0"/>
        <v>0.6622562739279797</v>
      </c>
      <c r="H16" s="55">
        <f t="shared" si="0"/>
        <v>0.68743622947900007</v>
      </c>
      <c r="I16" s="55">
        <f t="shared" si="0"/>
        <v>0.70371431310092614</v>
      </c>
      <c r="J16" s="55">
        <f t="shared" si="0"/>
        <v>0.70711090276770217</v>
      </c>
      <c r="K16" s="55">
        <f t="shared" si="0"/>
        <v>0.69544174069219278</v>
      </c>
      <c r="L16" s="55">
        <f t="shared" si="0"/>
        <v>0.69859612751308531</v>
      </c>
      <c r="M16" s="55">
        <f t="shared" si="0"/>
        <v>0.69932365439673805</v>
      </c>
      <c r="N16" s="55">
        <f t="shared" si="0"/>
        <v>0.70811522669528304</v>
      </c>
      <c r="O16" s="55">
        <f t="shared" si="0"/>
        <v>0.71898980500676557</v>
      </c>
      <c r="P16" s="55">
        <f t="shared" si="0"/>
        <v>0.72869023543608324</v>
      </c>
      <c r="Q16" s="55">
        <f t="shared" si="0"/>
        <v>0.76808704441545317</v>
      </c>
      <c r="R16" s="55">
        <f t="shared" si="0"/>
        <v>0.70545526884544252</v>
      </c>
      <c r="S16" s="55">
        <f t="shared" si="0"/>
        <v>0.71606930338642716</v>
      </c>
      <c r="T16" s="46"/>
      <c r="U16" s="10"/>
    </row>
    <row r="17" spans="1:21" ht="33" customHeight="1" x14ac:dyDescent="0.35">
      <c r="A17" s="46"/>
      <c r="B17" s="54" t="str">
        <f>+B9</f>
        <v>Consumo intermedio de las industrias conexas de la salud</v>
      </c>
      <c r="C17" s="55">
        <f t="shared" ref="C17:S17" si="1">+C9/C10</f>
        <v>0.39827583221255691</v>
      </c>
      <c r="D17" s="55">
        <f t="shared" si="1"/>
        <v>0.37206680194854069</v>
      </c>
      <c r="E17" s="55">
        <f t="shared" si="1"/>
        <v>0.37042897411641779</v>
      </c>
      <c r="F17" s="55">
        <f t="shared" si="1"/>
        <v>0.35409824868631878</v>
      </c>
      <c r="G17" s="55">
        <f t="shared" si="1"/>
        <v>0.3377437260720203</v>
      </c>
      <c r="H17" s="55">
        <f t="shared" si="1"/>
        <v>0.31256377052099993</v>
      </c>
      <c r="I17" s="55">
        <f t="shared" si="1"/>
        <v>0.29628568689907392</v>
      </c>
      <c r="J17" s="55">
        <f t="shared" si="1"/>
        <v>0.29288909723229778</v>
      </c>
      <c r="K17" s="55">
        <f t="shared" si="1"/>
        <v>0.30455825930780722</v>
      </c>
      <c r="L17" s="55">
        <f t="shared" si="1"/>
        <v>0.30140387248691469</v>
      </c>
      <c r="M17" s="55">
        <f t="shared" si="1"/>
        <v>0.30067634560326195</v>
      </c>
      <c r="N17" s="55">
        <f t="shared" si="1"/>
        <v>0.2918847733047169</v>
      </c>
      <c r="O17" s="55">
        <f t="shared" si="1"/>
        <v>0.28101019499323449</v>
      </c>
      <c r="P17" s="55">
        <f t="shared" si="1"/>
        <v>0.27130976456391676</v>
      </c>
      <c r="Q17" s="55">
        <f t="shared" si="1"/>
        <v>0.23191295558454686</v>
      </c>
      <c r="R17" s="55">
        <f t="shared" si="1"/>
        <v>0.29454473115455754</v>
      </c>
      <c r="S17" s="55">
        <f t="shared" si="1"/>
        <v>0.2839306966135729</v>
      </c>
      <c r="T17" s="46"/>
      <c r="U17" s="10"/>
    </row>
    <row r="18" spans="1:21" ht="33" customHeight="1" x14ac:dyDescent="0.35">
      <c r="A18" s="46"/>
      <c r="B18" s="54" t="str">
        <f>+B10</f>
        <v>Consumo intermedio de las industrias características  y conexas de la salud</v>
      </c>
      <c r="C18" s="55">
        <f>SUM(C16:C17)</f>
        <v>1</v>
      </c>
      <c r="D18" s="55">
        <f t="shared" ref="D18:S18" si="2">SUM(D16:D17)</f>
        <v>1</v>
      </c>
      <c r="E18" s="55">
        <f t="shared" si="2"/>
        <v>1</v>
      </c>
      <c r="F18" s="55">
        <f t="shared" si="2"/>
        <v>1</v>
      </c>
      <c r="G18" s="55">
        <f t="shared" si="2"/>
        <v>1</v>
      </c>
      <c r="H18" s="55">
        <f t="shared" si="2"/>
        <v>1</v>
      </c>
      <c r="I18" s="55">
        <f t="shared" si="2"/>
        <v>1</v>
      </c>
      <c r="J18" s="55">
        <f t="shared" si="2"/>
        <v>1</v>
      </c>
      <c r="K18" s="55">
        <f t="shared" si="2"/>
        <v>1</v>
      </c>
      <c r="L18" s="55">
        <f t="shared" si="2"/>
        <v>1</v>
      </c>
      <c r="M18" s="55">
        <f t="shared" si="2"/>
        <v>1</v>
      </c>
      <c r="N18" s="55">
        <f t="shared" si="2"/>
        <v>1</v>
      </c>
      <c r="O18" s="55">
        <f t="shared" si="2"/>
        <v>1</v>
      </c>
      <c r="P18" s="55">
        <f t="shared" si="2"/>
        <v>1</v>
      </c>
      <c r="Q18" s="55"/>
      <c r="R18" s="55">
        <f t="shared" si="2"/>
        <v>1</v>
      </c>
      <c r="S18" s="55">
        <f t="shared" si="2"/>
        <v>1</v>
      </c>
      <c r="T18" s="46"/>
      <c r="U18" s="10"/>
    </row>
    <row r="19" spans="1:21" ht="33" customHeight="1" x14ac:dyDescent="0.35">
      <c r="A19" s="46"/>
      <c r="B19" s="59"/>
      <c r="C19" s="56"/>
      <c r="D19" s="56"/>
      <c r="E19" s="56"/>
      <c r="F19" s="56"/>
      <c r="G19" s="56"/>
      <c r="H19" s="56"/>
      <c r="I19" s="56"/>
      <c r="J19" s="56"/>
      <c r="K19" s="51"/>
      <c r="L19" s="53"/>
      <c r="M19" s="53"/>
      <c r="N19" s="53"/>
      <c r="O19" s="53"/>
      <c r="P19" s="46"/>
      <c r="Q19" s="46"/>
      <c r="R19" s="46"/>
      <c r="S19" s="46"/>
      <c r="T19" s="46"/>
    </row>
    <row r="20" spans="1:21" ht="33" customHeight="1" x14ac:dyDescent="0.35">
      <c r="A20" s="46"/>
      <c r="B20" s="62"/>
      <c r="C20" s="61"/>
      <c r="D20" s="61"/>
      <c r="E20" s="61"/>
      <c r="F20" s="61"/>
      <c r="G20" s="61"/>
      <c r="H20" s="61"/>
      <c r="I20" s="61"/>
      <c r="J20" s="61"/>
      <c r="K20" s="53"/>
      <c r="L20" s="53"/>
      <c r="M20" s="53"/>
      <c r="N20" s="53"/>
      <c r="O20" s="53"/>
      <c r="P20" s="46"/>
      <c r="Q20" s="46"/>
      <c r="R20" s="46"/>
      <c r="S20" s="46"/>
      <c r="T20" s="46"/>
    </row>
    <row r="21" spans="1:21" ht="33" customHeight="1" x14ac:dyDescent="0.35">
      <c r="B21" s="39"/>
      <c r="C21" s="40"/>
      <c r="D21" s="40"/>
      <c r="E21" s="40"/>
      <c r="F21" s="40"/>
      <c r="G21" s="40"/>
      <c r="H21" s="40"/>
      <c r="I21" s="40"/>
      <c r="J21" s="40"/>
      <c r="K21" s="40"/>
      <c r="L21" s="40"/>
      <c r="M21" s="40"/>
      <c r="N21" s="40"/>
      <c r="O21" s="40"/>
      <c r="P21" s="40"/>
      <c r="Q21" s="40"/>
      <c r="R21" s="40"/>
    </row>
    <row r="22" spans="1:21" ht="33" customHeight="1" x14ac:dyDescent="0.35">
      <c r="B22" s="39"/>
      <c r="C22" s="40"/>
      <c r="D22" s="40"/>
      <c r="E22" s="40"/>
      <c r="F22" s="40"/>
      <c r="G22" s="40"/>
      <c r="H22" s="40"/>
      <c r="I22" s="40"/>
      <c r="J22" s="40"/>
      <c r="K22" s="40"/>
      <c r="L22" s="40"/>
      <c r="M22" s="40"/>
      <c r="N22" s="40"/>
      <c r="O22" s="40"/>
      <c r="P22" s="40"/>
      <c r="Q22" s="40"/>
      <c r="R22" s="40"/>
    </row>
    <row r="23" spans="1:21" ht="33" customHeight="1" x14ac:dyDescent="0.35">
      <c r="B23" s="39"/>
      <c r="C23" s="40"/>
      <c r="D23" s="40"/>
      <c r="E23" s="40"/>
      <c r="F23" s="40"/>
      <c r="G23" s="40"/>
      <c r="H23" s="40"/>
      <c r="I23" s="40"/>
      <c r="J23" s="40"/>
      <c r="K23" s="40"/>
      <c r="L23" s="40"/>
      <c r="M23" s="40"/>
      <c r="N23" s="40"/>
      <c r="O23" s="40"/>
      <c r="P23" s="40"/>
      <c r="Q23" s="40"/>
      <c r="R23" s="40"/>
    </row>
    <row r="24" spans="1:21" ht="33" customHeight="1" x14ac:dyDescent="0.35">
      <c r="B24" s="39"/>
      <c r="C24" s="40"/>
      <c r="D24" s="40"/>
      <c r="E24" s="40"/>
      <c r="F24" s="40"/>
      <c r="G24" s="40"/>
      <c r="H24" s="40"/>
      <c r="I24" s="40"/>
      <c r="J24" s="40"/>
      <c r="K24" s="40"/>
      <c r="L24" s="40"/>
      <c r="M24" s="40"/>
      <c r="N24" s="40"/>
      <c r="O24" s="40"/>
      <c r="P24" s="40"/>
      <c r="Q24" s="40"/>
      <c r="R24" s="40"/>
    </row>
    <row r="25" spans="1:21" ht="33" customHeight="1" x14ac:dyDescent="0.35">
      <c r="B25" s="39"/>
      <c r="C25" s="40"/>
      <c r="D25" s="40"/>
      <c r="E25" s="40"/>
      <c r="F25" s="40"/>
      <c r="G25" s="40"/>
      <c r="H25" s="40"/>
      <c r="I25" s="40"/>
      <c r="J25" s="40"/>
      <c r="K25" s="40"/>
      <c r="L25" s="40"/>
      <c r="M25" s="40"/>
      <c r="N25" s="40"/>
      <c r="O25" s="40"/>
      <c r="P25" s="40"/>
      <c r="Q25" s="40"/>
      <c r="R25" s="40"/>
    </row>
    <row r="26" spans="1:21" ht="33" customHeight="1" x14ac:dyDescent="0.35">
      <c r="B26" s="39"/>
      <c r="C26" s="40"/>
      <c r="D26" s="40"/>
      <c r="E26" s="40"/>
      <c r="F26" s="40"/>
      <c r="G26" s="40"/>
      <c r="H26" s="40"/>
      <c r="I26" s="40"/>
      <c r="J26" s="40"/>
      <c r="K26" s="40"/>
      <c r="L26" s="40"/>
      <c r="M26" s="40"/>
      <c r="N26" s="40"/>
      <c r="O26" s="40"/>
      <c r="P26" s="40"/>
      <c r="Q26" s="40"/>
      <c r="R26" s="40"/>
    </row>
    <row r="27" spans="1:21" ht="33" customHeight="1" x14ac:dyDescent="0.35">
      <c r="B27" s="16"/>
      <c r="C27" s="142"/>
      <c r="D27" s="17"/>
      <c r="E27" s="17"/>
      <c r="F27" s="17"/>
      <c r="G27" s="17"/>
      <c r="H27" s="17"/>
      <c r="I27" s="17"/>
      <c r="J27" s="17"/>
    </row>
    <row r="28" spans="1:21" ht="15" customHeight="1" x14ac:dyDescent="0.35">
      <c r="B28" s="18" t="s">
        <v>293</v>
      </c>
      <c r="C28" s="31"/>
    </row>
    <row r="29" spans="1:21" ht="15" customHeight="1" x14ac:dyDescent="0.35">
      <c r="B29" s="18" t="s">
        <v>14</v>
      </c>
      <c r="C29" s="31"/>
    </row>
    <row r="30" spans="1:21" ht="15" customHeight="1" x14ac:dyDescent="0.35">
      <c r="C30" s="31"/>
    </row>
  </sheetData>
  <mergeCells count="3">
    <mergeCell ref="B3:R3"/>
    <mergeCell ref="B4:R4"/>
    <mergeCell ref="B12:M12"/>
  </mergeCells>
  <hyperlinks>
    <hyperlink ref="B2" location="Indice!A1" display="Índice"/>
    <hyperlink ref="S2" location="'1.2.3'!A1" display="Siguiente"/>
    <hyperlink ref="R2" location="'1.2.1'!A1" display="Anterior"/>
  </hyperlinks>
  <pageMargins left="1.0900000000000001" right="0.70866141732283472" top="0.74803149606299213" bottom="0.74803149606299213" header="0.31496062992125984" footer="0.31496062992125984"/>
  <pageSetup paperSize="9" scale="88"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T29"/>
  <sheetViews>
    <sheetView showGridLines="0" zoomScale="60" zoomScaleNormal="60" workbookViewId="0">
      <pane ySplit="5" topLeftCell="A6" activePane="bottomLeft" state="frozen"/>
      <selection activeCell="B14" sqref="B14:Q16"/>
      <selection pane="bottomLeft" activeCell="A6" sqref="A6"/>
    </sheetView>
  </sheetViews>
  <sheetFormatPr baseColWidth="10" defaultRowHeight="14.5" x14ac:dyDescent="0.35"/>
  <cols>
    <col min="1" max="1" width="5" customWidth="1"/>
    <col min="2" max="2" width="52.7265625" customWidth="1"/>
    <col min="3" max="19" width="15.81640625" customWidth="1"/>
  </cols>
  <sheetData>
    <row r="1" spans="2:20" ht="78" customHeight="1" x14ac:dyDescent="0.35">
      <c r="B1" s="75"/>
      <c r="C1" s="75"/>
      <c r="D1" s="75"/>
      <c r="E1" s="75"/>
      <c r="F1" s="75"/>
      <c r="G1" s="75"/>
      <c r="H1" s="75"/>
      <c r="I1" s="75"/>
      <c r="J1" s="75"/>
      <c r="K1" s="75"/>
      <c r="L1" s="75"/>
      <c r="M1" s="75"/>
      <c r="N1" s="75"/>
      <c r="O1" s="75"/>
    </row>
    <row r="2" spans="2:20" ht="33" customHeight="1" x14ac:dyDescent="0.55000000000000004">
      <c r="B2" s="130" t="s">
        <v>2</v>
      </c>
      <c r="C2" s="147"/>
      <c r="D2" s="147"/>
      <c r="E2" s="147"/>
      <c r="F2" s="147"/>
      <c r="G2" s="147"/>
      <c r="H2" s="147"/>
      <c r="I2" s="147"/>
      <c r="J2" s="147"/>
      <c r="L2" s="147"/>
      <c r="M2" s="147"/>
      <c r="N2" s="147"/>
      <c r="O2" s="147"/>
      <c r="R2" s="37" t="s">
        <v>173</v>
      </c>
      <c r="S2" s="37" t="s">
        <v>174</v>
      </c>
      <c r="T2" s="146"/>
    </row>
    <row r="3" spans="2:20" ht="33" customHeight="1" x14ac:dyDescent="0.35">
      <c r="B3" s="395" t="s">
        <v>104</v>
      </c>
      <c r="C3" s="395"/>
      <c r="D3" s="395"/>
      <c r="E3" s="395"/>
      <c r="F3" s="395"/>
      <c r="G3" s="395"/>
      <c r="H3" s="395"/>
      <c r="I3" s="395"/>
      <c r="J3" s="395"/>
      <c r="K3" s="395"/>
      <c r="L3" s="395"/>
      <c r="M3" s="395"/>
      <c r="N3" s="395"/>
      <c r="O3" s="395"/>
      <c r="P3" s="395"/>
      <c r="Q3" s="395"/>
      <c r="R3" s="395"/>
    </row>
    <row r="4" spans="2:20" ht="33" customHeight="1" x14ac:dyDescent="0.35">
      <c r="B4" s="396" t="s">
        <v>303</v>
      </c>
      <c r="C4" s="396"/>
      <c r="D4" s="396"/>
      <c r="E4" s="396"/>
      <c r="F4" s="396"/>
      <c r="G4" s="396"/>
      <c r="H4" s="396"/>
      <c r="I4" s="396"/>
      <c r="J4" s="396"/>
      <c r="K4" s="396"/>
      <c r="L4" s="396"/>
      <c r="M4" s="396"/>
      <c r="N4" s="396"/>
      <c r="O4" s="396"/>
      <c r="P4" s="396"/>
      <c r="Q4" s="396"/>
      <c r="R4" s="396"/>
    </row>
    <row r="5" spans="2:20" ht="33" customHeight="1" x14ac:dyDescent="0.35">
      <c r="B5" s="76"/>
      <c r="C5" s="76"/>
      <c r="D5" s="76"/>
      <c r="E5" s="76"/>
      <c r="F5" s="76"/>
      <c r="G5" s="76"/>
      <c r="H5" s="76"/>
      <c r="I5" s="76"/>
      <c r="J5" s="76"/>
      <c r="K5" s="75"/>
      <c r="L5" s="75"/>
      <c r="M5" s="75"/>
      <c r="N5" s="75"/>
      <c r="O5" s="75"/>
    </row>
    <row r="6" spans="2:20" ht="33" customHeight="1" x14ac:dyDescent="0.35">
      <c r="B6" s="20" t="s">
        <v>0</v>
      </c>
      <c r="C6" s="69"/>
      <c r="D6" s="69"/>
      <c r="E6" s="69"/>
      <c r="F6" s="69"/>
      <c r="G6" s="69"/>
      <c r="H6" s="69"/>
      <c r="I6" s="69"/>
      <c r="J6" s="69"/>
      <c r="K6" s="69"/>
      <c r="L6" s="69"/>
      <c r="M6" s="69"/>
      <c r="N6" s="69"/>
      <c r="O6" s="69"/>
      <c r="P6" s="21"/>
      <c r="Q6" s="21"/>
      <c r="R6" s="21"/>
    </row>
    <row r="7" spans="2:20" ht="33" customHeight="1" x14ac:dyDescent="0.35">
      <c r="B7" s="30" t="s">
        <v>3</v>
      </c>
      <c r="C7" s="30">
        <v>2007</v>
      </c>
      <c r="D7" s="30">
        <v>2008</v>
      </c>
      <c r="E7" s="30">
        <v>2009</v>
      </c>
      <c r="F7" s="30">
        <v>2010</v>
      </c>
      <c r="G7" s="30">
        <v>2011</v>
      </c>
      <c r="H7" s="30">
        <v>2012</v>
      </c>
      <c r="I7" s="30">
        <v>2013</v>
      </c>
      <c r="J7" s="30">
        <v>2014</v>
      </c>
      <c r="K7" s="30">
        <v>2015</v>
      </c>
      <c r="L7" s="30">
        <v>2016</v>
      </c>
      <c r="M7" s="30">
        <v>2017</v>
      </c>
      <c r="N7" s="30">
        <v>2018</v>
      </c>
      <c r="O7" s="30">
        <v>2019</v>
      </c>
      <c r="P7" s="30">
        <v>2020</v>
      </c>
      <c r="Q7" s="30">
        <v>2021</v>
      </c>
      <c r="R7" s="30">
        <v>2022</v>
      </c>
      <c r="S7" s="30">
        <v>2023</v>
      </c>
    </row>
    <row r="8" spans="2:20" ht="33" customHeight="1" x14ac:dyDescent="0.35">
      <c r="B8" s="24" t="s">
        <v>429</v>
      </c>
      <c r="C8" s="25">
        <v>317663</v>
      </c>
      <c r="D8" s="25">
        <v>418515</v>
      </c>
      <c r="E8" s="25">
        <v>437323</v>
      </c>
      <c r="F8" s="25">
        <v>553442</v>
      </c>
      <c r="G8" s="25">
        <v>736542</v>
      </c>
      <c r="H8" s="25">
        <v>851710</v>
      </c>
      <c r="I8" s="25">
        <v>1043411</v>
      </c>
      <c r="J8" s="25">
        <v>1165505</v>
      </c>
      <c r="K8" s="25">
        <v>1054475</v>
      </c>
      <c r="L8" s="25">
        <v>1062683</v>
      </c>
      <c r="M8" s="25">
        <v>1223436</v>
      </c>
      <c r="N8" s="25">
        <v>1455207</v>
      </c>
      <c r="O8" s="25">
        <v>1279889</v>
      </c>
      <c r="P8" s="25">
        <v>1050815</v>
      </c>
      <c r="Q8" s="25">
        <v>1327815</v>
      </c>
      <c r="R8" s="25">
        <v>1015074</v>
      </c>
      <c r="S8" s="25">
        <v>1130846</v>
      </c>
    </row>
    <row r="9" spans="2:20" ht="33" customHeight="1" x14ac:dyDescent="0.35">
      <c r="B9" s="24" t="s">
        <v>430</v>
      </c>
      <c r="C9" s="25">
        <v>307804</v>
      </c>
      <c r="D9" s="25">
        <v>415747</v>
      </c>
      <c r="E9" s="25">
        <v>485766</v>
      </c>
      <c r="F9" s="25">
        <v>600269</v>
      </c>
      <c r="G9" s="25">
        <v>678448</v>
      </c>
      <c r="H9" s="25">
        <v>800301</v>
      </c>
      <c r="I9" s="25">
        <v>865400</v>
      </c>
      <c r="J9" s="25">
        <v>944789</v>
      </c>
      <c r="K9" s="25">
        <v>980713</v>
      </c>
      <c r="L9" s="25">
        <v>957110</v>
      </c>
      <c r="M9" s="25">
        <v>910169</v>
      </c>
      <c r="N9" s="25">
        <v>955293</v>
      </c>
      <c r="O9" s="25">
        <v>1052263</v>
      </c>
      <c r="P9" s="25">
        <v>1082645</v>
      </c>
      <c r="Q9" s="25">
        <v>1286231</v>
      </c>
      <c r="R9" s="25">
        <v>1311236</v>
      </c>
      <c r="S9" s="25">
        <v>1383602</v>
      </c>
    </row>
    <row r="10" spans="2:20" ht="33" customHeight="1" x14ac:dyDescent="0.35">
      <c r="B10" s="26" t="s">
        <v>431</v>
      </c>
      <c r="C10" s="50">
        <v>625467</v>
      </c>
      <c r="D10" s="50">
        <v>834262</v>
      </c>
      <c r="E10" s="50">
        <v>923089</v>
      </c>
      <c r="F10" s="50">
        <v>1153711</v>
      </c>
      <c r="G10" s="50">
        <v>1414990</v>
      </c>
      <c r="H10" s="50">
        <v>1652011</v>
      </c>
      <c r="I10" s="50">
        <v>1908811</v>
      </c>
      <c r="J10" s="50">
        <v>2110294</v>
      </c>
      <c r="K10" s="50">
        <v>2035188</v>
      </c>
      <c r="L10" s="50">
        <v>2019793</v>
      </c>
      <c r="M10" s="50">
        <v>2133605</v>
      </c>
      <c r="N10" s="50">
        <v>2410500</v>
      </c>
      <c r="O10" s="50">
        <v>2332152</v>
      </c>
      <c r="P10" s="50">
        <v>2133460</v>
      </c>
      <c r="Q10" s="50">
        <v>2614046</v>
      </c>
      <c r="R10" s="50">
        <v>2326310</v>
      </c>
      <c r="S10" s="50">
        <v>2514448</v>
      </c>
    </row>
    <row r="11" spans="2:20" ht="33" customHeight="1" x14ac:dyDescent="0.35">
      <c r="B11" s="60"/>
      <c r="C11" s="22"/>
      <c r="D11" s="22"/>
      <c r="E11" s="22"/>
      <c r="F11" s="22"/>
      <c r="G11" s="22"/>
      <c r="H11" s="22"/>
      <c r="I11" s="22"/>
      <c r="J11" s="22"/>
      <c r="K11" s="22"/>
      <c r="L11" s="22"/>
      <c r="M11" s="22"/>
      <c r="N11" s="22"/>
      <c r="O11" s="22"/>
      <c r="P11" s="22"/>
      <c r="Q11" s="22"/>
      <c r="R11" s="22"/>
    </row>
    <row r="12" spans="2:20" ht="33" customHeight="1" x14ac:dyDescent="0.35">
      <c r="B12" s="397" t="s">
        <v>304</v>
      </c>
      <c r="C12" s="397"/>
      <c r="D12" s="397"/>
      <c r="E12" s="397"/>
      <c r="F12" s="397"/>
      <c r="G12" s="397"/>
      <c r="H12" s="397"/>
      <c r="I12" s="397"/>
      <c r="J12" s="397"/>
      <c r="K12" s="397"/>
      <c r="L12" s="397"/>
      <c r="M12" s="397"/>
      <c r="N12" s="397"/>
      <c r="O12" s="75"/>
    </row>
    <row r="13" spans="2:20" ht="33" customHeight="1" x14ac:dyDescent="0.35">
      <c r="B13" s="64"/>
      <c r="C13" s="64"/>
      <c r="D13" s="64"/>
      <c r="E13" s="64"/>
      <c r="F13" s="64"/>
      <c r="G13" s="64"/>
      <c r="H13" s="64"/>
      <c r="I13" s="63"/>
      <c r="J13" s="63"/>
      <c r="K13" s="44"/>
      <c r="L13" s="44"/>
      <c r="M13" s="44"/>
      <c r="N13" s="44"/>
      <c r="O13" s="66"/>
      <c r="P13" s="45"/>
      <c r="Q13" s="45"/>
      <c r="R13" s="45"/>
    </row>
    <row r="14" spans="2:20" ht="33" customHeight="1" x14ac:dyDescent="0.35">
      <c r="B14" s="63"/>
      <c r="C14" s="63"/>
      <c r="D14" s="63"/>
      <c r="E14" s="63"/>
      <c r="F14" s="63"/>
      <c r="G14" s="63"/>
      <c r="H14" s="63"/>
      <c r="I14" s="63"/>
      <c r="J14" s="63"/>
      <c r="K14" s="66"/>
      <c r="L14" s="66"/>
      <c r="M14" s="66"/>
      <c r="N14" s="66"/>
      <c r="O14" s="66"/>
      <c r="P14" s="10"/>
      <c r="Q14" s="10"/>
      <c r="R14" s="10"/>
      <c r="S14" s="46"/>
    </row>
    <row r="15" spans="2:20" ht="33" customHeight="1" x14ac:dyDescent="0.35">
      <c r="B15" s="72"/>
      <c r="C15" s="72">
        <v>2007</v>
      </c>
      <c r="D15" s="72">
        <v>2008</v>
      </c>
      <c r="E15" s="72">
        <v>2009</v>
      </c>
      <c r="F15" s="72">
        <v>2010</v>
      </c>
      <c r="G15" s="72">
        <v>2011</v>
      </c>
      <c r="H15" s="72">
        <v>2012</v>
      </c>
      <c r="I15" s="72">
        <v>2013</v>
      </c>
      <c r="J15" s="72">
        <v>2014</v>
      </c>
      <c r="K15" s="72">
        <v>2015</v>
      </c>
      <c r="L15" s="72">
        <v>2016</v>
      </c>
      <c r="M15" s="72">
        <v>2017</v>
      </c>
      <c r="N15" s="72">
        <v>2018</v>
      </c>
      <c r="O15" s="72">
        <v>2019</v>
      </c>
      <c r="P15" s="72">
        <v>2020</v>
      </c>
      <c r="Q15" s="72">
        <v>2021</v>
      </c>
      <c r="R15" s="72">
        <v>2022</v>
      </c>
      <c r="S15" s="72">
        <v>2023</v>
      </c>
    </row>
    <row r="16" spans="2:20" ht="33" customHeight="1" x14ac:dyDescent="0.35">
      <c r="B16" s="73" t="str">
        <f>+B8</f>
        <v>Consumo intermedio sector público</v>
      </c>
      <c r="C16" s="74">
        <f t="shared" ref="C16:S16" si="0">+C8/C10</f>
        <v>0.50788131108435774</v>
      </c>
      <c r="D16" s="74">
        <f t="shared" si="0"/>
        <v>0.50165895126471061</v>
      </c>
      <c r="E16" s="74">
        <f t="shared" si="0"/>
        <v>0.47376038496829664</v>
      </c>
      <c r="F16" s="74">
        <f t="shared" si="0"/>
        <v>0.47970592288710084</v>
      </c>
      <c r="G16" s="74">
        <f t="shared" si="0"/>
        <v>0.52052806026897713</v>
      </c>
      <c r="H16" s="74">
        <f t="shared" si="0"/>
        <v>0.51555952109277725</v>
      </c>
      <c r="I16" s="74">
        <f t="shared" si="0"/>
        <v>0.54662876523657922</v>
      </c>
      <c r="J16" s="74">
        <f t="shared" si="0"/>
        <v>0.55229508305477815</v>
      </c>
      <c r="K16" s="74">
        <f t="shared" si="0"/>
        <v>0.51812166738404508</v>
      </c>
      <c r="L16" s="74">
        <f t="shared" si="0"/>
        <v>0.52613460884357954</v>
      </c>
      <c r="M16" s="74">
        <f t="shared" si="0"/>
        <v>0.57341260448864717</v>
      </c>
      <c r="N16" s="74">
        <f t="shared" si="0"/>
        <v>0.6036950840074673</v>
      </c>
      <c r="O16" s="74">
        <f t="shared" si="0"/>
        <v>0.54880170760739433</v>
      </c>
      <c r="P16" s="74">
        <f t="shared" si="0"/>
        <v>0.49254028667047894</v>
      </c>
      <c r="Q16" s="74">
        <f t="shared" si="0"/>
        <v>0.50795395337342952</v>
      </c>
      <c r="R16" s="74">
        <f t="shared" si="0"/>
        <v>0.43634511307607327</v>
      </c>
      <c r="S16" s="74">
        <f t="shared" si="0"/>
        <v>0.449739266829141</v>
      </c>
    </row>
    <row r="17" spans="2:19" ht="33" customHeight="1" x14ac:dyDescent="0.35">
      <c r="B17" s="73" t="str">
        <f>+B9</f>
        <v>Consumo intermedio  sector privado</v>
      </c>
      <c r="C17" s="74">
        <f t="shared" ref="C17:S17" si="1">+C9/C10</f>
        <v>0.49211868891564226</v>
      </c>
      <c r="D17" s="74">
        <f t="shared" si="1"/>
        <v>0.49834104873528939</v>
      </c>
      <c r="E17" s="74">
        <f t="shared" si="1"/>
        <v>0.52623961503170336</v>
      </c>
      <c r="F17" s="74">
        <f t="shared" si="1"/>
        <v>0.52029407711289921</v>
      </c>
      <c r="G17" s="74">
        <f t="shared" si="1"/>
        <v>0.47947193973102281</v>
      </c>
      <c r="H17" s="74">
        <f t="shared" si="1"/>
        <v>0.48444047890722275</v>
      </c>
      <c r="I17" s="74">
        <f t="shared" si="1"/>
        <v>0.45337123476342078</v>
      </c>
      <c r="J17" s="74">
        <f t="shared" si="1"/>
        <v>0.44770491694522185</v>
      </c>
      <c r="K17" s="74">
        <f t="shared" si="1"/>
        <v>0.48187833261595486</v>
      </c>
      <c r="L17" s="74">
        <f t="shared" si="1"/>
        <v>0.47386539115642051</v>
      </c>
      <c r="M17" s="74">
        <f t="shared" si="1"/>
        <v>0.42658739551135283</v>
      </c>
      <c r="N17" s="74">
        <f t="shared" si="1"/>
        <v>0.39630491599253265</v>
      </c>
      <c r="O17" s="74">
        <f t="shared" si="1"/>
        <v>0.45119829239260562</v>
      </c>
      <c r="P17" s="74">
        <f t="shared" si="1"/>
        <v>0.50745971332952111</v>
      </c>
      <c r="Q17" s="74">
        <f t="shared" si="1"/>
        <v>0.49204604662657048</v>
      </c>
      <c r="R17" s="74">
        <f t="shared" si="1"/>
        <v>0.56365488692392673</v>
      </c>
      <c r="S17" s="74">
        <f t="shared" si="1"/>
        <v>0.550260733170859</v>
      </c>
    </row>
    <row r="18" spans="2:19" ht="33" customHeight="1" x14ac:dyDescent="0.35">
      <c r="B18" s="73" t="s">
        <v>76</v>
      </c>
      <c r="C18" s="74">
        <f>SUM(C16:C17)</f>
        <v>1</v>
      </c>
      <c r="D18" s="74">
        <f t="shared" ref="D18:S18" si="2">SUM(D16:D17)</f>
        <v>1</v>
      </c>
      <c r="E18" s="74">
        <f t="shared" si="2"/>
        <v>1</v>
      </c>
      <c r="F18" s="74">
        <f t="shared" si="2"/>
        <v>1</v>
      </c>
      <c r="G18" s="74">
        <f t="shared" si="2"/>
        <v>1</v>
      </c>
      <c r="H18" s="74">
        <f t="shared" si="2"/>
        <v>1</v>
      </c>
      <c r="I18" s="74">
        <f t="shared" si="2"/>
        <v>1</v>
      </c>
      <c r="J18" s="74">
        <f t="shared" si="2"/>
        <v>1</v>
      </c>
      <c r="K18" s="74">
        <f t="shared" si="2"/>
        <v>1</v>
      </c>
      <c r="L18" s="74">
        <f t="shared" si="2"/>
        <v>1</v>
      </c>
      <c r="M18" s="74">
        <f t="shared" si="2"/>
        <v>1</v>
      </c>
      <c r="N18" s="74">
        <f t="shared" si="2"/>
        <v>1</v>
      </c>
      <c r="O18" s="74">
        <f t="shared" si="2"/>
        <v>1</v>
      </c>
      <c r="P18" s="74">
        <f t="shared" si="2"/>
        <v>1</v>
      </c>
      <c r="Q18" s="74"/>
      <c r="R18" s="74">
        <f t="shared" si="2"/>
        <v>1</v>
      </c>
      <c r="S18" s="74">
        <f t="shared" si="2"/>
        <v>1</v>
      </c>
    </row>
    <row r="19" spans="2:19" ht="33" customHeight="1" x14ac:dyDescent="0.35">
      <c r="B19" s="41"/>
      <c r="C19" s="42"/>
      <c r="D19" s="42"/>
      <c r="E19" s="42"/>
      <c r="F19" s="42"/>
      <c r="G19" s="42"/>
      <c r="H19" s="42"/>
      <c r="I19" s="42"/>
      <c r="J19" s="42"/>
      <c r="K19" s="42"/>
      <c r="L19" s="42"/>
      <c r="M19" s="42"/>
      <c r="N19" s="42"/>
      <c r="O19" s="42"/>
      <c r="P19" s="42"/>
      <c r="Q19" s="42"/>
      <c r="R19" s="42"/>
      <c r="S19" s="46"/>
    </row>
    <row r="20" spans="2:19" ht="33" customHeight="1" x14ac:dyDescent="0.35">
      <c r="B20" s="41"/>
      <c r="C20" s="42"/>
      <c r="D20" s="42"/>
      <c r="E20" s="42"/>
      <c r="F20" s="42"/>
      <c r="G20" s="42"/>
      <c r="H20" s="42"/>
      <c r="I20" s="42"/>
      <c r="J20" s="42"/>
      <c r="K20" s="42"/>
      <c r="L20" s="42"/>
      <c r="M20" s="42"/>
      <c r="N20" s="42"/>
      <c r="O20" s="42"/>
      <c r="P20" s="42"/>
      <c r="Q20" s="42"/>
      <c r="R20" s="42"/>
      <c r="S20" s="46"/>
    </row>
    <row r="21" spans="2:19" ht="33" customHeight="1" x14ac:dyDescent="0.35">
      <c r="B21" s="39"/>
      <c r="C21" s="40"/>
      <c r="D21" s="40"/>
      <c r="E21" s="40"/>
      <c r="F21" s="40"/>
      <c r="G21" s="40"/>
      <c r="H21" s="40"/>
      <c r="I21" s="40"/>
      <c r="J21" s="40"/>
      <c r="K21" s="40"/>
      <c r="L21" s="40"/>
      <c r="M21" s="40"/>
      <c r="N21" s="40"/>
      <c r="O21" s="40"/>
      <c r="P21" s="40"/>
      <c r="Q21" s="40"/>
      <c r="R21" s="40"/>
    </row>
    <row r="22" spans="2:19" ht="33" customHeight="1" x14ac:dyDescent="0.35">
      <c r="B22" s="39"/>
      <c r="C22" s="40"/>
      <c r="D22" s="40"/>
      <c r="E22" s="40"/>
      <c r="F22" s="40"/>
      <c r="G22" s="40"/>
      <c r="H22" s="40"/>
      <c r="I22" s="40"/>
      <c r="J22" s="40"/>
      <c r="K22" s="40"/>
      <c r="L22" s="40"/>
      <c r="M22" s="40"/>
      <c r="N22" s="40"/>
      <c r="O22" s="40"/>
      <c r="P22" s="40"/>
      <c r="Q22" s="40"/>
      <c r="R22" s="40"/>
    </row>
    <row r="23" spans="2:19" ht="33" customHeight="1" x14ac:dyDescent="0.35">
      <c r="B23" s="39"/>
      <c r="C23" s="40"/>
      <c r="D23" s="40"/>
      <c r="E23" s="40"/>
      <c r="F23" s="40"/>
      <c r="G23" s="40"/>
      <c r="H23" s="40"/>
      <c r="I23" s="40"/>
      <c r="J23" s="40"/>
      <c r="K23" s="40"/>
      <c r="L23" s="40"/>
      <c r="M23" s="40"/>
      <c r="N23" s="40"/>
      <c r="O23" s="40"/>
      <c r="P23" s="40"/>
      <c r="Q23" s="40"/>
      <c r="R23" s="40"/>
    </row>
    <row r="24" spans="2:19" ht="33" customHeight="1" x14ac:dyDescent="0.35">
      <c r="B24" s="39"/>
      <c r="C24" s="40"/>
      <c r="D24" s="40"/>
      <c r="E24" s="40"/>
      <c r="F24" s="40"/>
      <c r="G24" s="40"/>
      <c r="H24" s="40"/>
      <c r="I24" s="40"/>
      <c r="J24" s="40"/>
      <c r="K24" s="40"/>
      <c r="L24" s="40"/>
      <c r="M24" s="40"/>
      <c r="N24" s="40"/>
      <c r="O24" s="40"/>
      <c r="P24" s="40"/>
      <c r="Q24" s="40"/>
      <c r="R24" s="40"/>
    </row>
    <row r="25" spans="2:19" ht="33" customHeight="1" x14ac:dyDescent="0.35">
      <c r="C25" s="145"/>
      <c r="D25" s="145"/>
      <c r="E25" s="145"/>
      <c r="F25" s="17"/>
      <c r="G25" s="17"/>
      <c r="H25" s="17"/>
      <c r="I25" s="17"/>
      <c r="J25" s="17"/>
      <c r="K25" s="17"/>
      <c r="L25" s="17"/>
      <c r="M25" s="17"/>
      <c r="N25" s="17"/>
      <c r="O25" s="75"/>
    </row>
    <row r="26" spans="2:19" ht="15.75" customHeight="1" x14ac:dyDescent="0.35">
      <c r="B26" s="18" t="s">
        <v>293</v>
      </c>
      <c r="C26" s="17"/>
      <c r="D26" s="17"/>
      <c r="E26" s="17"/>
      <c r="F26" s="17"/>
      <c r="G26" s="17"/>
      <c r="H26" s="17"/>
      <c r="I26" s="17"/>
      <c r="J26" s="17"/>
      <c r="K26" s="17"/>
      <c r="L26" s="17"/>
      <c r="M26" s="17"/>
      <c r="N26" s="17"/>
      <c r="O26" s="75"/>
    </row>
    <row r="27" spans="2:19" ht="17.25" customHeight="1" x14ac:dyDescent="0.35">
      <c r="B27" s="18" t="s">
        <v>14</v>
      </c>
      <c r="C27" s="17"/>
      <c r="D27" s="17"/>
      <c r="E27" s="17"/>
      <c r="F27" s="17"/>
      <c r="G27" s="17"/>
      <c r="H27" s="17"/>
      <c r="I27" s="17"/>
      <c r="J27" s="17"/>
      <c r="K27" s="17"/>
      <c r="L27" s="17"/>
      <c r="M27" s="17"/>
      <c r="N27" s="17"/>
      <c r="O27" s="75"/>
    </row>
    <row r="28" spans="2:19" ht="17.25" customHeight="1" x14ac:dyDescent="0.35">
      <c r="D28" s="77"/>
      <c r="E28" s="31"/>
      <c r="F28" s="75"/>
      <c r="G28" s="31"/>
      <c r="H28" s="75"/>
      <c r="I28" s="75"/>
      <c r="J28" s="75"/>
      <c r="K28" s="75"/>
      <c r="L28" s="75"/>
      <c r="M28" s="75"/>
      <c r="N28" s="75"/>
      <c r="O28" s="75"/>
    </row>
    <row r="29" spans="2:19" ht="17.25" customHeight="1" x14ac:dyDescent="0.35">
      <c r="D29" s="77"/>
      <c r="E29" s="31"/>
      <c r="F29" s="75"/>
      <c r="G29" s="31"/>
      <c r="H29" s="75"/>
      <c r="I29" s="75"/>
      <c r="J29" s="75"/>
      <c r="K29" s="75"/>
      <c r="L29" s="75"/>
      <c r="M29" s="75"/>
      <c r="N29" s="75"/>
      <c r="O29" s="75"/>
    </row>
  </sheetData>
  <mergeCells count="3">
    <mergeCell ref="B4:R4"/>
    <mergeCell ref="B3:R3"/>
    <mergeCell ref="B12:N12"/>
  </mergeCells>
  <hyperlinks>
    <hyperlink ref="B2" location="Indice!A1" display="Índice"/>
    <hyperlink ref="S2" location="'1.2.4'!A1" display="Siguiente"/>
    <hyperlink ref="R2" location="'1.2.2'!A1" display="Anterior"/>
  </hyperlinks>
  <pageMargins left="0.7" right="0.7" top="0.75" bottom="0.75" header="0.3" footer="0.3"/>
  <pageSetup paperSize="9" orientation="portrait"/>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44</vt:i4>
      </vt:variant>
      <vt:variant>
        <vt:lpstr>Rangos con nombre</vt:lpstr>
      </vt:variant>
      <vt:variant>
        <vt:i4>30</vt:i4>
      </vt:variant>
    </vt:vector>
  </HeadingPairs>
  <TitlesOfParts>
    <vt:vector size="74" baseType="lpstr">
      <vt:lpstr>Indice</vt:lpstr>
      <vt:lpstr>1.1.1</vt:lpstr>
      <vt:lpstr>1.1.2</vt:lpstr>
      <vt:lpstr>1.1.3</vt:lpstr>
      <vt:lpstr>1.1.4</vt:lpstr>
      <vt:lpstr>1.1.5</vt:lpstr>
      <vt:lpstr>1.2.1</vt:lpstr>
      <vt:lpstr>1.2.2</vt:lpstr>
      <vt:lpstr>1.2.3</vt:lpstr>
      <vt:lpstr>1.2.4</vt:lpstr>
      <vt:lpstr>1.2.5</vt:lpstr>
      <vt:lpstr>1.3.1</vt:lpstr>
      <vt:lpstr>1.3.2</vt:lpstr>
      <vt:lpstr>1.3.3</vt:lpstr>
      <vt:lpstr>1.3.4</vt:lpstr>
      <vt:lpstr>1.3.5</vt:lpstr>
      <vt:lpstr>2.1.1</vt:lpstr>
      <vt:lpstr>2.1.2</vt:lpstr>
      <vt:lpstr>2.1.3</vt:lpstr>
      <vt:lpstr>2.1.4</vt:lpstr>
      <vt:lpstr>2.1.5</vt:lpstr>
      <vt:lpstr>2.1.6</vt:lpstr>
      <vt:lpstr>2.1.7</vt:lpstr>
      <vt:lpstr>2.1.8</vt:lpstr>
      <vt:lpstr>2.1.9</vt:lpstr>
      <vt:lpstr>2.1.10</vt:lpstr>
      <vt:lpstr>2.1.11</vt:lpstr>
      <vt:lpstr>2.1.12</vt:lpstr>
      <vt:lpstr>2.1.13</vt:lpstr>
      <vt:lpstr>2.1.14</vt:lpstr>
      <vt:lpstr>2.1.15</vt:lpstr>
      <vt:lpstr>2.1.16</vt:lpstr>
      <vt:lpstr>2.1.17</vt:lpstr>
      <vt:lpstr>2.1.18</vt:lpstr>
      <vt:lpstr>2.1.19</vt:lpstr>
      <vt:lpstr>2.1.20</vt:lpstr>
      <vt:lpstr>2.1.21</vt:lpstr>
      <vt:lpstr>2.1.22</vt:lpstr>
      <vt:lpstr>2.1.23</vt:lpstr>
      <vt:lpstr>3.1</vt:lpstr>
      <vt:lpstr>3.2</vt:lpstr>
      <vt:lpstr>3.3</vt:lpstr>
      <vt:lpstr>4.1</vt:lpstr>
      <vt:lpstr>4.2</vt:lpstr>
      <vt:lpstr>'1.1.1'!Área_de_impresión</vt:lpstr>
      <vt:lpstr>'1.1.2'!Área_de_impresión</vt:lpstr>
      <vt:lpstr>'1.1.4'!Área_de_impresión</vt:lpstr>
      <vt:lpstr>'1.1.5'!Área_de_impresión</vt:lpstr>
      <vt:lpstr>'1.2.1'!Área_de_impresión</vt:lpstr>
      <vt:lpstr>'1.2.2'!Área_de_impresión</vt:lpstr>
      <vt:lpstr>'1.2.4'!Área_de_impresión</vt:lpstr>
      <vt:lpstr>'1.2.5'!Área_de_impresión</vt:lpstr>
      <vt:lpstr>'1.3.2'!Área_de_impresión</vt:lpstr>
      <vt:lpstr>'1.3.4'!Área_de_impresión</vt:lpstr>
      <vt:lpstr>'1.3.5'!Área_de_impresión</vt:lpstr>
      <vt:lpstr>'2.1.1'!Área_de_impresión</vt:lpstr>
      <vt:lpstr>'2.1.10'!Área_de_impresión</vt:lpstr>
      <vt:lpstr>'2.1.12'!Área_de_impresión</vt:lpstr>
      <vt:lpstr>'2.1.13'!Área_de_impresión</vt:lpstr>
      <vt:lpstr>'2.1.14'!Área_de_impresión</vt:lpstr>
      <vt:lpstr>'2.1.15'!Área_de_impresión</vt:lpstr>
      <vt:lpstr>'2.1.16'!Área_de_impresión</vt:lpstr>
      <vt:lpstr>'2.1.17'!Área_de_impresión</vt:lpstr>
      <vt:lpstr>'2.1.18'!Área_de_impresión</vt:lpstr>
      <vt:lpstr>'2.1.19'!Área_de_impresión</vt:lpstr>
      <vt:lpstr>'2.1.2'!Área_de_impresión</vt:lpstr>
      <vt:lpstr>'2.1.20'!Área_de_impresión</vt:lpstr>
      <vt:lpstr>'2.1.21'!Área_de_impresión</vt:lpstr>
      <vt:lpstr>'2.1.3'!Área_de_impresión</vt:lpstr>
      <vt:lpstr>'2.1.4'!Área_de_impresión</vt:lpstr>
      <vt:lpstr>'2.1.6'!Área_de_impresión</vt:lpstr>
      <vt:lpstr>'2.1.7'!Área_de_impresión</vt:lpstr>
      <vt:lpstr>'2.1.8'!Área_de_impresión</vt:lpstr>
      <vt:lpstr>'3.1'!Área_de_impresión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INEC Soledad Carvajal</dc:creator>
  <cp:lastModifiedBy>INEC Vanessa Agreda</cp:lastModifiedBy>
  <cp:lastPrinted>2017-11-10T16:27:13Z</cp:lastPrinted>
  <dcterms:created xsi:type="dcterms:W3CDTF">2015-10-07T13:11:32Z</dcterms:created>
  <dcterms:modified xsi:type="dcterms:W3CDTF">2024-11-27T17:39:31Z</dcterms:modified>
</cp:coreProperties>
</file>