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harts/chart7.xml" ContentType="application/vnd.openxmlformats-officedocument.drawingml.chart+xml"/>
  <Override PartName="/xl/drawings/drawing7.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8.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9.xml" ContentType="application/vnd.openxmlformats-officedocument.drawing+xml"/>
  <Override PartName="/xl/charts/chart15.xml" ContentType="application/vnd.openxmlformats-officedocument.drawingml.chart+xml"/>
  <Override PartName="/xl/drawings/drawing10.xml" ContentType="application/vnd.openxmlformats-officedocument.drawing+xml"/>
  <Override PartName="/xl/charts/chart16.xml" ContentType="application/vnd.openxmlformats-officedocument.drawingml.chart+xml"/>
  <Override PartName="/xl/drawings/drawing11.xml" ContentType="application/vnd.openxmlformats-officedocument.drawing+xml"/>
  <Override PartName="/xl/charts/chart17.xml" ContentType="application/vnd.openxmlformats-officedocument.drawingml.chart+xml"/>
  <Override PartName="/xl/drawings/drawing12.xml" ContentType="application/vnd.openxmlformats-officedocument.drawing+xml"/>
  <Override PartName="/xl/charts/chart18.xml" ContentType="application/vnd.openxmlformats-officedocument.drawingml.chart+xml"/>
  <Override PartName="/xl/drawings/drawing13.xml" ContentType="application/vnd.openxmlformats-officedocument.drawing+xml"/>
  <Override PartName="/xl/charts/chart19.xml" ContentType="application/vnd.openxmlformats-officedocument.drawingml.chart+xml"/>
  <Override PartName="/xl/drawings/drawing14.xml" ContentType="application/vnd.openxmlformats-officedocument.drawing+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drawings/drawing15.xml" ContentType="application/vnd.openxmlformats-officedocument.drawing+xml"/>
  <Override PartName="/xl/charts/chart23.xml" ContentType="application/vnd.openxmlformats-officedocument.drawingml.chart+xml"/>
  <Override PartName="/xl/drawings/drawing16.xml" ContentType="application/vnd.openxmlformats-officedocument.drawing+xml"/>
  <Override PartName="/xl/charts/chart24.xml" ContentType="application/vnd.openxmlformats-officedocument.drawingml.chart+xml"/>
  <Override PartName="/xl/drawings/drawing17.xml" ContentType="application/vnd.openxmlformats-officedocument.drawing+xml"/>
  <Override PartName="/xl/charts/chart25.xml" ContentType="application/vnd.openxmlformats-officedocument.drawingml.chart+xml"/>
  <Override PartName="/xl/drawings/drawing18.xml" ContentType="application/vnd.openxmlformats-officedocument.drawingml.chartshapes+xml"/>
  <Override PartName="/xl/charts/chart26.xml" ContentType="application/vnd.openxmlformats-officedocument.drawingml.chart+xml"/>
  <Override PartName="/xl/drawings/drawing19.xml" ContentType="application/vnd.openxmlformats-officedocument.drawingml.chartshapes+xml"/>
  <Override PartName="/xl/charts/chart27.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28.xml" ContentType="application/vnd.openxmlformats-officedocument.drawingml.chart+xml"/>
  <Override PartName="/xl/drawings/drawing22.xml" ContentType="application/vnd.openxmlformats-officedocument.drawing+xml"/>
  <Override PartName="/xl/charts/chart29.xml" ContentType="application/vnd.openxmlformats-officedocument.drawingml.chart+xml"/>
  <Override PartName="/xl/drawings/drawing23.xml" ContentType="application/vnd.openxmlformats-officedocument.drawing+xml"/>
  <Override PartName="/xl/charts/chart30.xml" ContentType="application/vnd.openxmlformats-officedocument.drawingml.chart+xml"/>
  <Override PartName="/xl/charts/chart31.xml" ContentType="application/vnd.openxmlformats-officedocument.drawingml.chart+xml"/>
  <Override PartName="/xl/drawings/drawing24.xml" ContentType="application/vnd.openxmlformats-officedocument.drawing+xml"/>
  <Override PartName="/xl/charts/chart32.xml" ContentType="application/vnd.openxmlformats-officedocument.drawingml.chart+xml"/>
  <Override PartName="/xl/drawings/drawing25.xml" ContentType="application/vnd.openxmlformats-officedocument.drawing+xml"/>
  <Override PartName="/xl/charts/chart33.xml" ContentType="application/vnd.openxmlformats-officedocument.drawingml.chart+xml"/>
  <Override PartName="/xl/charts/chart34.xml" ContentType="application/vnd.openxmlformats-officedocument.drawingml.chart+xml"/>
  <Override PartName="/xl/drawings/drawing26.xml" ContentType="application/vnd.openxmlformats-officedocument.drawing+xml"/>
  <Override PartName="/xl/charts/chart35.xml" ContentType="application/vnd.openxmlformats-officedocument.drawingml.chart+xml"/>
  <Override PartName="/xl/drawings/drawing27.xml" ContentType="application/vnd.openxmlformats-officedocument.drawing+xml"/>
  <Override PartName="/xl/charts/chart3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defaultThemeVersion="124226"/>
  <mc:AlternateContent xmlns:mc="http://schemas.openxmlformats.org/markup-compatibility/2006">
    <mc:Choice Requires="x15">
      <x15ac:absPath xmlns:x15ac="http://schemas.microsoft.com/office/spreadsheetml/2010/11/ac" url="R:\CGTPE\DECON\AS\CS_MPE_2025\CSS_2022_24\6_Anali\6.5_Finaliz_result\6.5.4_Aprob_produ_estad\CSS_2007_2024_DECON\4_Tabulados\"/>
    </mc:Choice>
  </mc:AlternateContent>
  <bookViews>
    <workbookView xWindow="0" yWindow="0" windowWidth="28800" windowHeight="12135"/>
  </bookViews>
  <sheets>
    <sheet name="Indice" sheetId="91" r:id="rId1"/>
    <sheet name="1.1 Poblac por grupos de edad" sheetId="105" r:id="rId2"/>
    <sheet name="1.2 Poblac por áreas" sheetId="106" r:id="rId3"/>
    <sheet name="2.1 Tasas de variación PIB" sheetId="42" r:id="rId4"/>
    <sheet name="2.2 Inflación anual" sheetId="50" r:id="rId5"/>
    <sheet name="2.3 Condicion de actividad" sheetId="55" r:id="rId6"/>
    <sheet name="2.4 Evol pobreza" sheetId="59" r:id="rId7"/>
    <sheet name="2.5 Serv básicos" sheetId="120" r:id="rId8"/>
    <sheet name="2.6 Seguro" sheetId="86" r:id="rId9"/>
    <sheet name="2.7 Mujeres embarazadas" sheetId="96" r:id="rId10"/>
    <sheet name="2.8 Nacidos vivos" sheetId="97" r:id="rId11"/>
    <sheet name="2.9 Tasa natalidad" sheetId="100" r:id="rId12"/>
    <sheet name="3.1 Causas de morbilidad" sheetId="107" r:id="rId13"/>
    <sheet name="3.2 Defunciones" sheetId="101" r:id="rId14"/>
    <sheet name="3.3 Defunciones causa" sheetId="102" r:id="rId15"/>
    <sheet name="4.1 Establecimientos por sector" sheetId="122" r:id="rId16"/>
    <sheet name="4.2 Establecimientos_niveles" sheetId="126" r:id="rId17"/>
    <sheet name="4.3 Tasa Médicos" sheetId="125" state="hidden" r:id="rId18"/>
    <sheet name="4.3 Prom de estada por entidad" sheetId="123" r:id="rId19"/>
    <sheet name="4.4 Establecimientos hosp prome" sheetId="117" r:id="rId20"/>
    <sheet name="4.5 Camas dotación" sheetId="112" r:id="rId21"/>
    <sheet name="4.7 Consulta de morbilidad" sheetId="113" state="hidden" r:id="rId22"/>
    <sheet name="4.8 Consultas tipo de age" sheetId="114" state="hidden" r:id="rId23"/>
    <sheet name="4.6 Egresos porcentuales" sheetId="115" r:id="rId24"/>
  </sheets>
  <definedNames>
    <definedName name="_24._Establecimientos_por_sector_a_nivel_nacional">Indice!$C$25</definedName>
    <definedName name="_xlnm._FilterDatabase" localSheetId="8" hidden="1">'2.6 Seguro'!$F$23:$F$30</definedName>
    <definedName name="_xlnm.Print_Area" localSheetId="3">'2.1 Tasas de variación PIB'!$B$1:$M$24</definedName>
    <definedName name="_xlnm.Print_Area" localSheetId="4">'2.2 Inflación anual'!$B$1:$M$40</definedName>
    <definedName name="_xlnm.Print_Area" localSheetId="5">'2.3 Condicion de actividad'!$B$1:$L$39</definedName>
    <definedName name="_xlnm.Print_Area" localSheetId="6">'2.4 Evol pobreza'!$B$1:$I$47</definedName>
    <definedName name="_xlnm.Print_Area" localSheetId="7">'2.5 Serv básicos'!$B$1:$D$42</definedName>
    <definedName name="_xlnm.Print_Area" localSheetId="8">'2.6 Seguro'!$B$1:$G$32</definedName>
  </definedNames>
  <calcPr calcId="162913"/>
</workbook>
</file>

<file path=xl/calcChain.xml><?xml version="1.0" encoding="utf-8"?>
<calcChain xmlns="http://schemas.openxmlformats.org/spreadsheetml/2006/main">
  <c r="C25" i="86" l="1"/>
  <c r="C22" i="86"/>
  <c r="C29" i="86"/>
  <c r="C28" i="86"/>
  <c r="C27" i="86"/>
  <c r="C26" i="86"/>
  <c r="C31" i="86"/>
  <c r="D49" i="120"/>
  <c r="D50" i="120"/>
  <c r="C30" i="86" l="1"/>
  <c r="C23" i="86"/>
  <c r="C32" i="86" l="1"/>
  <c r="C24" i="86"/>
  <c r="D14" i="105" l="1"/>
  <c r="D21" i="105" s="1"/>
  <c r="C14" i="105"/>
  <c r="E14" i="105" l="1"/>
  <c r="C21" i="105"/>
  <c r="C24" i="112"/>
  <c r="W41" i="101"/>
  <c r="W40" i="101"/>
  <c r="W29" i="101"/>
  <c r="W28" i="101"/>
  <c r="W17" i="101"/>
  <c r="V17" i="101"/>
  <c r="W16" i="101"/>
  <c r="B16" i="96"/>
  <c r="C16" i="96"/>
  <c r="T30" i="59"/>
  <c r="T29" i="59"/>
  <c r="T20" i="59"/>
  <c r="T19" i="59"/>
  <c r="AG18" i="122" l="1"/>
  <c r="D77" i="120" l="1"/>
  <c r="D74" i="120"/>
  <c r="D73" i="120"/>
  <c r="D48" i="120"/>
  <c r="C27" i="115"/>
  <c r="C26" i="115"/>
  <c r="C30" i="112"/>
  <c r="C29" i="112"/>
  <c r="C28" i="112"/>
  <c r="C27" i="112"/>
  <c r="C26" i="112"/>
  <c r="C25" i="112"/>
  <c r="D23" i="112"/>
  <c r="C27" i="122"/>
  <c r="C26" i="122"/>
  <c r="C25" i="122"/>
  <c r="C24" i="122"/>
  <c r="C30" i="122"/>
  <c r="C29" i="122"/>
  <c r="C28" i="122"/>
  <c r="C23" i="122"/>
  <c r="D52" i="120"/>
  <c r="D51" i="120"/>
  <c r="C31" i="112" l="1"/>
  <c r="C32" i="112" s="1"/>
  <c r="C28" i="115"/>
  <c r="C29" i="115" s="1"/>
  <c r="C31" i="122"/>
  <c r="D53" i="120"/>
  <c r="D27" i="115" l="1"/>
  <c r="D26" i="115"/>
  <c r="D28" i="115" s="1"/>
  <c r="V41" i="101"/>
  <c r="V40" i="101"/>
  <c r="V29" i="101"/>
  <c r="V28" i="101"/>
  <c r="V16" i="101"/>
  <c r="U17" i="101"/>
  <c r="S30" i="59" l="1"/>
  <c r="S29" i="59"/>
  <c r="S20" i="59"/>
  <c r="S19" i="59"/>
  <c r="D16" i="96" l="1"/>
  <c r="D27" i="86"/>
  <c r="D28" i="126"/>
  <c r="U40" i="101" l="1"/>
  <c r="U28" i="101"/>
  <c r="U16" i="101"/>
  <c r="D16" i="101"/>
  <c r="C16" i="101"/>
  <c r="B15" i="106" l="1"/>
  <c r="B14" i="106"/>
  <c r="B20" i="106"/>
  <c r="B19" i="106"/>
  <c r="B18" i="106"/>
  <c r="B13" i="106"/>
  <c r="C20" i="106"/>
  <c r="C15" i="106"/>
  <c r="C14" i="106" l="1"/>
  <c r="C19" i="106"/>
  <c r="C28" i="113" l="1"/>
  <c r="AO3" i="113"/>
  <c r="C41" i="113"/>
  <c r="C40" i="113"/>
  <c r="C39" i="113"/>
  <c r="C38" i="113"/>
  <c r="C37" i="113"/>
  <c r="C29" i="113"/>
  <c r="C26" i="113" l="1"/>
  <c r="C27" i="113"/>
  <c r="D24" i="114" l="1"/>
  <c r="D25" i="114"/>
  <c r="D23" i="114"/>
  <c r="D22" i="114"/>
  <c r="D26" i="114" l="1"/>
  <c r="U41" i="101" l="1"/>
  <c r="U29" i="101"/>
  <c r="R30" i="59"/>
  <c r="R29" i="59"/>
  <c r="R20" i="59"/>
  <c r="R19" i="59"/>
  <c r="D42" i="126" l="1"/>
  <c r="D41" i="126"/>
  <c r="D29" i="126"/>
  <c r="C29" i="126"/>
  <c r="C42" i="126" s="1"/>
  <c r="C28" i="126"/>
  <c r="C41" i="126" s="1"/>
  <c r="D16" i="126" l="1"/>
  <c r="D15" i="126"/>
  <c r="C16" i="126"/>
  <c r="C15" i="126"/>
  <c r="B25" i="102" l="1"/>
  <c r="B26" i="102"/>
  <c r="B27" i="102"/>
  <c r="B28" i="102"/>
  <c r="B29" i="102"/>
  <c r="B30" i="102"/>
  <c r="B31" i="102"/>
  <c r="B32" i="102"/>
  <c r="B33" i="102"/>
  <c r="B24" i="102"/>
  <c r="C28" i="102" l="1"/>
  <c r="C30" i="102"/>
  <c r="C27" i="102"/>
  <c r="C26" i="102"/>
  <c r="C32" i="102"/>
  <c r="C29" i="102"/>
  <c r="C25" i="102"/>
  <c r="C24" i="102"/>
  <c r="C33" i="102"/>
  <c r="C31" i="102"/>
  <c r="B25" i="112"/>
  <c r="B27" i="112"/>
  <c r="B26" i="112"/>
  <c r="B29" i="112"/>
  <c r="B30" i="112"/>
  <c r="B28" i="112"/>
  <c r="B24" i="112"/>
  <c r="C30" i="59"/>
  <c r="D30" i="59"/>
  <c r="E30" i="59"/>
  <c r="F30" i="59"/>
  <c r="G30" i="59"/>
  <c r="H30" i="59"/>
  <c r="I30" i="59"/>
  <c r="J30" i="59"/>
  <c r="K30" i="59"/>
  <c r="L30" i="59"/>
  <c r="M30" i="59"/>
  <c r="N30" i="59"/>
  <c r="O30" i="59"/>
  <c r="P30" i="59"/>
  <c r="Q30" i="59"/>
  <c r="B30" i="59"/>
  <c r="C29" i="59"/>
  <c r="D29" i="59"/>
  <c r="E29" i="59"/>
  <c r="F29" i="59"/>
  <c r="G29" i="59"/>
  <c r="H29" i="59"/>
  <c r="I29" i="59"/>
  <c r="J29" i="59"/>
  <c r="K29" i="59"/>
  <c r="L29" i="59"/>
  <c r="M29" i="59"/>
  <c r="N29" i="59"/>
  <c r="O29" i="59"/>
  <c r="P29" i="59"/>
  <c r="Q29" i="59"/>
  <c r="B29" i="59"/>
  <c r="B20" i="59"/>
  <c r="D19" i="59"/>
  <c r="E19" i="59"/>
  <c r="F19" i="59"/>
  <c r="G19" i="59"/>
  <c r="H19" i="59"/>
  <c r="I19" i="59"/>
  <c r="J19" i="59"/>
  <c r="K19" i="59"/>
  <c r="L19" i="59"/>
  <c r="M19" i="59"/>
  <c r="N19" i="59"/>
  <c r="O19" i="59"/>
  <c r="P19" i="59"/>
  <c r="Q19" i="59"/>
  <c r="C19" i="59"/>
  <c r="B19" i="59"/>
  <c r="D20" i="55"/>
  <c r="C20" i="55"/>
  <c r="B27" i="105"/>
  <c r="B21" i="105"/>
  <c r="B22" i="105"/>
  <c r="B23" i="105"/>
  <c r="B24" i="105"/>
  <c r="B25" i="105"/>
  <c r="B26" i="105"/>
  <c r="B20" i="105"/>
  <c r="B27" i="123"/>
  <c r="C27" i="123" s="1"/>
  <c r="B28" i="123"/>
  <c r="C28" i="123" s="1"/>
  <c r="B29" i="123"/>
  <c r="C29" i="123" s="1"/>
  <c r="B30" i="123"/>
  <c r="C30" i="123" s="1"/>
  <c r="B26" i="123"/>
  <c r="C26" i="123" s="1"/>
  <c r="C34" i="102" l="1"/>
  <c r="D27" i="112"/>
  <c r="D26" i="112" l="1"/>
  <c r="D24" i="112"/>
  <c r="D30" i="112"/>
  <c r="D28" i="112"/>
  <c r="D29" i="112"/>
  <c r="D25" i="112"/>
  <c r="E22" i="114"/>
  <c r="E23" i="114"/>
  <c r="E24" i="114"/>
  <c r="E25" i="114"/>
  <c r="B26" i="113"/>
  <c r="B27" i="113"/>
  <c r="C30" i="113"/>
  <c r="B28" i="113"/>
  <c r="B29" i="113"/>
  <c r="B37" i="113"/>
  <c r="B38" i="113"/>
  <c r="B39" i="113"/>
  <c r="B40" i="113"/>
  <c r="B41" i="113"/>
  <c r="D53" i="117"/>
  <c r="D54" i="117"/>
  <c r="D55" i="117"/>
  <c r="D67" i="117"/>
  <c r="D68" i="117"/>
  <c r="D69" i="117"/>
  <c r="B23" i="122"/>
  <c r="B24" i="122"/>
  <c r="B25" i="122"/>
  <c r="B26" i="122"/>
  <c r="B27" i="122"/>
  <c r="B28" i="122"/>
  <c r="B29" i="122"/>
  <c r="B30" i="122"/>
  <c r="C17" i="101"/>
  <c r="D17" i="101"/>
  <c r="E17" i="101"/>
  <c r="F17" i="101"/>
  <c r="G17" i="101"/>
  <c r="H17" i="101"/>
  <c r="I17" i="101"/>
  <c r="J17" i="101"/>
  <c r="K17" i="101"/>
  <c r="L17" i="101"/>
  <c r="M17" i="101"/>
  <c r="N17" i="101"/>
  <c r="O17" i="101"/>
  <c r="P17" i="101"/>
  <c r="Q17" i="101"/>
  <c r="R17" i="101"/>
  <c r="S17" i="101"/>
  <c r="T17" i="101"/>
  <c r="C29" i="101"/>
  <c r="D29" i="101"/>
  <c r="E29" i="101"/>
  <c r="F29" i="101"/>
  <c r="G29" i="101"/>
  <c r="H29" i="101"/>
  <c r="I29" i="101"/>
  <c r="J29" i="101"/>
  <c r="K29" i="101"/>
  <c r="L29" i="101"/>
  <c r="M29" i="101"/>
  <c r="N29" i="101"/>
  <c r="O29" i="101"/>
  <c r="P29" i="101"/>
  <c r="Q29" i="101"/>
  <c r="R29" i="101"/>
  <c r="S29" i="101"/>
  <c r="T29" i="101"/>
  <c r="C41" i="101"/>
  <c r="D41" i="101"/>
  <c r="E41" i="101"/>
  <c r="F41" i="101"/>
  <c r="G41" i="101"/>
  <c r="H41" i="101"/>
  <c r="I41" i="101"/>
  <c r="J41" i="101"/>
  <c r="K41" i="101"/>
  <c r="L41" i="101"/>
  <c r="M41" i="101"/>
  <c r="N41" i="101"/>
  <c r="O41" i="101"/>
  <c r="P41" i="101"/>
  <c r="Q41" i="101"/>
  <c r="R41" i="101"/>
  <c r="S41" i="101"/>
  <c r="T41" i="101"/>
  <c r="C19" i="97"/>
  <c r="D19" i="97"/>
  <c r="B17" i="96"/>
  <c r="B22" i="86"/>
  <c r="B23" i="86"/>
  <c r="B24" i="86"/>
  <c r="B25" i="86"/>
  <c r="B26" i="86"/>
  <c r="B27" i="86"/>
  <c r="B28" i="86"/>
  <c r="B29" i="86"/>
  <c r="B30" i="86"/>
  <c r="B31" i="86"/>
  <c r="B32" i="86"/>
  <c r="B71" i="120"/>
  <c r="D71" i="120"/>
  <c r="B72" i="120"/>
  <c r="D72" i="120"/>
  <c r="B73" i="120"/>
  <c r="B74" i="120"/>
  <c r="B75" i="120"/>
  <c r="D75" i="120"/>
  <c r="B76" i="120"/>
  <c r="D76" i="120"/>
  <c r="B77" i="120"/>
  <c r="C91" i="120"/>
  <c r="C92" i="120"/>
  <c r="C112" i="120"/>
  <c r="C113" i="120"/>
  <c r="C114" i="120"/>
  <c r="C115" i="120"/>
  <c r="C133" i="120"/>
  <c r="C134" i="120"/>
  <c r="C135" i="120"/>
  <c r="C136" i="120"/>
  <c r="C137" i="120"/>
  <c r="C20" i="59"/>
  <c r="D20" i="59"/>
  <c r="E20" i="59"/>
  <c r="F20" i="59"/>
  <c r="G20" i="59"/>
  <c r="H20" i="59"/>
  <c r="I20" i="59"/>
  <c r="J20" i="59"/>
  <c r="K20" i="59"/>
  <c r="L20" i="59"/>
  <c r="M20" i="59"/>
  <c r="N20" i="59"/>
  <c r="O20" i="59"/>
  <c r="P20" i="59"/>
  <c r="Q20" i="59"/>
  <c r="C21" i="55"/>
  <c r="D21" i="55"/>
  <c r="C22" i="55"/>
  <c r="D22" i="55"/>
  <c r="C23" i="55"/>
  <c r="D23" i="55"/>
  <c r="C24" i="55"/>
  <c r="D24" i="55"/>
  <c r="C25" i="55"/>
  <c r="D25" i="55"/>
  <c r="C20" i="105"/>
  <c r="D20" i="105"/>
  <c r="C22" i="105"/>
  <c r="D22" i="105"/>
  <c r="C23" i="105"/>
  <c r="D23" i="105"/>
  <c r="C24" i="105"/>
  <c r="D24" i="105"/>
  <c r="C25" i="105"/>
  <c r="D25" i="105"/>
  <c r="C26" i="105"/>
  <c r="D26" i="105"/>
  <c r="D31" i="112" l="1"/>
  <c r="C17" i="96"/>
  <c r="E26" i="114"/>
  <c r="C116" i="120"/>
  <c r="D113" i="120" s="1"/>
  <c r="C44" i="113"/>
  <c r="D41" i="113" s="1"/>
  <c r="D26" i="55"/>
  <c r="C27" i="105"/>
  <c r="D27" i="105"/>
  <c r="D39" i="113"/>
  <c r="D37" i="113"/>
  <c r="D27" i="113"/>
  <c r="D28" i="113"/>
  <c r="D26" i="113"/>
  <c r="D29" i="113"/>
  <c r="D29" i="86"/>
  <c r="E50" i="120"/>
  <c r="C138" i="120"/>
  <c r="C93" i="120"/>
  <c r="D91" i="120" s="1"/>
  <c r="D78" i="120"/>
  <c r="C26" i="55"/>
  <c r="D112" i="120" l="1"/>
  <c r="D115" i="120"/>
  <c r="D40" i="113"/>
  <c r="D114" i="120"/>
  <c r="D116" i="120" s="1"/>
  <c r="D38" i="113"/>
  <c r="D44" i="113"/>
  <c r="D30" i="113"/>
  <c r="D30" i="86"/>
  <c r="D31" i="86"/>
  <c r="D28" i="86"/>
  <c r="D24" i="86"/>
  <c r="D22" i="86"/>
  <c r="D23" i="86"/>
  <c r="D25" i="86"/>
  <c r="D26" i="86"/>
  <c r="E52" i="120"/>
  <c r="E53" i="120"/>
  <c r="E49" i="120"/>
  <c r="E48" i="120"/>
  <c r="E51" i="120"/>
  <c r="E74" i="120"/>
  <c r="E75" i="120"/>
  <c r="E71" i="120"/>
  <c r="E72" i="120"/>
  <c r="D92" i="120"/>
  <c r="D93" i="120" s="1"/>
  <c r="D135" i="120"/>
  <c r="D137" i="120"/>
  <c r="D136" i="120"/>
  <c r="E73" i="120"/>
  <c r="D133" i="120"/>
  <c r="E76" i="120"/>
  <c r="E77" i="120"/>
  <c r="D134" i="120"/>
  <c r="D32" i="86" l="1"/>
  <c r="D138" i="120"/>
  <c r="E78" i="120"/>
  <c r="D26" i="102" l="1"/>
  <c r="D31" i="102"/>
  <c r="D29" i="102"/>
  <c r="D25" i="102"/>
  <c r="D24" i="102"/>
  <c r="D27" i="102"/>
  <c r="D33" i="102"/>
  <c r="D32" i="102"/>
  <c r="D28" i="102"/>
  <c r="D30" i="102"/>
  <c r="D34" i="102" l="1"/>
</calcChain>
</file>

<file path=xl/sharedStrings.xml><?xml version="1.0" encoding="utf-8"?>
<sst xmlns="http://schemas.openxmlformats.org/spreadsheetml/2006/main" count="764" uniqueCount="486">
  <si>
    <t>Nacional</t>
  </si>
  <si>
    <t>Letrina</t>
  </si>
  <si>
    <t>No tiene</t>
  </si>
  <si>
    <t>Red pública</t>
  </si>
  <si>
    <t>Ninguno</t>
  </si>
  <si>
    <t>Total</t>
  </si>
  <si>
    <t>Diario</t>
  </si>
  <si>
    <t>Quincenal</t>
  </si>
  <si>
    <t>Mensual</t>
  </si>
  <si>
    <t>Urbano</t>
  </si>
  <si>
    <t>Rural</t>
  </si>
  <si>
    <t>Grupos de edad</t>
  </si>
  <si>
    <t>Población Económicamente Activa</t>
  </si>
  <si>
    <t>De 65 años y más</t>
  </si>
  <si>
    <t>De 15 a 24 años</t>
  </si>
  <si>
    <t>De 25 a 34 años</t>
  </si>
  <si>
    <t>De 35 a 44 años</t>
  </si>
  <si>
    <t>De 45 a 64 años</t>
  </si>
  <si>
    <t>Población en Edad de Trabajar (PET)</t>
  </si>
  <si>
    <t>Otro empleo inadecuado</t>
  </si>
  <si>
    <t>Subempleo</t>
  </si>
  <si>
    <t>Inadecuado</t>
  </si>
  <si>
    <t>Adecuado</t>
  </si>
  <si>
    <t>No remunerado</t>
  </si>
  <si>
    <t>No Clasificado</t>
  </si>
  <si>
    <t>Abierto</t>
  </si>
  <si>
    <t>Oculto</t>
  </si>
  <si>
    <t>Empresa eléctrica pública</t>
  </si>
  <si>
    <t>Planta eléctrica privada</t>
  </si>
  <si>
    <t>Vela, candil, mechero, gas</t>
  </si>
  <si>
    <t>Otro, cual</t>
  </si>
  <si>
    <t>Tipo de servicio higiénico</t>
  </si>
  <si>
    <t>Suministro de agua</t>
  </si>
  <si>
    <t>Tipo de alumbrado</t>
  </si>
  <si>
    <t>Médico</t>
  </si>
  <si>
    <t>Obstetriz</t>
  </si>
  <si>
    <t>Otra fuente por tubería</t>
  </si>
  <si>
    <t>Carro repartidor / triciclo</t>
  </si>
  <si>
    <t>Pozo</t>
  </si>
  <si>
    <t>Río vertiente o acequia</t>
  </si>
  <si>
    <t>No</t>
  </si>
  <si>
    <t>Total nacional</t>
  </si>
  <si>
    <t>Población</t>
  </si>
  <si>
    <t>%</t>
  </si>
  <si>
    <t xml:space="preserve">Total </t>
  </si>
  <si>
    <t>Servicios básicos de la vivienda</t>
  </si>
  <si>
    <t>Eliminación de basura</t>
  </si>
  <si>
    <t xml:space="preserve"> Total</t>
  </si>
  <si>
    <t>Variables</t>
  </si>
  <si>
    <t>Seguro ISSFA-ISSPOL</t>
  </si>
  <si>
    <t>Línea de extrema pobreza o indigencia</t>
  </si>
  <si>
    <t>Línea de pobreza</t>
  </si>
  <si>
    <t>Área urbana</t>
  </si>
  <si>
    <t>Área rural</t>
  </si>
  <si>
    <t>Con asistencia profesional</t>
  </si>
  <si>
    <t>Sin asistencia profesional</t>
  </si>
  <si>
    <t>% Tipo de asistencia</t>
  </si>
  <si>
    <t>Región Sierra</t>
  </si>
  <si>
    <t>Región Costa</t>
  </si>
  <si>
    <t>Región Amazónica</t>
  </si>
  <si>
    <t xml:space="preserve">Región Insular </t>
  </si>
  <si>
    <t>Exterior</t>
  </si>
  <si>
    <t>Años</t>
  </si>
  <si>
    <t>Periodo</t>
  </si>
  <si>
    <t>Hombres</t>
  </si>
  <si>
    <t>Mujeres</t>
  </si>
  <si>
    <t>Población afiliada a seguros de salud</t>
  </si>
  <si>
    <t>Detalle</t>
  </si>
  <si>
    <t>Tasas de variación</t>
  </si>
  <si>
    <t>Inflación nacional</t>
  </si>
  <si>
    <t>N°</t>
  </si>
  <si>
    <t>Tasa</t>
  </si>
  <si>
    <t>Defunciones Infantiles **</t>
  </si>
  <si>
    <t>Defunciones Maternas ***</t>
  </si>
  <si>
    <t>Código  L.C.</t>
  </si>
  <si>
    <t>Cód. CIE-10 detallada</t>
  </si>
  <si>
    <t xml:space="preserve">Principales causas de mortalidad </t>
  </si>
  <si>
    <t xml:space="preserve">I20-I25 </t>
  </si>
  <si>
    <t>E10-E14</t>
  </si>
  <si>
    <t>I60-I69</t>
  </si>
  <si>
    <t>V00-V89</t>
  </si>
  <si>
    <t>K70-K76</t>
  </si>
  <si>
    <t>N00-N39</t>
  </si>
  <si>
    <t>No. Orden</t>
  </si>
  <si>
    <t>Causas de morbilidad</t>
  </si>
  <si>
    <t>Número de egresos</t>
  </si>
  <si>
    <t>Tasa por 10,000</t>
  </si>
  <si>
    <t>K80</t>
  </si>
  <si>
    <t>Colelitiasis</t>
  </si>
  <si>
    <t>K35</t>
  </si>
  <si>
    <t>Apendicitis aguda</t>
  </si>
  <si>
    <t>A09</t>
  </si>
  <si>
    <t>Neumonia, organismo no especificado</t>
  </si>
  <si>
    <t>N39</t>
  </si>
  <si>
    <t>Otros trastornos del sistema urinario</t>
  </si>
  <si>
    <t>Aborto no especificado</t>
  </si>
  <si>
    <t>K40</t>
  </si>
  <si>
    <t>Infección de las vías genitourinarias en el embarazo</t>
  </si>
  <si>
    <t>Falso trabajo de parto</t>
  </si>
  <si>
    <t>Diarrea y gastroenteritis</t>
  </si>
  <si>
    <t>Hernia inguinal</t>
  </si>
  <si>
    <t xml:space="preserve">Atención materna </t>
  </si>
  <si>
    <t>Grupos etarios</t>
  </si>
  <si>
    <t>5 a 9</t>
  </si>
  <si>
    <t>20 a 49</t>
  </si>
  <si>
    <t>50 a 64</t>
  </si>
  <si>
    <t>65 y más</t>
  </si>
  <si>
    <t xml:space="preserve">Urbano </t>
  </si>
  <si>
    <t>Índice</t>
  </si>
  <si>
    <t>Establecimientos de salud</t>
  </si>
  <si>
    <t>Público</t>
  </si>
  <si>
    <t>Privado</t>
  </si>
  <si>
    <t xml:space="preserve">Hospitales generales </t>
  </si>
  <si>
    <t>Hospitales Básicos</t>
  </si>
  <si>
    <t>Centros de salud</t>
  </si>
  <si>
    <t>Subcentros de salud</t>
  </si>
  <si>
    <t>Puestos de salud</t>
  </si>
  <si>
    <t>Total establecimientos</t>
  </si>
  <si>
    <t>Hospitales básicos</t>
  </si>
  <si>
    <t>Sector y entidad</t>
  </si>
  <si>
    <t>Tasas por 10.000 habitantes</t>
  </si>
  <si>
    <t>Sector público</t>
  </si>
  <si>
    <t>Ministerio de Salud Pública</t>
  </si>
  <si>
    <t>Beneficencia y Soc. Protectora</t>
  </si>
  <si>
    <t>Ministerio de Defensa Nacional</t>
  </si>
  <si>
    <t>Otras 1/</t>
  </si>
  <si>
    <t>Sector privado</t>
  </si>
  <si>
    <t xml:space="preserve">Ministerio de Salud Pública </t>
  </si>
  <si>
    <t xml:space="preserve">Con fines de lucro </t>
  </si>
  <si>
    <t>Médicos</t>
  </si>
  <si>
    <t>Población1/</t>
  </si>
  <si>
    <t>Tasa 2/</t>
  </si>
  <si>
    <t xml:space="preserve">Sector, entidad y clase </t>
  </si>
  <si>
    <t>Número de establecimiento</t>
  </si>
  <si>
    <t xml:space="preserve"> Promedio días de estada </t>
  </si>
  <si>
    <t>Número de camas hospitalarias disponibles</t>
  </si>
  <si>
    <t>Días - cama disponibles</t>
  </si>
  <si>
    <t xml:space="preserve"> Rendimiento o giro de camas </t>
  </si>
  <si>
    <t>Hospital de especialidades</t>
  </si>
  <si>
    <t xml:space="preserve">Ministerio de Defensa Nacional </t>
  </si>
  <si>
    <t>Instituto Ecuatoriano de Seguridad Social</t>
  </si>
  <si>
    <t>Hospital especializado</t>
  </si>
  <si>
    <t>Otros públicos</t>
  </si>
  <si>
    <t>Municipios</t>
  </si>
  <si>
    <t>Hospital general</t>
  </si>
  <si>
    <t>Hospital básico</t>
  </si>
  <si>
    <t>Fiscomisionales</t>
  </si>
  <si>
    <t xml:space="preserve"> Sector privado </t>
  </si>
  <si>
    <t>Hospitales privados SFL</t>
  </si>
  <si>
    <t>Clínica especializada</t>
  </si>
  <si>
    <t>Clínica general</t>
  </si>
  <si>
    <t>Hospitales privados CFL</t>
  </si>
  <si>
    <t>Sector Público</t>
  </si>
  <si>
    <t>Seguro social (IESS)</t>
  </si>
  <si>
    <t xml:space="preserve"> Sector privado</t>
  </si>
  <si>
    <t>Con internación y sin internación</t>
  </si>
  <si>
    <t>Establecimientos con internación</t>
  </si>
  <si>
    <t>Hospitales generales 1/</t>
  </si>
  <si>
    <t>Hospitales especializados</t>
  </si>
  <si>
    <t>Establecimientos sin internación</t>
  </si>
  <si>
    <t>Dispensarios médicos</t>
  </si>
  <si>
    <t>Otros 2/</t>
  </si>
  <si>
    <t>Clínicas particulares</t>
  </si>
  <si>
    <t>Consultas  de morbilidad</t>
  </si>
  <si>
    <t>Enfermería</t>
  </si>
  <si>
    <t>Psicólogos</t>
  </si>
  <si>
    <t>Egresos y condición al egreso</t>
  </si>
  <si>
    <t>Egresos</t>
  </si>
  <si>
    <t>Condición al egreso</t>
  </si>
  <si>
    <t>Altas</t>
  </si>
  <si>
    <t>Fallecidos</t>
  </si>
  <si>
    <t>Producto Interno Bruto</t>
  </si>
  <si>
    <t>Miles de dólares</t>
  </si>
  <si>
    <t>Inflación anual</t>
  </si>
  <si>
    <t>Empleo</t>
  </si>
  <si>
    <t>Desempleo</t>
  </si>
  <si>
    <t>IESS, Seguro general</t>
  </si>
  <si>
    <t>IESS, Seguro voluntario</t>
  </si>
  <si>
    <t>IESS, Seguro campesino</t>
  </si>
  <si>
    <t>Año</t>
  </si>
  <si>
    <t>Cuadro N°</t>
  </si>
  <si>
    <t>Contenido</t>
  </si>
  <si>
    <t>Dispensarios médicos (Policlinico)</t>
  </si>
  <si>
    <t>Total Nacional</t>
  </si>
  <si>
    <t>Sin Información</t>
  </si>
  <si>
    <t>Sin información</t>
  </si>
  <si>
    <t>Región</t>
  </si>
  <si>
    <t>* Cifras semidefinitivas: corresponden a los datos o indicadores que se generan con información de los nacidos vivos ocurridos en el año de estudio e inscritos entre uno y tres años posteriores a la ocurrencia del hecho.</t>
  </si>
  <si>
    <t>** Cifras provisionales: corresponden a los datos o indicadores que se generan con información de los nacidos vivos ocurridos en el 2019, y que están sujetos a ajustes por registros posteriores.</t>
  </si>
  <si>
    <t>Código 
CIE-10</t>
  </si>
  <si>
    <t>S82</t>
  </si>
  <si>
    <t>Fractura de la pierna, inclusive del tobillo</t>
  </si>
  <si>
    <t>Defunciones (t+1)1/</t>
  </si>
  <si>
    <t>Defunciones Infantiles (t+1)1/</t>
  </si>
  <si>
    <t>Defunciones Maternas (t+1)1/</t>
  </si>
  <si>
    <t>*** Razón de mortalidad por 100.000 nacidos vivos</t>
  </si>
  <si>
    <t>(p**) cifras provisionales: En defunciones generales corresponden a los datos o indicadores que se generan con información de las defunciones generales ocurridas en el 2019, y que están sujetos a ajustes por registros posteriores; en defunciones maternas e infantiles corresponden a los datos o indicadores que se generan con información de las defunciones generales ocurridas en el 2018, y que están sujetos a ajustes por registros posteriores.</t>
  </si>
  <si>
    <t>Defunciones *</t>
  </si>
  <si>
    <t xml:space="preserve">1/ Defunciones registradas en el año (t+1):  corresponden a las defunciones generales, maternas e infantiles (según aplica) ocurridas en el año de estudio, e inscritas hasta el 31 de diciembre del año siguiente. Cabe mencionar que se ha realizado el ajuste desde el año 2013. </t>
  </si>
  <si>
    <t>I10-I15</t>
  </si>
  <si>
    <t xml:space="preserve">J10-J18 </t>
  </si>
  <si>
    <t>Días de estada</t>
  </si>
  <si>
    <t xml:space="preserve">Porcentaje de ocupación de camas disponibles </t>
  </si>
  <si>
    <t>Sumario</t>
  </si>
  <si>
    <t>Totales por entidades públicas</t>
  </si>
  <si>
    <t>2/ Tasas por 10.000 habitantes,  La tasa de odos los profesionales de la salud se homologa la fórmula de cálculo en el año 2018 por la Comisión de Salud.</t>
  </si>
  <si>
    <t>Indeterminado</t>
  </si>
  <si>
    <t xml:space="preserve">Sin fines de lucro  </t>
  </si>
  <si>
    <t>Excusado y alcantarillado</t>
  </si>
  <si>
    <t>Excusado y pozo séptico</t>
  </si>
  <si>
    <t>Excusado y pozo ciego</t>
  </si>
  <si>
    <t>Pila o llave pública</t>
  </si>
  <si>
    <t>Contratan el servicio</t>
  </si>
  <si>
    <t>Servicio municipal</t>
  </si>
  <si>
    <t>Botan a la calle, quebrada, río</t>
  </si>
  <si>
    <t>La queman, entierran</t>
  </si>
  <si>
    <t>Otra, cuál</t>
  </si>
  <si>
    <t>Seguro privado con hospitalización</t>
  </si>
  <si>
    <t>Seguro privado sin hospitalización</t>
  </si>
  <si>
    <t>Seguro Ministerio de Salud Pública</t>
  </si>
  <si>
    <t>Seguros Municipales</t>
  </si>
  <si>
    <t>Aseguramiento Universal de la Salud  - AUS</t>
  </si>
  <si>
    <t>Ministerios de Justicia, Derechos Humanos y Cultos</t>
  </si>
  <si>
    <t>Universidades y politécnicas</t>
  </si>
  <si>
    <t>Junta de Beneficencia de Guayaquil</t>
  </si>
  <si>
    <t>Sociedad de Lucha contra el Cáncer</t>
  </si>
  <si>
    <t>Total entidades privadas</t>
  </si>
  <si>
    <t>Región Insular</t>
  </si>
  <si>
    <t>Zonas no delimitadas</t>
  </si>
  <si>
    <t>Datos para el  2010 no disponibles</t>
  </si>
  <si>
    <t>INDICADORES DEMOGRÁFICOS</t>
  </si>
  <si>
    <t>INDICADORES SOCIOECONÓMICOS</t>
  </si>
  <si>
    <t>INDICADORES DE MORBILIDAD y MORTALIDAD</t>
  </si>
  <si>
    <t xml:space="preserve">INDICADORES FÍSICOS DE RECURSOS, SERVICIOS Y COBERTURAS DE SALUD </t>
  </si>
  <si>
    <t>Cuadro N° 1.1</t>
  </si>
  <si>
    <t>Cuadro N° 1.2</t>
  </si>
  <si>
    <t>Cuadro N° 2.1</t>
  </si>
  <si>
    <t>Cuadro N° 2.2</t>
  </si>
  <si>
    <t>Porcentaje de la inflación nacional</t>
  </si>
  <si>
    <t xml:space="preserve">Porcentaje de la inflación del sector salud </t>
  </si>
  <si>
    <t>Cuadro N° 2.3</t>
  </si>
  <si>
    <t>Población Económicamente Activa (PEA)</t>
  </si>
  <si>
    <t>Población Económicamente Inactiva (PEI)</t>
  </si>
  <si>
    <t>Cuadro N° 2.4</t>
  </si>
  <si>
    <t>Cuadro N° 2.5</t>
  </si>
  <si>
    <t>Dispone de ducha</t>
  </si>
  <si>
    <t>Cuadro N° 2.7</t>
  </si>
  <si>
    <t>Cuadro N° 2.9</t>
  </si>
  <si>
    <t>Cuadro N° 3.1</t>
  </si>
  <si>
    <t xml:space="preserve">Cuadro N° 3.2 </t>
  </si>
  <si>
    <t>Cuadro N° 3.3</t>
  </si>
  <si>
    <t xml:space="preserve">Cuadro N°  4.1 </t>
  </si>
  <si>
    <t>Cuadro N° 4.2</t>
  </si>
  <si>
    <t>Sin fines de lucro 1/</t>
  </si>
  <si>
    <t>Con fines de lucro 2/</t>
  </si>
  <si>
    <t>1/  INCLUYE:  Hospitales privados SFL, Clínica especializada, Clínica general</t>
  </si>
  <si>
    <t xml:space="preserve">2/  INCLUYE:  Hospitales privados CFL, Clínica especializada, Clínica general </t>
  </si>
  <si>
    <t>Cuadro N° 4.3</t>
  </si>
  <si>
    <t>Cuadro N° 4.4</t>
  </si>
  <si>
    <t>Cuadro N° 4.5</t>
  </si>
  <si>
    <t>Total Sin Fines de Lucro</t>
  </si>
  <si>
    <t>Total Con Fines de Lucro</t>
  </si>
  <si>
    <t>Cuadro N° 4.7</t>
  </si>
  <si>
    <t>Cuadro N° 4.8</t>
  </si>
  <si>
    <r>
      <t xml:space="preserve">Total (t) </t>
    </r>
    <r>
      <rPr>
        <b/>
        <vertAlign val="superscript"/>
        <sz val="11"/>
        <color indexed="54"/>
        <rFont val="Century Gothic"/>
        <family val="2"/>
      </rPr>
      <t>1/</t>
    </r>
  </si>
  <si>
    <r>
      <t xml:space="preserve">Tasa de natalidad </t>
    </r>
    <r>
      <rPr>
        <b/>
        <vertAlign val="superscript"/>
        <sz val="12"/>
        <color indexed="54"/>
        <rFont val="Century Gothic"/>
        <family val="2"/>
      </rPr>
      <t xml:space="preserve"> 1/</t>
    </r>
  </si>
  <si>
    <r>
      <t xml:space="preserve">Número de nacidos vivos registrados </t>
    </r>
    <r>
      <rPr>
        <b/>
        <vertAlign val="superscript"/>
        <sz val="12"/>
        <color indexed="54"/>
        <rFont val="Century Gothic"/>
        <family val="2"/>
      </rPr>
      <t>2/</t>
    </r>
  </si>
  <si>
    <r>
      <t>Defunciones (t+1)</t>
    </r>
    <r>
      <rPr>
        <b/>
        <vertAlign val="superscript"/>
        <sz val="12"/>
        <color indexed="54"/>
        <rFont val="Century Gothic"/>
        <family val="2"/>
      </rPr>
      <t>1/</t>
    </r>
  </si>
  <si>
    <r>
      <t xml:space="preserve">Hospitales especializados </t>
    </r>
    <r>
      <rPr>
        <vertAlign val="superscript"/>
        <sz val="11"/>
        <color indexed="54"/>
        <rFont val="Century Gothic"/>
        <family val="2"/>
      </rPr>
      <t>1</t>
    </r>
    <r>
      <rPr>
        <sz val="11"/>
        <color indexed="54"/>
        <rFont val="Century Gothic"/>
        <family val="2"/>
      </rPr>
      <t>/</t>
    </r>
  </si>
  <si>
    <r>
      <t xml:space="preserve">Clínica particulares </t>
    </r>
    <r>
      <rPr>
        <vertAlign val="superscript"/>
        <sz val="11"/>
        <color indexed="54"/>
        <rFont val="Century Gothic"/>
        <family val="2"/>
      </rPr>
      <t>2</t>
    </r>
    <r>
      <rPr>
        <sz val="11"/>
        <color indexed="54"/>
        <rFont val="Century Gothic"/>
        <family val="2"/>
      </rPr>
      <t>/</t>
    </r>
  </si>
  <si>
    <r>
      <t xml:space="preserve">Otros </t>
    </r>
    <r>
      <rPr>
        <vertAlign val="superscript"/>
        <sz val="11"/>
        <color indexed="54"/>
        <rFont val="Century Gothic"/>
        <family val="2"/>
      </rPr>
      <t xml:space="preserve"> 3</t>
    </r>
    <r>
      <rPr>
        <sz val="11"/>
        <color indexed="54"/>
        <rFont val="Century Gothic"/>
        <family val="2"/>
      </rPr>
      <t>/</t>
    </r>
  </si>
  <si>
    <t>1°</t>
  </si>
  <si>
    <t>2°</t>
  </si>
  <si>
    <t>3°</t>
  </si>
  <si>
    <t>4°</t>
  </si>
  <si>
    <t>5°</t>
  </si>
  <si>
    <t>Otras gastroenteritis y colitis de origen infeccioso y no especificado</t>
  </si>
  <si>
    <t>6°</t>
  </si>
  <si>
    <t>8°</t>
  </si>
  <si>
    <t>S52</t>
  </si>
  <si>
    <t>Fractura del antebrazo</t>
  </si>
  <si>
    <t>9°</t>
  </si>
  <si>
    <t>10°</t>
  </si>
  <si>
    <t>Anterior</t>
  </si>
  <si>
    <t>Siguiente</t>
  </si>
  <si>
    <r>
      <rPr>
        <b/>
        <sz val="9"/>
        <color rgb="FF646482"/>
        <rFont val="Century Gothic"/>
        <family val="2"/>
      </rPr>
      <t>Elaboración:</t>
    </r>
    <r>
      <rPr>
        <sz val="9"/>
        <color rgb="FF646482"/>
        <rFont val="Century Gothic"/>
        <family val="2"/>
      </rPr>
      <t xml:space="preserve"> INEC</t>
    </r>
  </si>
  <si>
    <t>Inflación del sector salud</t>
  </si>
  <si>
    <r>
      <t xml:space="preserve">Nota: </t>
    </r>
    <r>
      <rPr>
        <sz val="9"/>
        <color rgb="FF646482"/>
        <rFont val="Century Gothic"/>
        <family val="2"/>
      </rPr>
      <t>Población de referencia:</t>
    </r>
    <r>
      <rPr>
        <b/>
        <sz val="9"/>
        <color rgb="FF646482"/>
        <rFont val="Century Gothic"/>
        <family val="2"/>
      </rPr>
      <t xml:space="preserve"> </t>
    </r>
    <r>
      <rPr>
        <sz val="9"/>
        <color rgb="FF646482"/>
        <rFont val="Century Gothic"/>
        <family val="2"/>
      </rPr>
      <t>La población en edad de trabajar son personas mayores de 15 años</t>
    </r>
  </si>
  <si>
    <r>
      <t xml:space="preserve">Nota: </t>
    </r>
    <r>
      <rPr>
        <sz val="9"/>
        <color rgb="FF646482"/>
        <rFont val="Century Gothic"/>
        <family val="2"/>
      </rPr>
      <t>1/ Línea de extrema pobreza o indigencia</t>
    </r>
    <r>
      <rPr>
        <b/>
        <sz val="9"/>
        <color rgb="FF646482"/>
        <rFont val="Century Gothic"/>
        <family val="2"/>
      </rPr>
      <t xml:space="preserve">.- </t>
    </r>
    <r>
      <rPr>
        <sz val="9"/>
        <color rgb="FF646482"/>
        <rFont val="Century Gothic"/>
        <family val="2"/>
      </rPr>
      <t>Es el valor monetario de una canasta básica de bienes alimenticios que refleja el costo necesario para satisfacer los requerimientos nutricionales mínimos</t>
    </r>
  </si>
  <si>
    <r>
      <t>Elaboración:</t>
    </r>
    <r>
      <rPr>
        <sz val="9"/>
        <color rgb="FF646482"/>
        <rFont val="Century Gothic"/>
        <family val="2"/>
      </rPr>
      <t xml:space="preserve"> INEC</t>
    </r>
  </si>
  <si>
    <r>
      <t xml:space="preserve">Evolución de la línea de pobreza (dólares mensuales) </t>
    </r>
    <r>
      <rPr>
        <b/>
        <vertAlign val="superscript"/>
        <sz val="12"/>
        <color rgb="FF646482"/>
        <rFont val="Century Gothic"/>
        <family val="2"/>
      </rPr>
      <t>2</t>
    </r>
    <r>
      <rPr>
        <b/>
        <sz val="12"/>
        <color rgb="FF646482"/>
        <rFont val="Century Gothic"/>
        <family val="2"/>
      </rPr>
      <t>/</t>
    </r>
  </si>
  <si>
    <t>2/ Línea de pobreza.- Es el nivel de ingreso mínimo disponible que necesita un individuo para no ser considerado pobre.</t>
  </si>
  <si>
    <r>
      <rPr>
        <b/>
        <sz val="9"/>
        <color rgb="FF646482"/>
        <rFont val="Century Gothic"/>
        <family val="2"/>
      </rPr>
      <t>Nota:</t>
    </r>
    <r>
      <rPr>
        <sz val="9"/>
        <color rgb="FF646482"/>
        <rFont val="Century Gothic"/>
        <family val="2"/>
      </rPr>
      <t xml:space="preserve"> </t>
    </r>
    <r>
      <rPr>
        <b/>
        <sz val="9"/>
        <color rgb="FF646482"/>
        <rFont val="Century Gothic"/>
        <family val="2"/>
      </rPr>
      <t>1/</t>
    </r>
    <r>
      <rPr>
        <sz val="9"/>
        <color rgb="FF646482"/>
        <rFont val="Century Gothic"/>
        <family val="2"/>
      </rPr>
      <t xml:space="preserve"> Tasa por 1.000 habitantes.</t>
    </r>
  </si>
  <si>
    <r>
      <rPr>
        <b/>
        <sz val="9"/>
        <color rgb="FF646482"/>
        <rFont val="Century Gothic"/>
        <family val="2"/>
      </rPr>
      <t>2/</t>
    </r>
    <r>
      <rPr>
        <sz val="9"/>
        <color rgb="FF646482"/>
        <rFont val="Century Gothic"/>
        <family val="2"/>
      </rPr>
      <t xml:space="preserve"> Nacidos vivos registrados (t+n): corresponden a los nacidos vivos en el periodo de estudio t e inscritos en cualquier periodo posterior, hasta el 31 de marzo de 2020.</t>
    </r>
  </si>
  <si>
    <r>
      <rPr>
        <b/>
        <sz val="9"/>
        <color rgb="FF646482"/>
        <rFont val="Century Gothic"/>
        <family val="2"/>
      </rPr>
      <t>Nota:</t>
    </r>
    <r>
      <rPr>
        <sz val="9"/>
        <color rgb="FF646482"/>
        <rFont val="Century Gothic"/>
        <family val="2"/>
      </rPr>
      <t xml:space="preserve"> Porcentaje de ocupación de días camas disponibles: Es la relación entre los días de estada y los dias cama disponibles por 100</t>
    </r>
  </si>
  <si>
    <t>Sí</t>
  </si>
  <si>
    <t>Establecimientos I nivel</t>
  </si>
  <si>
    <t>Establecimientos II nivel</t>
  </si>
  <si>
    <t>Establecimientos III nivel</t>
  </si>
  <si>
    <t>Niveles</t>
  </si>
  <si>
    <t>Cuadro N° 2.6</t>
  </si>
  <si>
    <t>Cuadro N° 2.8</t>
  </si>
  <si>
    <r>
      <rPr>
        <b/>
        <sz val="9"/>
        <color rgb="FF646482"/>
        <rFont val="Century Gothic"/>
        <family val="2"/>
      </rPr>
      <t>Nota:</t>
    </r>
    <r>
      <rPr>
        <sz val="9"/>
        <color rgb="FF646482"/>
        <rFont val="Century Gothic"/>
        <family val="2"/>
      </rPr>
      <t xml:space="preserve"> * Tasa por 1.000 habitantes</t>
    </r>
  </si>
  <si>
    <t>1.1</t>
  </si>
  <si>
    <t>1.2</t>
  </si>
  <si>
    <t>2.1</t>
  </si>
  <si>
    <t>2.2</t>
  </si>
  <si>
    <t>2.3</t>
  </si>
  <si>
    <t>2.4</t>
  </si>
  <si>
    <t>2.5</t>
  </si>
  <si>
    <t>2.6</t>
  </si>
  <si>
    <t>2.7</t>
  </si>
  <si>
    <t>2.8</t>
  </si>
  <si>
    <t>2.9</t>
  </si>
  <si>
    <t>3.1</t>
  </si>
  <si>
    <t>3.2</t>
  </si>
  <si>
    <t>3.3</t>
  </si>
  <si>
    <t>4.1</t>
  </si>
  <si>
    <t>4.2</t>
  </si>
  <si>
    <t>4.3</t>
  </si>
  <si>
    <t>4.4</t>
  </si>
  <si>
    <t>4.5</t>
  </si>
  <si>
    <t>4.6</t>
  </si>
  <si>
    <r>
      <rPr>
        <b/>
        <sz val="9"/>
        <color rgb="FF646482"/>
        <rFont val="Century Gothic"/>
        <family val="2"/>
      </rPr>
      <t>3/ INCLUYE:</t>
    </r>
    <r>
      <rPr>
        <sz val="9"/>
        <color rgb="FF646482"/>
        <rFont val="Century Gothic"/>
        <family val="2"/>
      </rPr>
      <t xml:space="preserve"> Consultorio General, Centro de especialidades, Centro clínico quirúrgico ambulatorio (Hospital del día), Centros especializados y otros.</t>
    </r>
  </si>
  <si>
    <t>Hombre</t>
  </si>
  <si>
    <t>Mujer</t>
  </si>
  <si>
    <t>J18</t>
  </si>
  <si>
    <t>Neumonía, organismo no especificado</t>
  </si>
  <si>
    <t>O65</t>
  </si>
  <si>
    <t>Trabajo de parto obstruido debido a anormalidad de la pelvis materna</t>
  </si>
  <si>
    <t>Estructura porcentual de las consultas de morbilidad por tipo de agente de salud. Año 2020</t>
  </si>
  <si>
    <t xml:space="preserve">  Tasa de médicos por 10.000 habitantes. Período 2007 - 2020</t>
  </si>
  <si>
    <t xml:space="preserve"> Número y tasa de médicos que trabajan en los establecimientos de salud por años, según regiones. 
Período 2007 - 2020</t>
  </si>
  <si>
    <t>Estructura porcentual de consultas de morbilidad de emergencia realizadas por médicos en establecimientos con internación. Año 2020</t>
  </si>
  <si>
    <t>Estructura porcentual de consultas de morbilidad de emergencia realizadas por médicos en establecimientos sin internación. Año 2020</t>
  </si>
  <si>
    <t>Consultas de morbilidad realizadas por tipo de agente de salud a nivel nacional
Periodo 2003 - 2020</t>
  </si>
  <si>
    <t>Consultas de morbilidad, primeras y subsecuentes, de emergencia, realizadas por médico en los establecimientos de salud, por tipo de establecimiento
Periodo 2003 - 2020</t>
  </si>
  <si>
    <t>35</t>
  </si>
  <si>
    <t>26</t>
  </si>
  <si>
    <t>42</t>
  </si>
  <si>
    <t>64</t>
  </si>
  <si>
    <t>34</t>
  </si>
  <si>
    <t>46</t>
  </si>
  <si>
    <t>57</t>
  </si>
  <si>
    <t>53</t>
  </si>
  <si>
    <t>51</t>
  </si>
  <si>
    <t>0 a 4 años</t>
  </si>
  <si>
    <t>10 a 14</t>
  </si>
  <si>
    <t>15 a 19</t>
  </si>
  <si>
    <t>Sexo</t>
  </si>
  <si>
    <r>
      <rPr>
        <b/>
        <sz val="9"/>
        <color rgb="FF646482"/>
        <rFont val="Century Gothic"/>
        <family val="2"/>
      </rPr>
      <t xml:space="preserve">Fuente: </t>
    </r>
    <r>
      <rPr>
        <sz val="9"/>
        <color rgb="FF646482"/>
        <rFont val="Century Gothic"/>
        <family val="2"/>
      </rPr>
      <t xml:space="preserve">Censo de Población y Vivienda 2022, INEC. Porcentaje de la población por sexo al nacer, según su área de residencia urbano y rural a nivel nacional. </t>
    </r>
  </si>
  <si>
    <t>X85-Y09</t>
  </si>
  <si>
    <t xml:space="preserve">Nacional </t>
  </si>
  <si>
    <t xml:space="preserve">Privado </t>
  </si>
  <si>
    <r>
      <t xml:space="preserve">Otros </t>
    </r>
    <r>
      <rPr>
        <vertAlign val="superscript"/>
        <sz val="11"/>
        <color indexed="54"/>
        <rFont val="Century Gothic"/>
        <family val="2"/>
      </rPr>
      <t xml:space="preserve"> 2</t>
    </r>
    <r>
      <rPr>
        <sz val="11"/>
        <color indexed="54"/>
        <rFont val="Century Gothic"/>
        <family val="2"/>
      </rPr>
      <t>/</t>
    </r>
  </si>
  <si>
    <t xml:space="preserve">Hospitales especializados </t>
  </si>
  <si>
    <r>
      <t>Clínica particulares 1</t>
    </r>
    <r>
      <rPr>
        <sz val="11"/>
        <color indexed="54"/>
        <rFont val="Century Gothic"/>
        <family val="2"/>
      </rPr>
      <t>/</t>
    </r>
  </si>
  <si>
    <r>
      <t>Elaboración:</t>
    </r>
    <r>
      <rPr>
        <sz val="9"/>
        <rFont val="Century Gothic"/>
        <family val="2"/>
      </rPr>
      <t xml:space="preserve"> INEC</t>
    </r>
  </si>
  <si>
    <r>
      <rPr>
        <b/>
        <sz val="9"/>
        <color rgb="FF646482"/>
        <rFont val="Century Gothic"/>
        <family val="2"/>
      </rPr>
      <t>Fuente:</t>
    </r>
    <r>
      <rPr>
        <sz val="9"/>
        <color rgb="FF646482"/>
        <rFont val="Century Gothic"/>
        <family val="2"/>
      </rPr>
      <t xml:space="preserve"> Ministerio de Salud Pública, Geovizualizador de establecimientos,  INEC, Anuario de Estadisticas de Salud 2021-2022.</t>
    </r>
  </si>
  <si>
    <r>
      <t xml:space="preserve">Nota: 1/  Se excluye,: </t>
    </r>
    <r>
      <rPr>
        <sz val="9"/>
        <color rgb="FF646482"/>
        <rFont val="Century Gothic"/>
        <family val="2"/>
      </rPr>
      <t>Las consultas realizadas en los establecimientos del Seguro Social: propios, anexos y Seguro Social Campesino.</t>
    </r>
  </si>
  <si>
    <r>
      <rPr>
        <b/>
        <sz val="9"/>
        <color rgb="FF646482"/>
        <rFont val="Century Gothic"/>
        <family val="2"/>
      </rPr>
      <t xml:space="preserve">2/  Incluye: </t>
    </r>
    <r>
      <rPr>
        <sz val="9"/>
        <color rgb="FF646482"/>
        <rFont val="Century Gothic"/>
        <family val="2"/>
      </rPr>
      <t>Cruz Roja, Planificación Familiar, Instituto Nacional de la Niñez y la Familia (INNFA), Clínicas y Brigadas Móviles, etc.</t>
    </r>
  </si>
  <si>
    <r>
      <rPr>
        <b/>
        <sz val="9"/>
        <color rgb="FF646482"/>
        <rFont val="Century Gothic"/>
        <family val="2"/>
      </rPr>
      <t>Fuente:</t>
    </r>
    <r>
      <rPr>
        <sz val="9"/>
        <color rgb="FF646482"/>
        <rFont val="Century Gothic"/>
        <family val="2"/>
      </rPr>
      <t xml:space="preserve"> INEC, Anuario de Recursos y Actividades de Salud 2003 - 2020.</t>
    </r>
  </si>
  <si>
    <r>
      <rPr>
        <b/>
        <sz val="9"/>
        <color rgb="FF646482"/>
        <rFont val="Century Gothic"/>
        <family val="2"/>
      </rPr>
      <t>Nota: 1/  INCLUYE:</t>
    </r>
    <r>
      <rPr>
        <sz val="9"/>
        <color rgb="FF646482"/>
        <rFont val="Century Gothic"/>
        <family val="2"/>
      </rPr>
      <t xml:space="preserve">  Ministerios de Justicia, Derechos Humanos y Cultos, Otros públicos</t>
    </r>
  </si>
  <si>
    <r>
      <rPr>
        <b/>
        <sz val="10"/>
        <color theme="1" tint="0.34998626667073579"/>
        <rFont val="Century Gothic"/>
        <family val="2"/>
      </rPr>
      <t>1/ INCLUYE</t>
    </r>
    <r>
      <rPr>
        <sz val="10"/>
        <color theme="1" tint="0.34998626667073579"/>
        <rFont val="Century Gothic"/>
        <family val="2"/>
      </rPr>
      <t>: Clínica general, Clínica especializada aguda, Clínica especializada crónica (psiquiatría) y Otras clínicas especializadas</t>
    </r>
  </si>
  <si>
    <r>
      <rPr>
        <b/>
        <sz val="10"/>
        <color theme="1" tint="0.34998626667073579"/>
        <rFont val="Century Gothic"/>
        <family val="2"/>
      </rPr>
      <t>2/ INCLUYE</t>
    </r>
    <r>
      <rPr>
        <sz val="10"/>
        <color theme="1" tint="0.34998626667073579"/>
        <rFont val="Century Gothic"/>
        <family val="2"/>
      </rPr>
      <t>: Consultorio General, Centro de especialidades, Centro clínico quirúrgico ambulatorio (Hospital del día), Centros especializados y otros.</t>
    </r>
  </si>
  <si>
    <r>
      <rPr>
        <b/>
        <sz val="10"/>
        <color theme="1" tint="0.34998626667073579"/>
        <rFont val="Century Gothic"/>
        <family val="2"/>
      </rPr>
      <t>Elaboración</t>
    </r>
    <r>
      <rPr>
        <sz val="10"/>
        <color theme="1" tint="0.34998626667073579"/>
        <rFont val="Century Gothic"/>
        <family val="2"/>
      </rPr>
      <t>: INEC</t>
    </r>
  </si>
  <si>
    <r>
      <t xml:space="preserve">Elaboración: </t>
    </r>
    <r>
      <rPr>
        <sz val="9"/>
        <color rgb="FF646482"/>
        <rFont val="Century Gothic"/>
        <family val="2"/>
      </rPr>
      <t>INEC</t>
    </r>
  </si>
  <si>
    <r>
      <rPr>
        <b/>
        <sz val="9"/>
        <color rgb="FF646482"/>
        <rFont val="Century Gothic"/>
        <family val="2"/>
      </rPr>
      <t xml:space="preserve">Nota: 1/ INCLUYE: </t>
    </r>
    <r>
      <rPr>
        <sz val="9"/>
        <color rgb="FF646482"/>
        <rFont val="Century Gothic"/>
        <family val="2"/>
      </rPr>
      <t>Hospital especializado agudo, Hospital especializado crónico, Hospital de especialidades</t>
    </r>
  </si>
  <si>
    <r>
      <rPr>
        <b/>
        <sz val="9"/>
        <color rgb="FF646482"/>
        <rFont val="Century Gothic"/>
        <family val="2"/>
      </rPr>
      <t>2/ INCLUYE:</t>
    </r>
    <r>
      <rPr>
        <sz val="9"/>
        <color rgb="FF646482"/>
        <rFont val="Century Gothic"/>
        <family val="2"/>
      </rPr>
      <t xml:space="preserve"> Clínica general, Clínica especializada aguda, Clínica especializada crónica (psiquiatría) y Otras clínicas especializadas</t>
    </r>
  </si>
  <si>
    <r>
      <rPr>
        <b/>
        <sz val="9"/>
        <color rgb="FF646482"/>
        <rFont val="Century Gothic"/>
        <family val="2"/>
      </rPr>
      <t>Nota:</t>
    </r>
    <r>
      <rPr>
        <sz val="9"/>
        <color rgb="FF646482"/>
        <rFont val="Century Gothic"/>
        <family val="2"/>
      </rPr>
      <t xml:space="preserve"> 1/ La proyección de población de los años 2006-2018, corresponde a las estimaciones en base al Censo de Población 2010. </t>
    </r>
  </si>
  <si>
    <r>
      <rPr>
        <b/>
        <sz val="9"/>
        <color rgb="FF646482"/>
        <rFont val="Century Gothic"/>
        <family val="2"/>
      </rPr>
      <t>Fuente:</t>
    </r>
    <r>
      <rPr>
        <sz val="9"/>
        <color rgb="FF646482"/>
        <rFont val="Century Gothic"/>
        <family val="2"/>
      </rPr>
      <t xml:space="preserve"> INEC, Anuario de Recursos y Actividades de Salud, 2007 - 2020.</t>
    </r>
  </si>
  <si>
    <t>Población del Ecuador por sexo, según grupos etarios a nivel nacional 2024</t>
  </si>
  <si>
    <t>Producto Interno Bruto y tasas de variación 2003 - 2024</t>
  </si>
  <si>
    <t>Porcentaje de inflación nacional y del sector de la salud en el Ecuador 2003 - 2024</t>
  </si>
  <si>
    <t>Población económicamente activa e inactiva del área urbana según grupos de edad 2024</t>
  </si>
  <si>
    <t>Evolución de la línea de extrema pobreza o indigencia y línea de pobreza, según consumo a nivel nacional y por periodo de tiempo 2007 - 2024</t>
  </si>
  <si>
    <t>Hogares, según disponibilidad de servicios básicos de la vivienda, a nivel nacional 2019 - 2024</t>
  </si>
  <si>
    <t>Población afiliada a seguros de salud 2013 - 2024</t>
  </si>
  <si>
    <t>Mujeres embarazadas a nivel nacional y por áreas 2013 - 2024</t>
  </si>
  <si>
    <t>Nacidos vivos por tipo de asistencia en el parto y área según región de residencia 2024</t>
  </si>
  <si>
    <t>Tasa de natalidad 2000 - 2024</t>
  </si>
  <si>
    <t>Tasas por 10.000 habitantes de las diez principales causas de morbilidad por egreso hospitalario a nivel nacional 2024</t>
  </si>
  <si>
    <t>Defunciones y tasas de mortalidad total, infantil y materna 2004 - 2024</t>
  </si>
  <si>
    <t>Número de defunciones por sexo según principales causas de muerte a nivel nacional 2024</t>
  </si>
  <si>
    <t>Número de establecimientos por niveles de atención 2024</t>
  </si>
  <si>
    <t>Promedio de estadía según entidades a las que pertenecen a nivel nacional 2012-2024</t>
  </si>
  <si>
    <t>Establecimientos hospitalarios por número de egresos, días y promedio de estadía, número de camas disponibles, días-cama disponibles, porcentaje de ocupación y giro de camas según sector 2024</t>
  </si>
  <si>
    <t>Número de camas hospitalarias de dotación normal tasas por 10.000 habitantes según sector y entidad  a la que pertenecen a nivel nacional 2003 - 2024</t>
  </si>
  <si>
    <t>Estructura porcentual de egresos hospitalarios por sexo según condición hospitalaria 2003 - 2024</t>
  </si>
  <si>
    <t>Población del Ecuador por sexo, según grupos etarios a nivel nacional
Año 2024</t>
  </si>
  <si>
    <r>
      <rPr>
        <b/>
        <sz val="9"/>
        <color rgb="FF646482"/>
        <rFont val="Century Gothic"/>
        <family val="2"/>
      </rPr>
      <t xml:space="preserve">Fuente: </t>
    </r>
    <r>
      <rPr>
        <sz val="9"/>
        <color rgb="FF646482"/>
        <rFont val="Century Gothic"/>
        <family val="2"/>
      </rPr>
      <t>Censo de Poblacion y Vivienda 2022, Población según grupos etarios por sexo a nivel nacional  2024</t>
    </r>
  </si>
  <si>
    <t>Producto Interno Bruto y tasas de variación
Periodo 2003-2024</t>
  </si>
  <si>
    <r>
      <rPr>
        <b/>
        <sz val="9"/>
        <color rgb="FF646482"/>
        <rFont val="Century Gothic"/>
        <family val="2"/>
      </rPr>
      <t xml:space="preserve">Nota: </t>
    </r>
    <r>
      <rPr>
        <sz val="9"/>
        <color rgb="FF646482"/>
        <rFont val="Century Gothic"/>
        <family val="2"/>
      </rPr>
      <t>Datos PIB (BCE) año 2016 cifra semidefinitiva y datos 2017-2024 cifra provisional.</t>
    </r>
  </si>
  <si>
    <r>
      <rPr>
        <b/>
        <sz val="9"/>
        <color rgb="FF646482"/>
        <rFont val="Century Gothic"/>
        <family val="2"/>
      </rPr>
      <t>Fuente:</t>
    </r>
    <r>
      <rPr>
        <sz val="9"/>
        <color rgb="FF646482"/>
        <rFont val="Century Gothic"/>
        <family val="2"/>
      </rPr>
      <t xml:space="preserve"> Banco Central del Ecuador (BCE), Cuentas Nacionales 2007-2024</t>
    </r>
  </si>
  <si>
    <t>Porcentaje de inflación nacional y del sector de la salud en el Ecuador 
Periodo 2003 - 2024</t>
  </si>
  <si>
    <t>Porcentaje de inflación nacional en el Ecuador. Periodo 2003-2024</t>
  </si>
  <si>
    <r>
      <t xml:space="preserve">Fuente: </t>
    </r>
    <r>
      <rPr>
        <sz val="9"/>
        <color rgb="FF646482"/>
        <rFont val="Century Gothic"/>
        <family val="2"/>
      </rPr>
      <t>INEC, Índice de Precios al Consumidor 2003-2024</t>
    </r>
  </si>
  <si>
    <t>Población económicamente activa e inactiva del área urbana según grupos de edad
Año 2024</t>
  </si>
  <si>
    <t>Estructura porcentual de la población en edad de trabajar (PET) del área urbana según grupos de edad. Año 2024</t>
  </si>
  <si>
    <r>
      <t xml:space="preserve">Fuente: </t>
    </r>
    <r>
      <rPr>
        <sz val="9"/>
        <color rgb="FF646482"/>
        <rFont val="Century Gothic"/>
        <family val="2"/>
      </rPr>
      <t>INEC, Encuesta Nacional de Empleo, Desempleo y Subempleo (ENEMDU) IV trimestre de 2024</t>
    </r>
  </si>
  <si>
    <t>Evolución de la línea  de extrema pobreza  o indigencia y línea de pobreza,  según consumo a nivel nacional y por periodo de tiempo
Periodo 2007 - 2024</t>
  </si>
  <si>
    <r>
      <t xml:space="preserve">Fuente: </t>
    </r>
    <r>
      <rPr>
        <sz val="9"/>
        <color rgb="FF646482"/>
        <rFont val="Century Gothic"/>
        <family val="2"/>
      </rPr>
      <t>INEC</t>
    </r>
    <r>
      <rPr>
        <b/>
        <sz val="9"/>
        <color rgb="FF646482"/>
        <rFont val="Century Gothic"/>
        <family val="2"/>
      </rPr>
      <t xml:space="preserve">, </t>
    </r>
    <r>
      <rPr>
        <sz val="9"/>
        <color rgb="FF646482"/>
        <rFont val="Century Gothic"/>
        <family val="2"/>
      </rPr>
      <t>ENEMDU:</t>
    </r>
    <r>
      <rPr>
        <b/>
        <sz val="9"/>
        <color rgb="FF646482"/>
        <rFont val="Century Gothic"/>
        <family val="2"/>
      </rPr>
      <t xml:space="preserve"> </t>
    </r>
    <r>
      <rPr>
        <sz val="9"/>
        <color rgb="FF646482"/>
        <rFont val="Century Gothic"/>
        <family val="2"/>
      </rPr>
      <t>Boletín Técnico de Pobreza y Desigualdad, diciembre 2024</t>
    </r>
  </si>
  <si>
    <t>Disponibilidad de servicios básicos de la vivienda, según tipo de servicio higiénico. Año 2024</t>
  </si>
  <si>
    <t>Disponibilidad de servicios básicos de la vivienda, según suministro de agua. Año 2024</t>
  </si>
  <si>
    <t>Disponibilidad de servicios básicos de la vivienda, según espacio para bañarse o ducharse. Año 2024</t>
  </si>
  <si>
    <t>Disponibilidad de servicios básicos de la vivienda, según tipo de alumbrado. Año 2024</t>
  </si>
  <si>
    <t>Disponibilidad de servicios básicos de la vivienda, según eliminación de la basura. Año 2024</t>
  </si>
  <si>
    <t xml:space="preserve"> Población afiliada a seguros de salud Periodo 2013 - 2024</t>
  </si>
  <si>
    <t>Estructura porcentual de la población afiliada a seguros de salud. Año 2024</t>
  </si>
  <si>
    <r>
      <rPr>
        <b/>
        <sz val="9"/>
        <color rgb="FF646482"/>
        <rFont val="Century Gothic"/>
        <family val="2"/>
      </rPr>
      <t>Fuente:</t>
    </r>
    <r>
      <rPr>
        <sz val="9"/>
        <color rgb="FF646482"/>
        <rFont val="Century Gothic"/>
        <family val="2"/>
      </rPr>
      <t xml:space="preserve">  INEC, Encuesta Nacional Empleo, Desempleo y Subempleo - ENEMDU. 2013 - 2024</t>
    </r>
  </si>
  <si>
    <t>Mujeres embarazadas a nivel nacional y por áreas
Periodo 2013 - 2024</t>
  </si>
  <si>
    <r>
      <rPr>
        <b/>
        <sz val="9"/>
        <color rgb="FF646482"/>
        <rFont val="Century Gothic"/>
        <family val="2"/>
      </rPr>
      <t>Fuente:</t>
    </r>
    <r>
      <rPr>
        <sz val="9"/>
        <color rgb="FF646482"/>
        <rFont val="Century Gothic"/>
        <family val="2"/>
      </rPr>
      <t xml:space="preserve"> INEC, Registros Estadísticos de Nacidos Vivos y Defunciones Fetales 2013-2024</t>
    </r>
  </si>
  <si>
    <t>Nacidos vivos por tipo de asistencia en el parto y área según región de residencia
 2024**</t>
  </si>
  <si>
    <t>Estructura porcentual de nacidos vivos por área. Año 2024</t>
  </si>
  <si>
    <r>
      <rPr>
        <b/>
        <sz val="9"/>
        <color rgb="FF646482"/>
        <rFont val="Century Gothic"/>
        <family val="2"/>
      </rPr>
      <t>Fuente:</t>
    </r>
    <r>
      <rPr>
        <sz val="9"/>
        <color rgb="FF646482"/>
        <rFont val="Century Gothic"/>
        <family val="2"/>
      </rPr>
      <t xml:space="preserve"> INEC. Estadísticas de Nacimientos y Defunciones Fetales, 2024</t>
    </r>
  </si>
  <si>
    <t>2024**</t>
  </si>
  <si>
    <r>
      <rPr>
        <b/>
        <sz val="9"/>
        <color rgb="FF646482"/>
        <rFont val="Century Gothic"/>
        <family val="2"/>
      </rPr>
      <t>Fuente:</t>
    </r>
    <r>
      <rPr>
        <sz val="9"/>
        <color rgb="FF646482"/>
        <rFont val="Century Gothic"/>
        <family val="2"/>
      </rPr>
      <t xml:space="preserve"> INEC. Estadísticas de Nacimientos y Defunciones Fetales, 2000-2024</t>
    </r>
  </si>
  <si>
    <t>Tasa de natalidad
Periodo 2000 - 2024</t>
  </si>
  <si>
    <t>Tasas por 10.000 habitantes de las diez principales causas de morbilidad por egreso hospitalario a nivel nacional
Año 2024</t>
  </si>
  <si>
    <t>Población año 2024</t>
  </si>
  <si>
    <t>Tasas por 10.000 habitantes de las principales causas de morbilidad por egreso hospitalario. Año 2024</t>
  </si>
  <si>
    <r>
      <t>Fuente:</t>
    </r>
    <r>
      <rPr>
        <sz val="9"/>
        <color rgb="FF646482"/>
        <rFont val="Century Gothic"/>
        <family val="2"/>
      </rPr>
      <t xml:space="preserve"> INEC. Registro Estadístico de Camas y Egresos Hospitalarios, 2024</t>
    </r>
  </si>
  <si>
    <t>2024(p**)</t>
  </si>
  <si>
    <t>Defunciones y tasas de mortalidad total, infantil y materna
Periodo 2004-2024</t>
  </si>
  <si>
    <t>Tasa de mortalidad general por 1.000 habitantes. Periodo 2004-2024</t>
  </si>
  <si>
    <t>Tasa de mortalidad infantil por 1.000 nacidos vivos. Periodo 2004-2024</t>
  </si>
  <si>
    <t>Razón de mortalidad materna por 100.000 nacidos vivos. Periodo 2004-2024</t>
  </si>
  <si>
    <r>
      <rPr>
        <b/>
        <sz val="9"/>
        <color rgb="FF646482"/>
        <rFont val="Century Gothic"/>
        <family val="2"/>
      </rPr>
      <t>Fuente</t>
    </r>
    <r>
      <rPr>
        <sz val="9"/>
        <color rgb="FF646482"/>
        <rFont val="Century Gothic"/>
        <family val="2"/>
      </rPr>
      <t>: INEC. Anuario de Estadísticas Vitales: Defunciones generales 2004 - 2024</t>
    </r>
  </si>
  <si>
    <t>Número de defunciones por sexo, según principales causas de muerte, a nivel nacional
Año 2024</t>
  </si>
  <si>
    <t>Participación porcentual de las principales causas de muerte, según sexo. Año 2024</t>
  </si>
  <si>
    <r>
      <rPr>
        <b/>
        <sz val="9"/>
        <color rgb="FF646482"/>
        <rFont val="Century Gothic"/>
        <family val="2"/>
      </rPr>
      <t>Fuente:</t>
    </r>
    <r>
      <rPr>
        <sz val="9"/>
        <color rgb="FF646482"/>
        <rFont val="Century Gothic"/>
        <family val="2"/>
      </rPr>
      <t xml:space="preserve"> INEC. Anuario de Estadísticas Vitales: Defunciones Generales 2024</t>
    </r>
  </si>
  <si>
    <t>Establecimientos de salud del sector público y privado, según tipo de  establecimiento a nivel nacional
Periodo 2015 - 2021</t>
  </si>
  <si>
    <t>Establecimientos de salud del sector público y privado, según tipo de  establecimiento a nivel nacional
Periodo 2022 - 2024</t>
  </si>
  <si>
    <t>Establecimientos de salud del sector público y privado a nivel nacional. Año 2024</t>
  </si>
  <si>
    <t>Número de establecimientos por niveles de atención
Año 2024</t>
  </si>
  <si>
    <t>Número de establecimientos de primer nivel de atención. Año 2024</t>
  </si>
  <si>
    <t>Número de establecimientos de segundo nivel de atención. Año 2024</t>
  </si>
  <si>
    <t>Número de establecimientos de tercer nivel de atención. Año 2024</t>
  </si>
  <si>
    <t xml:space="preserve">  Promedio de estadía según entidades a las que pertenecen a nivel nacional*
 Periodo 2012 - 2024                                                                                                                                                           </t>
  </si>
  <si>
    <t xml:space="preserve">  Promedio de estadía según entidades que pertenecen al sector público. Año 2024</t>
  </si>
  <si>
    <r>
      <rPr>
        <b/>
        <sz val="9"/>
        <color rgb="FF646482"/>
        <rFont val="Century Gothic"/>
        <family val="2"/>
      </rPr>
      <t>Fuente:</t>
    </r>
    <r>
      <rPr>
        <sz val="9"/>
        <color rgb="FF646482"/>
        <rFont val="Century Gothic"/>
        <family val="2"/>
      </rPr>
      <t xml:space="preserve"> INEC, Registro Estadístico de Egresos y Camas Hospitalarias 2012-2024.</t>
    </r>
  </si>
  <si>
    <t>Establecimientos hospitalarios por número de egresos, días y promedio de estadía, número de camas disponibles, días-cama disponibles, porcentaje de ocupación y giro de camas según sector
Año 2024</t>
  </si>
  <si>
    <t>Días promedio de estada hospitalaria. Año 2024</t>
  </si>
  <si>
    <t>Giros de camas. Año 2024</t>
  </si>
  <si>
    <r>
      <rPr>
        <b/>
        <sz val="9"/>
        <color rgb="FF646482"/>
        <rFont val="Century Gothic"/>
        <family val="2"/>
      </rPr>
      <t>Fuente:</t>
    </r>
    <r>
      <rPr>
        <sz val="9"/>
        <color rgb="FF646482"/>
        <rFont val="Century Gothic"/>
        <family val="2"/>
      </rPr>
      <t xml:space="preserve"> INEC, Anuario de Estadísticas de Salud: Camas y Egresos Hospitalarios 2024</t>
    </r>
  </si>
  <si>
    <t>Número de camas hospitalarias de dotación normal tasas por 10.000 habitantes, según sector y  entidad  a la que pertenecen a nivel nacional
Periodo 2003 - 2024</t>
  </si>
  <si>
    <t>Estructura porcentual de número de camas hospitalarias de dotación normal, según entidad a la que pertenecen a nivel nacional. Año 2024</t>
  </si>
  <si>
    <r>
      <rPr>
        <b/>
        <sz val="9"/>
        <color rgb="FF646482"/>
        <rFont val="Century Gothic"/>
        <family val="2"/>
      </rPr>
      <t>Fuente:</t>
    </r>
    <r>
      <rPr>
        <sz val="9"/>
        <color rgb="FF646482"/>
        <rFont val="Century Gothic"/>
        <family val="2"/>
      </rPr>
      <t xml:space="preserve"> INEC, Anuario de Estadísticas de Salud: Camas y Egresos Hospitalarios 2003 - 2024</t>
    </r>
  </si>
  <si>
    <t>Estructura porcentual de egresos hospitalarios por sexo según condición hospitalaria
Periodo 2003-2024</t>
  </si>
  <si>
    <t>Estructura porcentual de egresos hospitalarios según condición de egreso. Año 2024</t>
  </si>
  <si>
    <t>Población del Ecuador por sexo al nacer, según su área de residencia a nivel nacional 2024</t>
  </si>
  <si>
    <t>Población del Ecuador por sexo al nacer, según su área de residencia a nivel nacional
Año 2024</t>
  </si>
  <si>
    <t>Hogares, según disponibilidad de servicios básicos de la vivienda, a nivel nacional                   Años 2023 y 2024</t>
  </si>
  <si>
    <r>
      <t>Fuente:</t>
    </r>
    <r>
      <rPr>
        <sz val="9"/>
        <rFont val="Century Gothic"/>
        <family val="2"/>
      </rPr>
      <t xml:space="preserve"> INEC</t>
    </r>
    <r>
      <rPr>
        <b/>
        <sz val="9"/>
        <rFont val="Century Gothic"/>
        <family val="2"/>
      </rPr>
      <t xml:space="preserve">, </t>
    </r>
    <r>
      <rPr>
        <sz val="9"/>
        <rFont val="Century Gothic"/>
        <family val="2"/>
      </rPr>
      <t>Encuesta Nacional Empleo, Desempleo y Subempleo - ENEMDU 2023 y 2024</t>
    </r>
  </si>
  <si>
    <t>Estructura porcentual de mujeres embarazadas. Año 2024.</t>
  </si>
  <si>
    <t>Evolución de la tasa de natalidad. Periodo 2000-2024</t>
  </si>
  <si>
    <t>2023*</t>
  </si>
  <si>
    <t>2022*</t>
  </si>
  <si>
    <t>7°</t>
  </si>
  <si>
    <t>O23</t>
  </si>
  <si>
    <t>Enfermedades isquémicas del corazón</t>
  </si>
  <si>
    <t>Agresiones (Homicidios)</t>
  </si>
  <si>
    <t xml:space="preserve"> Enfermedades cerebrovasculares</t>
  </si>
  <si>
    <t>Diabetes Mellitus</t>
  </si>
  <si>
    <t>Accidentes de transporte terrestre</t>
  </si>
  <si>
    <t>Influenza y neumonía</t>
  </si>
  <si>
    <t xml:space="preserve"> Enfermedades hipertensivas</t>
  </si>
  <si>
    <t xml:space="preserve"> Enfermedades del sistema urinario</t>
  </si>
  <si>
    <t>Cirrosis y otras enfermedades del hígado</t>
  </si>
  <si>
    <t>Otras</t>
  </si>
  <si>
    <t>Total de defunciones</t>
  </si>
  <si>
    <t>Estructura porcentual de la población del Ecuador por sexo según grupos etarios a nivel nacional. Año 2024</t>
  </si>
  <si>
    <t>Estructura porcentual de la población en Ecuador por sexo al nacer, según su área de residencia a nivel nacional. Año 2024</t>
  </si>
  <si>
    <t>Porcentaje de inflación del sector salud en el Ecuador. Periodo 2003-2024.</t>
  </si>
  <si>
    <t>Otra,</t>
  </si>
  <si>
    <t>* Se utilizó la Proyección poblacional (año 2024) para calcular las tasas por 10.000 habitantes.</t>
  </si>
  <si>
    <t>Tasas de variación del PIB. Periodo 2004 - 2024 (miles de dólares)</t>
  </si>
  <si>
    <r>
      <rPr>
        <b/>
        <sz val="10"/>
        <color theme="1" tint="0.34998626667073579"/>
        <rFont val="Century Gothic"/>
        <family val="2"/>
      </rPr>
      <t>Fuente</t>
    </r>
    <r>
      <rPr>
        <sz val="10"/>
        <color theme="1" tint="0.34998626667073579"/>
        <rFont val="Century Gothic"/>
        <family val="2"/>
      </rPr>
      <t>: Ministerio de Salud Pública, Geovizualizador de establecimientos,  INEC, Anuario de Estadisticas de Salud 2021-2023.</t>
    </r>
  </si>
  <si>
    <r>
      <t xml:space="preserve">Importante: </t>
    </r>
    <r>
      <rPr>
        <sz val="10"/>
        <color theme="1" tint="0.34998626667073579"/>
        <rFont val="Century Gothic"/>
        <family val="2"/>
      </rPr>
      <t>A partir del año 2021, se implementó un cambio significativo en la utilizada convencionalmente, por lo tanto, esta modificación no permite unificar la serie. Considerar que para el año 2024, se realizó una proyección para el sector privado.</t>
    </r>
  </si>
  <si>
    <t>** cifras provisionales: corresponden a los datos o indicadores que se generan con información de los nacidos vivos ocurridos en el 2024, y que están sujetos a ajustes por registros posteriores.</t>
  </si>
  <si>
    <t>Establecimientos de salud del sector público y privado, según tipo de  establecimiento a nivel nacional 2015 - 2024.</t>
  </si>
  <si>
    <t>** Tasa por 1.000 nacidos vivos</t>
  </si>
  <si>
    <t>Cuadro N°  4.6</t>
  </si>
  <si>
    <r>
      <t xml:space="preserve">Evolución de la línea de extrema pobreza (dólares mensuales) </t>
    </r>
    <r>
      <rPr>
        <b/>
        <vertAlign val="superscript"/>
        <sz val="12"/>
        <color rgb="FF646482"/>
        <rFont val="Century Gothic"/>
        <family val="2"/>
      </rPr>
      <t>1</t>
    </r>
    <r>
      <rPr>
        <b/>
        <sz val="12"/>
        <color rgb="FF646482"/>
        <rFont val="Century Gothic"/>
        <family val="2"/>
      </rPr>
      <t>/</t>
    </r>
  </si>
  <si>
    <r>
      <t>Fuente:</t>
    </r>
    <r>
      <rPr>
        <sz val="9"/>
        <color rgb="FF646482"/>
        <rFont val="Century Gothic"/>
        <family val="2"/>
      </rPr>
      <t xml:space="preserve"> Ministerio de Salud Pública, Geovisualizador de Establecimientos; Geovisualizador de Establecimientos; Agencia de Aseguramiento  de la Calidad de los Servicios de Salud y Medicina Prepagada (ACESS).   </t>
    </r>
  </si>
  <si>
    <r>
      <t>Fuente:</t>
    </r>
    <r>
      <rPr>
        <sz val="9"/>
        <color rgb="FF646482"/>
        <rFont val="Century Gothic"/>
        <family val="2"/>
      </rPr>
      <t xml:space="preserve"> Ministerio de Salud Pública, Geovisualizador de Establecimientos; Geovisualizador de Establecimientos; Agencia de Aseguramiento  de la Calidad de los Servicios de Salud y Medicina Prepagada (ACESS).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</si>
</sst>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41" formatCode="_ * #,##0_ ;_ * \-#,##0_ ;_ * &quot;-&quot;_ ;_ @_ "/>
    <numFmt numFmtId="43" formatCode="_ * #,##0.00_ ;_ * \-#,##0.00_ ;_ * &quot;-&quot;??_ ;_ @_ "/>
    <numFmt numFmtId="164" formatCode="_(* #,##0_);_(* \(#,##0\);_(* &quot;-&quot;_);_(@_)"/>
    <numFmt numFmtId="165" formatCode="_(&quot;$&quot;\ * #,##0.00_);_(&quot;$&quot;\ * \(#,##0.00\);_(&quot;$&quot;\ * &quot;-&quot;??_);_(@_)"/>
    <numFmt numFmtId="166" formatCode="_(* #,##0.00_);_(* \(#,##0.00\);_(* &quot;-&quot;??_);_(@_)"/>
    <numFmt numFmtId="167" formatCode="_-* #,##0.00\ _€_-;\-* #,##0.00\ _€_-;_-* &quot;-&quot;??\ _€_-;_-@_-"/>
    <numFmt numFmtId="168" formatCode="#,##0.0"/>
    <numFmt numFmtId="169" formatCode="0.0"/>
    <numFmt numFmtId="170" formatCode="0.0%"/>
    <numFmt numFmtId="171" formatCode="_-* #,##0.00\ _$_-;\-* #,##0.00\ _$_-;_-* &quot;-&quot;??\ _$_-;_-@_-"/>
    <numFmt numFmtId="172" formatCode="_-* #,##0\ _$_-;\-* #,##0\ _$_-;_-* &quot;-&quot;??\ _$_-;_-@_-"/>
    <numFmt numFmtId="173" formatCode="_(* #,##0_);_(* \(#,##0\);_(* &quot;-&quot;??_);_(@_)"/>
    <numFmt numFmtId="174" formatCode="_-* #,##0\ _€_-;\-* #,##0\ _€_-;_-* &quot;-&quot;??\ _€_-;_-@_-"/>
    <numFmt numFmtId="175" formatCode="&quot;   &quot;@"/>
    <numFmt numFmtId="176" formatCode="&quot;      &quot;@"/>
    <numFmt numFmtId="177" formatCode="&quot;         &quot;@"/>
    <numFmt numFmtId="178" formatCode="&quot;            &quot;@"/>
    <numFmt numFmtId="179" formatCode="&quot;               &quot;@"/>
    <numFmt numFmtId="180" formatCode="_ [$€-2]* #,##0.00_ ;_ [$€-2]* \-#,##0.00_ ;_ [$€-2]* &quot;-&quot;??_ "/>
    <numFmt numFmtId="181" formatCode="_([$€]* #,##0.00_);_([$€]* \(#,##0.00\);_([$€]* &quot;-&quot;??_);_(@_)"/>
    <numFmt numFmtId="182" formatCode="[&gt;0.05]#,##0.0;[&lt;-0.05]\-#,##0.0;\-\-&quot; &quot;;"/>
    <numFmt numFmtId="183" formatCode="[&gt;0.5]#,##0;[&lt;-0.5]\-#,##0;\-\-&quot; &quot;;"/>
    <numFmt numFmtId="184" formatCode="General_)"/>
    <numFmt numFmtId="185" formatCode="_-* #,##0.00\ _P_t_s_-;\-* #,##0.00\ _P_t_s_-;_-* &quot;-&quot;??\ _P_t_s_-;_-@_-"/>
    <numFmt numFmtId="186" formatCode="0_)"/>
    <numFmt numFmtId="187" formatCode="[$-C0A]mmm\-yy;@"/>
    <numFmt numFmtId="188" formatCode="[Black]#,##0.0;[Black]\-#,##0.0;;"/>
    <numFmt numFmtId="189" formatCode="[Black][&gt;0.05]#,##0.0;[Black][&lt;-0.05]\-#,##0.0;;"/>
    <numFmt numFmtId="190" formatCode="[Black][&gt;0.5]#,##0;[Black][&lt;-0.5]\-#,##0;;"/>
    <numFmt numFmtId="191" formatCode="0.000%"/>
    <numFmt numFmtId="192" formatCode="#,##0.0000000"/>
    <numFmt numFmtId="193" formatCode="###0"/>
    <numFmt numFmtId="194" formatCode="###0.0"/>
    <numFmt numFmtId="195" formatCode="0.00000"/>
  </numFmts>
  <fonts count="165">
    <font>
      <sz val="10"/>
      <name val="Arial"/>
    </font>
    <font>
      <sz val="11"/>
      <color theme="1"/>
      <name val="Calibri"/>
      <family val="2"/>
      <scheme val="minor"/>
    </font>
    <font>
      <sz val="11"/>
      <color indexed="8"/>
      <name val="Calibri"/>
      <family val="2"/>
    </font>
    <font>
      <sz val="10"/>
      <name val="Arial"/>
      <family val="2"/>
    </font>
    <font>
      <sz val="10"/>
      <name val="Arial"/>
      <family val="2"/>
    </font>
    <font>
      <sz val="10"/>
      <name val="Arial"/>
      <family val="2"/>
    </font>
    <font>
      <u/>
      <sz val="10"/>
      <color indexed="12"/>
      <name val="Arial"/>
      <family val="2"/>
    </font>
    <font>
      <sz val="9"/>
      <color indexed="63"/>
      <name val="Century Gothic"/>
      <family val="2"/>
    </font>
    <font>
      <sz val="10"/>
      <color indexed="8"/>
      <name val="Arial"/>
      <family val="2"/>
    </font>
    <font>
      <sz val="12"/>
      <name val="Arial"/>
      <family val="2"/>
    </font>
    <font>
      <sz val="10"/>
      <name val="Times New Roman"/>
      <family val="1"/>
    </font>
    <font>
      <sz val="9"/>
      <name val="Times New Roman"/>
      <family val="1"/>
    </font>
    <font>
      <sz val="8.75"/>
      <name val="Arial"/>
      <family val="2"/>
    </font>
    <font>
      <sz val="12"/>
      <color indexed="8"/>
      <name val="Times New Roman"/>
      <family val="2"/>
    </font>
    <font>
      <sz val="12"/>
      <color indexed="9"/>
      <name val="Times New Roman"/>
      <family val="2"/>
    </font>
    <font>
      <sz val="11"/>
      <name val="Arial"/>
      <family val="2"/>
    </font>
    <font>
      <sz val="12"/>
      <name val="Helv"/>
    </font>
    <font>
      <sz val="8"/>
      <name val="Courier"/>
      <family val="3"/>
    </font>
    <font>
      <sz val="10"/>
      <name val="Courier"/>
      <family val="3"/>
    </font>
    <font>
      <sz val="8"/>
      <name val="Arial"/>
      <family val="2"/>
    </font>
    <font>
      <sz val="12"/>
      <name val="Century Gothic"/>
      <family val="2"/>
    </font>
    <font>
      <sz val="9"/>
      <name val="Century Gothic"/>
      <family val="2"/>
    </font>
    <font>
      <sz val="11"/>
      <color indexed="54"/>
      <name val="Century Gothic"/>
      <family val="2"/>
    </font>
    <font>
      <b/>
      <vertAlign val="superscript"/>
      <sz val="11"/>
      <color indexed="54"/>
      <name val="Century Gothic"/>
      <family val="2"/>
    </font>
    <font>
      <b/>
      <vertAlign val="superscript"/>
      <sz val="12"/>
      <color indexed="54"/>
      <name val="Century Gothic"/>
      <family val="2"/>
    </font>
    <font>
      <vertAlign val="superscript"/>
      <sz val="11"/>
      <color indexed="54"/>
      <name val="Century Gothic"/>
      <family val="2"/>
    </font>
    <font>
      <sz val="11"/>
      <color theme="1"/>
      <name val="Calibri"/>
      <family val="2"/>
      <scheme val="minor"/>
    </font>
    <font>
      <sz val="11"/>
      <color theme="0"/>
      <name val="Calibri"/>
      <family val="2"/>
      <scheme val="minor"/>
    </font>
    <font>
      <sz val="11"/>
      <color rgb="FF00610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b/>
      <sz val="15"/>
      <color theme="3"/>
      <name val="Calibri"/>
      <family val="2"/>
      <scheme val="minor"/>
    </font>
    <font>
      <b/>
      <sz val="11"/>
      <color theme="3"/>
      <name val="Calibri"/>
      <family val="2"/>
      <scheme val="minor"/>
    </font>
    <font>
      <sz val="11"/>
      <color rgb="FF3F3F76"/>
      <name val="Calibri"/>
      <family val="2"/>
      <scheme val="minor"/>
    </font>
    <font>
      <u/>
      <sz val="10"/>
      <color theme="10"/>
      <name val="Arial"/>
      <family val="2"/>
    </font>
    <font>
      <u/>
      <sz val="11"/>
      <color theme="10"/>
      <name val="Calibri"/>
      <family val="2"/>
    </font>
    <font>
      <sz val="11"/>
      <color rgb="FF9C0006"/>
      <name val="Calibri"/>
      <family val="2"/>
      <scheme val="minor"/>
    </font>
    <font>
      <sz val="11"/>
      <color rgb="FF9C6500"/>
      <name val="Calibri"/>
      <family val="2"/>
      <scheme val="minor"/>
    </font>
    <font>
      <sz val="11"/>
      <color theme="1"/>
      <name val="Aharoni"/>
      <family val="2"/>
    </font>
    <font>
      <sz val="12"/>
      <color theme="1"/>
      <name val="Arial"/>
      <family val="2"/>
    </font>
    <font>
      <b/>
      <sz val="11"/>
      <color rgb="FF3F3F3F"/>
      <name val="Calibri"/>
      <family val="2"/>
      <scheme val="minor"/>
    </font>
    <font>
      <sz val="11"/>
      <color rgb="FFFF0000"/>
      <name val="Calibri"/>
      <family val="2"/>
      <scheme val="minor"/>
    </font>
    <font>
      <i/>
      <sz val="11"/>
      <color rgb="FF7F7F7F"/>
      <name val="Calibri"/>
      <family val="2"/>
      <scheme val="minor"/>
    </font>
    <font>
      <b/>
      <sz val="18"/>
      <color theme="3"/>
      <name val="Cambria"/>
      <family val="2"/>
      <scheme val="major"/>
    </font>
    <font>
      <b/>
      <sz val="13"/>
      <color theme="3"/>
      <name val="Calibri"/>
      <family val="2"/>
      <scheme val="minor"/>
    </font>
    <font>
      <b/>
      <sz val="11"/>
      <color theme="1"/>
      <name val="Calibri"/>
      <family val="2"/>
      <scheme val="minor"/>
    </font>
    <font>
      <sz val="10"/>
      <color theme="1" tint="0.34998626667073579"/>
      <name val="Century Gothic"/>
      <family val="2"/>
    </font>
    <font>
      <sz val="11"/>
      <color theme="1" tint="0.34998626667073579"/>
      <name val="Century Gothic"/>
      <family val="2"/>
    </font>
    <font>
      <sz val="14"/>
      <color theme="1" tint="0.34998626667073579"/>
      <name val="Century Gothic"/>
      <family val="2"/>
    </font>
    <font>
      <sz val="12"/>
      <color theme="1" tint="0.34998626667073579"/>
      <name val="Century Gothic"/>
      <family val="2"/>
    </font>
    <font>
      <i/>
      <sz val="12"/>
      <color theme="1" tint="0.34998626667073579"/>
      <name val="Century Gothic"/>
      <family val="2"/>
    </font>
    <font>
      <b/>
      <sz val="12"/>
      <color theme="1" tint="0.34998626667073579"/>
      <name val="Century Gothic"/>
      <family val="2"/>
    </font>
    <font>
      <b/>
      <sz val="14"/>
      <color theme="1" tint="0.34998626667073579"/>
      <name val="Century Gothic"/>
      <family val="2"/>
    </font>
    <font>
      <b/>
      <sz val="11"/>
      <color theme="1" tint="0.34998626667073579"/>
      <name val="Century Gothic"/>
      <family val="2"/>
    </font>
    <font>
      <sz val="9"/>
      <color theme="1" tint="0.34998626667073579"/>
      <name val="Century Gothic"/>
      <family val="2"/>
    </font>
    <font>
      <b/>
      <sz val="9"/>
      <color theme="1" tint="0.34998626667073579"/>
      <name val="Century Gothic"/>
      <family val="2"/>
    </font>
    <font>
      <sz val="12"/>
      <color rgb="FFFF0000"/>
      <name val="Century Gothic"/>
      <family val="2"/>
    </font>
    <font>
      <b/>
      <sz val="10"/>
      <color theme="1" tint="0.34998626667073579"/>
      <name val="Century Gothic"/>
      <family val="2"/>
    </font>
    <font>
      <u/>
      <sz val="12"/>
      <color theme="1" tint="0.34998626667073579"/>
      <name val="Century Gothic"/>
      <family val="2"/>
    </font>
    <font>
      <b/>
      <sz val="11"/>
      <name val="Calibri"/>
      <family val="2"/>
      <scheme val="minor"/>
    </font>
    <font>
      <b/>
      <sz val="11"/>
      <color rgb="FFFF0000"/>
      <name val="Century Gothic"/>
      <family val="2"/>
    </font>
    <font>
      <sz val="12"/>
      <color theme="0"/>
      <name val="Century Gothic"/>
      <family val="2"/>
    </font>
    <font>
      <b/>
      <sz val="12"/>
      <color theme="0"/>
      <name val="Century Gothic"/>
      <family val="2"/>
    </font>
    <font>
      <sz val="11"/>
      <color theme="0"/>
      <name val="Century Gothic"/>
      <family val="2"/>
    </font>
    <font>
      <b/>
      <sz val="11"/>
      <color theme="0"/>
      <name val="Century Gothic"/>
      <family val="2"/>
    </font>
    <font>
      <sz val="12"/>
      <color theme="1"/>
      <name val="Century Gothic"/>
      <family val="2"/>
    </font>
    <font>
      <sz val="11"/>
      <color rgb="FF595959"/>
      <name val="Century Gothic"/>
      <family val="2"/>
    </font>
    <font>
      <b/>
      <sz val="9"/>
      <color theme="0"/>
      <name val="Century Gothic"/>
      <family val="2"/>
    </font>
    <font>
      <b/>
      <sz val="11"/>
      <color rgb="FF595959"/>
      <name val="Century Gothic"/>
      <family val="2"/>
    </font>
    <font>
      <sz val="12"/>
      <color rgb="FF595959"/>
      <name val="Century Gothic"/>
      <family val="2"/>
    </font>
    <font>
      <b/>
      <sz val="14"/>
      <color theme="0"/>
      <name val="Century Gothic"/>
      <family val="2"/>
    </font>
    <font>
      <sz val="9"/>
      <color rgb="FF595959"/>
      <name val="Century Gothic"/>
      <family val="2"/>
    </font>
    <font>
      <b/>
      <i/>
      <sz val="9"/>
      <color rgb="FF595959"/>
      <name val="Century Gothic"/>
      <family val="2"/>
    </font>
    <font>
      <i/>
      <sz val="9"/>
      <color rgb="FF595959"/>
      <name val="Century Gothic"/>
      <family val="2"/>
    </font>
    <font>
      <sz val="10"/>
      <color rgb="FF595959"/>
      <name val="Century Gothic"/>
      <family val="2"/>
    </font>
    <font>
      <b/>
      <sz val="12"/>
      <color rgb="FF595959"/>
      <name val="Century Gothic"/>
      <family val="2"/>
    </font>
    <font>
      <sz val="9"/>
      <color theme="0"/>
      <name val="Century Gothic"/>
      <family val="2"/>
    </font>
    <font>
      <sz val="14"/>
      <color theme="0"/>
      <name val="Century Gothic"/>
      <family val="2"/>
    </font>
    <font>
      <sz val="9"/>
      <color theme="1"/>
      <name val="Century Gothic"/>
      <family val="2"/>
    </font>
    <font>
      <sz val="11"/>
      <color theme="1"/>
      <name val="Century Gothic"/>
      <family val="2"/>
    </font>
    <font>
      <sz val="10"/>
      <color theme="1"/>
      <name val="Century Gothic"/>
      <family val="2"/>
    </font>
    <font>
      <sz val="12"/>
      <color theme="1" tint="0.499984740745262"/>
      <name val="Century Gothic"/>
      <family val="2"/>
    </font>
    <font>
      <b/>
      <sz val="12"/>
      <color rgb="FF646482"/>
      <name val="Century Gothic"/>
      <family val="2"/>
    </font>
    <font>
      <sz val="11"/>
      <color rgb="FF646482"/>
      <name val="Century Gothic"/>
      <family val="2"/>
    </font>
    <font>
      <sz val="12"/>
      <color rgb="FF646482"/>
      <name val="Century Gothic"/>
      <family val="2"/>
    </font>
    <font>
      <b/>
      <sz val="11"/>
      <color rgb="FF646482"/>
      <name val="Century Gothic"/>
      <family val="2"/>
    </font>
    <font>
      <sz val="14"/>
      <color rgb="FF646482"/>
      <name val="Century Gothic"/>
      <family val="2"/>
    </font>
    <font>
      <sz val="9"/>
      <color rgb="FF646482"/>
      <name val="Century Gothic"/>
      <family val="2"/>
    </font>
    <font>
      <b/>
      <sz val="14"/>
      <color rgb="FF646482"/>
      <name val="Century Gothic"/>
      <family val="2"/>
    </font>
    <font>
      <sz val="10"/>
      <color rgb="FF646482"/>
      <name val="Arial"/>
      <family val="2"/>
    </font>
    <font>
      <i/>
      <sz val="12"/>
      <color rgb="FF646482"/>
      <name val="Century Gothic"/>
      <family val="2"/>
    </font>
    <font>
      <b/>
      <sz val="9"/>
      <color rgb="FF646482"/>
      <name val="Century Gothic"/>
      <family val="2"/>
    </font>
    <font>
      <sz val="8"/>
      <color rgb="FF646482"/>
      <name val="Century Gothic"/>
      <family val="2"/>
    </font>
    <font>
      <b/>
      <sz val="14"/>
      <color rgb="FF64647C"/>
      <name val="Century Gothic"/>
      <family val="2"/>
    </font>
    <font>
      <b/>
      <sz val="11"/>
      <color rgb="FF64647C"/>
      <name val="Century Gothic"/>
      <family val="2"/>
    </font>
    <font>
      <b/>
      <sz val="12"/>
      <color rgb="FF64647C"/>
      <name val="Century Gothic"/>
      <family val="2"/>
    </font>
    <font>
      <b/>
      <sz val="13"/>
      <color rgb="FF646482"/>
      <name val="Century Gothic"/>
      <family val="2"/>
    </font>
    <font>
      <b/>
      <vertAlign val="superscript"/>
      <sz val="12"/>
      <color rgb="FF646482"/>
      <name val="Century Gothic"/>
      <family val="2"/>
    </font>
    <font>
      <b/>
      <sz val="12"/>
      <color theme="1"/>
      <name val="Century Gothic"/>
      <family val="2"/>
    </font>
    <font>
      <b/>
      <sz val="11"/>
      <color theme="1"/>
      <name val="Century Gothic"/>
      <family val="2"/>
    </font>
    <font>
      <sz val="12"/>
      <color theme="0" tint="-0.34998626667073579"/>
      <name val="Century Gothic"/>
      <family val="2"/>
    </font>
    <font>
      <sz val="12"/>
      <color theme="3"/>
      <name val="Century Gothic"/>
      <family val="2"/>
    </font>
    <font>
      <b/>
      <sz val="8"/>
      <color theme="1" tint="0.34998626667073579"/>
      <name val="Century Gothic"/>
      <family val="2"/>
    </font>
    <font>
      <sz val="8"/>
      <color theme="1"/>
      <name val="Century Gothic"/>
      <family val="2"/>
    </font>
    <font>
      <sz val="8"/>
      <name val="Century Gothic"/>
      <family val="2"/>
    </font>
    <font>
      <sz val="8"/>
      <color rgb="FF0066FF"/>
      <name val="Century Gothic"/>
      <family val="2"/>
    </font>
    <font>
      <b/>
      <sz val="12"/>
      <color rgb="FFFF0000"/>
      <name val="Century Gothic"/>
      <family val="2"/>
    </font>
    <font>
      <b/>
      <sz val="11"/>
      <color indexed="60"/>
      <name val="Arial Bold"/>
    </font>
    <font>
      <sz val="9"/>
      <color indexed="62"/>
      <name val="Arial"/>
      <family val="2"/>
    </font>
    <font>
      <sz val="9"/>
      <color indexed="60"/>
      <name val="Arial"/>
      <family val="2"/>
    </font>
    <font>
      <b/>
      <sz val="9"/>
      <color indexed="62"/>
      <name val="Arial"/>
      <family val="2"/>
    </font>
    <font>
      <b/>
      <sz val="10"/>
      <color indexed="60"/>
      <name val="Arial"/>
      <family val="2"/>
    </font>
    <font>
      <b/>
      <sz val="9"/>
      <color indexed="60"/>
      <name val="Arial"/>
      <family val="2"/>
    </font>
    <font>
      <b/>
      <sz val="10"/>
      <color indexed="62"/>
      <name val="Arial"/>
      <family val="2"/>
    </font>
    <font>
      <sz val="8"/>
      <color theme="1" tint="0.34998626667073579"/>
      <name val="Century Gothic"/>
      <family val="2"/>
    </font>
    <font>
      <b/>
      <sz val="14"/>
      <color theme="1"/>
      <name val="Century Gothic"/>
      <family val="2"/>
    </font>
    <font>
      <sz val="11"/>
      <color rgb="FFFF0000"/>
      <name val="Century Gothic"/>
      <family val="2"/>
    </font>
    <font>
      <b/>
      <sz val="11"/>
      <color rgb="FFFF0000"/>
      <name val="Calibri"/>
      <family val="2"/>
      <scheme val="minor"/>
    </font>
    <font>
      <b/>
      <sz val="11"/>
      <color rgb="FFFF0000"/>
      <name val="Arial"/>
      <family val="2"/>
    </font>
    <font>
      <b/>
      <sz val="14"/>
      <color rgb="FFFF0000"/>
      <name val="Century Gothic"/>
      <family val="2"/>
    </font>
    <font>
      <sz val="14"/>
      <color theme="1"/>
      <name val="Century Gothic"/>
      <family val="2"/>
    </font>
    <font>
      <b/>
      <sz val="10"/>
      <color theme="1"/>
      <name val="Arial"/>
      <family val="2"/>
    </font>
    <font>
      <b/>
      <i/>
      <u/>
      <sz val="12"/>
      <color rgb="FFC00000"/>
      <name val="Century Gothic"/>
      <family val="2"/>
    </font>
    <font>
      <b/>
      <sz val="9"/>
      <name val="Arial"/>
      <family val="2"/>
    </font>
    <font>
      <b/>
      <sz val="10"/>
      <name val="Arial"/>
      <family val="2"/>
    </font>
    <font>
      <sz val="8"/>
      <color theme="1" tint="0.34998626667073579"/>
      <name val="Calibri"/>
      <family val="2"/>
      <scheme val="minor"/>
    </font>
    <font>
      <b/>
      <sz val="12"/>
      <color rgb="FFC00000"/>
      <name val="Century Gothic"/>
      <family val="2"/>
    </font>
    <font>
      <sz val="9"/>
      <color indexed="60"/>
      <name val="Arial"/>
      <family val="2"/>
    </font>
    <font>
      <sz val="18"/>
      <color theme="1" tint="0.34998626667073579"/>
      <name val="Calibri"/>
      <family val="2"/>
      <scheme val="minor"/>
    </font>
    <font>
      <sz val="18"/>
      <color rgb="FF646482"/>
      <name val="Calibri"/>
      <family val="2"/>
      <scheme val="minor"/>
    </font>
    <font>
      <b/>
      <u/>
      <sz val="18"/>
      <color rgb="FF646482"/>
      <name val="Calibri"/>
      <family val="2"/>
    </font>
    <font>
      <sz val="18"/>
      <color rgb="FF646482"/>
      <name val="Calibri"/>
      <family val="2"/>
    </font>
    <font>
      <b/>
      <u/>
      <sz val="18"/>
      <color rgb="FF64647C"/>
      <name val="Calibri"/>
      <family val="2"/>
    </font>
    <font>
      <sz val="18"/>
      <color theme="1" tint="0.34998626667073579"/>
      <name val="Calibri"/>
      <family val="2"/>
    </font>
    <font>
      <b/>
      <u/>
      <sz val="18"/>
      <color theme="1" tint="0.34998626667073579"/>
      <name val="Calibri"/>
      <family val="2"/>
    </font>
    <font>
      <b/>
      <sz val="18"/>
      <color rgb="FFFF0000"/>
      <name val="Calibri"/>
      <family val="2"/>
    </font>
    <font>
      <b/>
      <sz val="18"/>
      <color indexed="60"/>
      <name val="Calibri"/>
      <family val="2"/>
    </font>
    <font>
      <sz val="18"/>
      <name val="Calibri"/>
      <family val="2"/>
    </font>
    <font>
      <b/>
      <sz val="18"/>
      <color theme="1" tint="0.34998626667073579"/>
      <name val="Calibri"/>
      <family val="2"/>
    </font>
    <font>
      <b/>
      <sz val="18"/>
      <color rgb="FF646482"/>
      <name val="Calibri"/>
      <family val="2"/>
    </font>
    <font>
      <b/>
      <sz val="18"/>
      <name val="Calibri"/>
      <family val="2"/>
    </font>
    <font>
      <b/>
      <sz val="12"/>
      <name val="Century Gothic"/>
      <family val="2"/>
    </font>
    <font>
      <sz val="11"/>
      <name val="Century Gothic"/>
      <family val="2"/>
    </font>
    <font>
      <b/>
      <sz val="14"/>
      <name val="Century Gothic"/>
      <family val="2"/>
    </font>
    <font>
      <sz val="9"/>
      <name val="Arial"/>
      <family val="2"/>
    </font>
    <font>
      <b/>
      <sz val="9"/>
      <name val="Century Gothic"/>
      <family val="2"/>
    </font>
    <font>
      <sz val="10"/>
      <name val="Century Gothic"/>
      <family val="2"/>
    </font>
    <font>
      <b/>
      <sz val="10"/>
      <name val="Century Gothic"/>
      <family val="2"/>
    </font>
    <font>
      <sz val="9"/>
      <color rgb="FF646482"/>
      <name val="Arial"/>
      <family val="2"/>
    </font>
    <font>
      <b/>
      <sz val="9"/>
      <color rgb="FF646482"/>
      <name val="Arial"/>
      <family val="2"/>
    </font>
    <font>
      <b/>
      <sz val="10"/>
      <color rgb="FF646482"/>
      <name val="Arial"/>
      <family val="2"/>
    </font>
    <font>
      <b/>
      <sz val="9"/>
      <color theme="1"/>
      <name val="Century Gothic"/>
      <family val="2"/>
    </font>
    <font>
      <b/>
      <i/>
      <sz val="14"/>
      <color rgb="FF646482"/>
      <name val="Century Gothic"/>
      <family val="2"/>
    </font>
    <font>
      <i/>
      <sz val="14"/>
      <color rgb="FF646482"/>
      <name val="Century Gothic"/>
      <family val="2"/>
    </font>
    <font>
      <b/>
      <sz val="10"/>
      <color rgb="FF646482"/>
      <name val="Century Gothic"/>
      <family val="2"/>
    </font>
    <font>
      <i/>
      <sz val="10"/>
      <color rgb="FF646482"/>
      <name val="Century Gothic"/>
      <family val="2"/>
    </font>
    <font>
      <b/>
      <u/>
      <sz val="18"/>
      <color rgb="FF646482"/>
      <name val="Calibri"/>
      <family val="2"/>
      <scheme val="minor"/>
    </font>
    <font>
      <u/>
      <sz val="18"/>
      <color rgb="FF646482"/>
      <name val="Calibri"/>
      <family val="2"/>
    </font>
    <font>
      <sz val="12"/>
      <color rgb="FFC00000"/>
      <name val="Century Gothic"/>
      <family val="2"/>
    </font>
    <font>
      <sz val="10"/>
      <color rgb="FFC00000"/>
      <name val="Century Gothic"/>
      <family val="2"/>
    </font>
    <font>
      <sz val="9"/>
      <color theme="0"/>
      <name val="Arial"/>
      <family val="2"/>
    </font>
    <font>
      <sz val="10"/>
      <color theme="0"/>
      <name val="Arial"/>
      <family val="2"/>
    </font>
    <font>
      <b/>
      <sz val="9"/>
      <color theme="0"/>
      <name val="Arial"/>
      <family val="2"/>
    </font>
    <font>
      <i/>
      <sz val="8"/>
      <name val="Century Gothic"/>
      <family val="2"/>
    </font>
  </fonts>
  <fills count="47">
    <fill>
      <patternFill patternType="none"/>
    </fill>
    <fill>
      <patternFill patternType="gray125"/>
    </fill>
    <fill>
      <patternFill patternType="solid">
        <fgColor indexed="47"/>
      </patternFill>
    </fill>
    <fill>
      <patternFill patternType="solid">
        <fgColor indexed="26"/>
      </patternFill>
    </fill>
    <fill>
      <patternFill patternType="solid">
        <fgColor indexed="27"/>
      </patternFill>
    </fill>
    <fill>
      <patternFill patternType="solid">
        <fgColor indexed="29"/>
      </patternFill>
    </fill>
    <fill>
      <patternFill patternType="solid">
        <fgColor indexed="43"/>
      </patternFill>
    </fill>
    <fill>
      <patternFill patternType="solid">
        <fgColor indexed="44"/>
      </patternFill>
    </fill>
    <fill>
      <patternFill patternType="solid">
        <fgColor indexed="53"/>
      </patternFill>
    </fill>
    <fill>
      <patternFill patternType="solid">
        <fgColor indexed="51"/>
      </patternFill>
    </fill>
    <fill>
      <patternFill patternType="solid">
        <fgColor indexed="45"/>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C6EFCE"/>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rgb="FFFFFFFF"/>
        <bgColor indexed="64"/>
      </patternFill>
    </fill>
    <fill>
      <patternFill patternType="solid">
        <fgColor rgb="FFFFFFFF"/>
        <bgColor rgb="FF000000"/>
      </patternFill>
    </fill>
    <fill>
      <patternFill patternType="solid">
        <fgColor rgb="FFDAEEF3"/>
        <bgColor indexed="64"/>
      </patternFill>
    </fill>
    <fill>
      <patternFill patternType="solid">
        <fgColor rgb="FFDAEEF3"/>
        <bgColor indexed="24"/>
      </patternFill>
    </fill>
  </fills>
  <borders count="44">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47CFFF"/>
      </left>
      <right style="thin">
        <color rgb="FF47CFFF"/>
      </right>
      <top style="thin">
        <color rgb="FF47CFFF"/>
      </top>
      <bottom style="thin">
        <color rgb="FF47CFFF"/>
      </bottom>
      <diagonal/>
    </border>
    <border>
      <left style="thin">
        <color rgb="FF47CFFF"/>
      </left>
      <right/>
      <top style="thin">
        <color rgb="FF47CFFF"/>
      </top>
      <bottom style="thin">
        <color rgb="FF47CFFF"/>
      </bottom>
      <diagonal/>
    </border>
    <border>
      <left style="thin">
        <color rgb="FF47CFFF"/>
      </left>
      <right style="thin">
        <color rgb="FF47CFFF"/>
      </right>
      <top style="thin">
        <color rgb="FF47CFFF"/>
      </top>
      <bottom/>
      <diagonal/>
    </border>
    <border>
      <left style="thin">
        <color rgb="FF06DFEA"/>
      </left>
      <right style="thin">
        <color rgb="FF06DFEA"/>
      </right>
      <top style="thin">
        <color rgb="FF06DFEA"/>
      </top>
      <bottom style="thin">
        <color rgb="FF06DFEA"/>
      </bottom>
      <diagonal/>
    </border>
    <border>
      <left/>
      <right/>
      <top style="thin">
        <color rgb="FF47CFFF"/>
      </top>
      <bottom style="thin">
        <color rgb="FF47CFFF"/>
      </bottom>
      <diagonal/>
    </border>
    <border>
      <left style="thin">
        <color rgb="FF06DFEA"/>
      </left>
      <right style="thin">
        <color rgb="FF06DFEA"/>
      </right>
      <top/>
      <bottom style="thin">
        <color rgb="FF06DFEA"/>
      </bottom>
      <diagonal/>
    </border>
    <border>
      <left style="thin">
        <color rgb="FF4DCCE5"/>
      </left>
      <right style="thin">
        <color rgb="FF4DCCE5"/>
      </right>
      <top style="thin">
        <color rgb="FF4DCCE5"/>
      </top>
      <bottom style="thin">
        <color rgb="FF4DCCE5"/>
      </bottom>
      <diagonal/>
    </border>
    <border>
      <left style="thin">
        <color rgb="FF4DCCE5"/>
      </left>
      <right style="thin">
        <color rgb="FF4DCCE5"/>
      </right>
      <top/>
      <bottom style="thin">
        <color rgb="FF4DCCE5"/>
      </bottom>
      <diagonal/>
    </border>
    <border>
      <left style="thin">
        <color rgb="FF4DCCE5"/>
      </left>
      <right/>
      <top style="thin">
        <color rgb="FF4DCCE5"/>
      </top>
      <bottom style="thin">
        <color rgb="FF4DCCE5"/>
      </bottom>
      <diagonal/>
    </border>
    <border>
      <left style="thin">
        <color rgb="FF33CCFF"/>
      </left>
      <right style="thin">
        <color rgb="FF33CCFF"/>
      </right>
      <top style="thin">
        <color rgb="FF33CCFF"/>
      </top>
      <bottom style="thin">
        <color rgb="FF33CCFF"/>
      </bottom>
      <diagonal/>
    </border>
    <border>
      <left style="thin">
        <color rgb="FF06DFEA"/>
      </left>
      <right/>
      <top style="thin">
        <color rgb="FF06DFEA"/>
      </top>
      <bottom style="thin">
        <color rgb="FF06DFEA"/>
      </bottom>
      <diagonal/>
    </border>
    <border>
      <left/>
      <right/>
      <top style="thin">
        <color rgb="FF06DFEA"/>
      </top>
      <bottom style="thin">
        <color rgb="FF06DFEA"/>
      </bottom>
      <diagonal/>
    </border>
    <border>
      <left/>
      <right style="thin">
        <color rgb="FF06DFEA"/>
      </right>
      <top style="thin">
        <color rgb="FF06DFEA"/>
      </top>
      <bottom style="thin">
        <color rgb="FF06DFEA"/>
      </bottom>
      <diagonal/>
    </border>
    <border>
      <left style="thin">
        <color rgb="FF06DFEA"/>
      </left>
      <right style="thin">
        <color rgb="FF06DFEA"/>
      </right>
      <top style="thin">
        <color rgb="FF06DFEA"/>
      </top>
      <bottom/>
      <diagonal/>
    </border>
    <border>
      <left/>
      <right/>
      <top style="thin">
        <color rgb="FF4DCCE5"/>
      </top>
      <bottom style="thin">
        <color rgb="FF4DCCE5"/>
      </bottom>
      <diagonal/>
    </border>
    <border>
      <left/>
      <right style="thin">
        <color rgb="FF4DCCE5"/>
      </right>
      <top style="thin">
        <color rgb="FF4DCCE5"/>
      </top>
      <bottom style="thin">
        <color rgb="FF4DCCE5"/>
      </bottom>
      <diagonal/>
    </border>
    <border>
      <left style="thin">
        <color rgb="FF61DADD"/>
      </left>
      <right/>
      <top style="thin">
        <color rgb="FF61DADD"/>
      </top>
      <bottom style="thin">
        <color rgb="FF61DADD"/>
      </bottom>
      <diagonal/>
    </border>
    <border>
      <left/>
      <right/>
      <top style="thin">
        <color rgb="FF61DADD"/>
      </top>
      <bottom style="thin">
        <color rgb="FF61DADD"/>
      </bottom>
      <diagonal/>
    </border>
    <border>
      <left/>
      <right style="thin">
        <color rgb="FF61DADD"/>
      </right>
      <top style="thin">
        <color rgb="FF61DADD"/>
      </top>
      <bottom style="thin">
        <color rgb="FF61DADD"/>
      </bottom>
      <diagonal/>
    </border>
    <border>
      <left style="thin">
        <color rgb="FF23D4DD"/>
      </left>
      <right/>
      <top style="thin">
        <color rgb="FF23D4DD"/>
      </top>
      <bottom style="thin">
        <color rgb="FF06DFEA"/>
      </bottom>
      <diagonal/>
    </border>
    <border>
      <left/>
      <right/>
      <top style="thin">
        <color rgb="FF23D4DD"/>
      </top>
      <bottom style="thin">
        <color rgb="FF06DFEA"/>
      </bottom>
      <diagonal/>
    </border>
    <border>
      <left/>
      <right style="thin">
        <color rgb="FF23D4DD"/>
      </right>
      <top style="thin">
        <color rgb="FF23D4DD"/>
      </top>
      <bottom style="thin">
        <color rgb="FF06DFEA"/>
      </bottom>
      <diagonal/>
    </border>
    <border>
      <left style="thin">
        <color rgb="FF23D4DD"/>
      </left>
      <right/>
      <top style="thin">
        <color rgb="FF23D4DD"/>
      </top>
      <bottom style="thin">
        <color rgb="FF23D4DD"/>
      </bottom>
      <diagonal/>
    </border>
    <border>
      <left/>
      <right/>
      <top style="thin">
        <color rgb="FF23D4DD"/>
      </top>
      <bottom style="thin">
        <color rgb="FF23D4DD"/>
      </bottom>
      <diagonal/>
    </border>
    <border>
      <left/>
      <right style="thin">
        <color rgb="FF23D4DD"/>
      </right>
      <top style="thin">
        <color rgb="FF23D4DD"/>
      </top>
      <bottom style="thin">
        <color rgb="FF23D4DD"/>
      </bottom>
      <diagonal/>
    </border>
    <border>
      <left style="thin">
        <color rgb="FF4DCCE5"/>
      </left>
      <right style="thin">
        <color rgb="FF4DCCE5"/>
      </right>
      <top/>
      <bottom style="thin">
        <color rgb="FFDAEEF3"/>
      </bottom>
      <diagonal/>
    </border>
    <border>
      <left style="thin">
        <color rgb="FFDAEEF3"/>
      </left>
      <right/>
      <top/>
      <bottom/>
      <diagonal/>
    </border>
    <border>
      <left style="thin">
        <color rgb="FF06DFEA"/>
      </left>
      <right/>
      <top style="thin">
        <color rgb="FF06DFEA"/>
      </top>
      <bottom/>
      <diagonal/>
    </border>
    <border>
      <left style="thin">
        <color rgb="FF06DFEA"/>
      </left>
      <right/>
      <top/>
      <bottom style="thin">
        <color rgb="FF06DFEA"/>
      </bottom>
      <diagonal/>
    </border>
    <border>
      <left/>
      <right/>
      <top style="thin">
        <color rgb="FF06DFEA"/>
      </top>
      <bottom/>
      <diagonal/>
    </border>
    <border>
      <left/>
      <right style="thin">
        <color rgb="FF06DFEA"/>
      </right>
      <top style="thin">
        <color rgb="FF06DFEA"/>
      </top>
      <bottom/>
      <diagonal/>
    </border>
    <border>
      <left/>
      <right/>
      <top/>
      <bottom style="thin">
        <color rgb="FF06DFEA"/>
      </bottom>
      <diagonal/>
    </border>
    <border>
      <left/>
      <right style="thin">
        <color rgb="FF06DFEA"/>
      </right>
      <top/>
      <bottom style="thin">
        <color rgb="FF06DFEA"/>
      </bottom>
      <diagonal/>
    </border>
    <border>
      <left style="thin">
        <color rgb="FF4DCCE5"/>
      </left>
      <right style="thin">
        <color rgb="FF4DCCE5"/>
      </right>
      <top style="thin">
        <color rgb="FF4DCCE5"/>
      </top>
      <bottom/>
      <diagonal/>
    </border>
  </borders>
  <cellStyleXfs count="988">
    <xf numFmtId="0" fontId="0" fillId="0" borderId="0"/>
    <xf numFmtId="175" fontId="10" fillId="0" borderId="0" applyFont="0" applyFill="0" applyBorder="0" applyAlignment="0" applyProtection="0"/>
    <xf numFmtId="176" fontId="10" fillId="0" borderId="0" applyFont="0" applyFill="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0" fontId="26" fillId="16" borderId="0" applyNumberFormat="0" applyBorder="0" applyAlignment="0" applyProtection="0"/>
    <xf numFmtId="177" fontId="10" fillId="0" borderId="0" applyFont="0" applyFill="0" applyBorder="0" applyAlignment="0" applyProtection="0"/>
    <xf numFmtId="178" fontId="10" fillId="0" borderId="0" applyFont="0" applyFill="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179" fontId="11" fillId="0" borderId="0" applyFont="0" applyFill="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8" borderId="0" applyNumberFormat="0" applyBorder="0" applyAlignment="0" applyProtection="0"/>
    <xf numFmtId="0" fontId="27" fillId="28" borderId="0" applyNumberFormat="0" applyBorder="0" applyAlignment="0" applyProtection="0"/>
    <xf numFmtId="0" fontId="27" fillId="28" borderId="0" applyNumberFormat="0" applyBorder="0" applyAlignment="0" applyProtection="0"/>
    <xf numFmtId="0" fontId="27" fillId="28" borderId="0" applyNumberFormat="0" applyBorder="0" applyAlignment="0" applyProtection="0"/>
    <xf numFmtId="0" fontId="27" fillId="28" borderId="0" applyNumberFormat="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12" fillId="0" borderId="0" applyNumberFormat="0" applyFill="0" applyBorder="0" applyAlignment="0" applyProtection="0"/>
    <xf numFmtId="0" fontId="10" fillId="0" borderId="0" applyNumberFormat="0" applyFill="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9" fillId="30" borderId="1" applyNumberFormat="0" applyAlignment="0" applyProtection="0"/>
    <xf numFmtId="0" fontId="29" fillId="30" borderId="1" applyNumberFormat="0" applyAlignment="0" applyProtection="0"/>
    <xf numFmtId="0" fontId="29" fillId="30" borderId="1" applyNumberFormat="0" applyAlignment="0" applyProtection="0"/>
    <xf numFmtId="0" fontId="29" fillId="30" borderId="1" applyNumberFormat="0" applyAlignment="0" applyProtection="0"/>
    <xf numFmtId="0" fontId="29" fillId="30" borderId="1" applyNumberFormat="0" applyAlignment="0" applyProtection="0"/>
    <xf numFmtId="0" fontId="30" fillId="31" borderId="2" applyNumberFormat="0" applyAlignment="0" applyProtection="0"/>
    <xf numFmtId="0" fontId="30" fillId="31" borderId="2" applyNumberFormat="0" applyAlignment="0" applyProtection="0"/>
    <xf numFmtId="0" fontId="30" fillId="31" borderId="2" applyNumberFormat="0" applyAlignment="0" applyProtection="0"/>
    <xf numFmtId="0" fontId="30" fillId="31" borderId="2" applyNumberFormat="0" applyAlignment="0" applyProtection="0"/>
    <xf numFmtId="0" fontId="30" fillId="31" borderId="2" applyNumberFormat="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0" fontId="31" fillId="0" borderId="3" applyNumberFormat="0" applyFill="0" applyAlignment="0" applyProtection="0"/>
    <xf numFmtId="43" fontId="3" fillId="0" borderId="0" applyFont="0" applyFill="0" applyBorder="0" applyAlignment="0" applyProtection="0"/>
    <xf numFmtId="43" fontId="3" fillId="0" borderId="0" applyFont="0" applyFill="0" applyBorder="0" applyAlignment="0" applyProtection="0"/>
    <xf numFmtId="3" fontId="3" fillId="0" borderId="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13" fillId="7" borderId="0" applyNumberFormat="0" applyBorder="0" applyAlignment="0" applyProtection="0"/>
    <xf numFmtId="0" fontId="13" fillId="4" borderId="0" applyNumberFormat="0" applyBorder="0" applyAlignment="0" applyProtection="0"/>
    <xf numFmtId="0" fontId="14" fillId="4" borderId="0" applyNumberFormat="0" applyBorder="0" applyAlignment="0" applyProtection="0"/>
    <xf numFmtId="0" fontId="27" fillId="32" borderId="0" applyNumberFormat="0" applyBorder="0" applyAlignment="0" applyProtection="0"/>
    <xf numFmtId="0" fontId="27" fillId="32" borderId="0" applyNumberFormat="0" applyBorder="0" applyAlignment="0" applyProtection="0"/>
    <xf numFmtId="0" fontId="27" fillId="32" borderId="0" applyNumberFormat="0" applyBorder="0" applyAlignment="0" applyProtection="0"/>
    <xf numFmtId="0" fontId="27" fillId="32" borderId="0" applyNumberFormat="0" applyBorder="0" applyAlignment="0" applyProtection="0"/>
    <xf numFmtId="0" fontId="27" fillId="32"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4" fillId="8" borderId="0" applyNumberFormat="0" applyBorder="0" applyAlignment="0" applyProtection="0"/>
    <xf numFmtId="0" fontId="27" fillId="33" borderId="0" applyNumberFormat="0" applyBorder="0" applyAlignment="0" applyProtection="0"/>
    <xf numFmtId="0" fontId="27" fillId="33" borderId="0" applyNumberFormat="0" applyBorder="0" applyAlignment="0" applyProtection="0"/>
    <xf numFmtId="0" fontId="27" fillId="33" borderId="0" applyNumberFormat="0" applyBorder="0" applyAlignment="0" applyProtection="0"/>
    <xf numFmtId="0" fontId="27" fillId="33" borderId="0" applyNumberFormat="0" applyBorder="0" applyAlignment="0" applyProtection="0"/>
    <xf numFmtId="0" fontId="27" fillId="33" borderId="0" applyNumberFormat="0" applyBorder="0" applyAlignment="0" applyProtection="0"/>
    <xf numFmtId="0" fontId="13" fillId="3" borderId="0" applyNumberFormat="0" applyBorder="0" applyAlignment="0" applyProtection="0"/>
    <xf numFmtId="0" fontId="13" fillId="6" borderId="0" applyNumberFormat="0" applyBorder="0" applyAlignment="0" applyProtection="0"/>
    <xf numFmtId="0" fontId="14" fillId="9"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27" fillId="34" borderId="0" applyNumberFormat="0" applyBorder="0" applyAlignment="0" applyProtection="0"/>
    <xf numFmtId="0" fontId="13" fillId="2" borderId="0" applyNumberFormat="0" applyBorder="0" applyAlignment="0" applyProtection="0"/>
    <xf numFmtId="0" fontId="13" fillId="10" borderId="0" applyNumberFormat="0" applyBorder="0" applyAlignment="0" applyProtection="0"/>
    <xf numFmtId="0" fontId="14" fillId="10" borderId="0" applyNumberFormat="0" applyBorder="0" applyAlignment="0" applyProtection="0"/>
    <xf numFmtId="0" fontId="27" fillId="35" borderId="0" applyNumberFormat="0" applyBorder="0" applyAlignment="0" applyProtection="0"/>
    <xf numFmtId="0" fontId="27" fillId="35" borderId="0" applyNumberFormat="0" applyBorder="0" applyAlignment="0" applyProtection="0"/>
    <xf numFmtId="0" fontId="27" fillId="35" borderId="0" applyNumberFormat="0" applyBorder="0" applyAlignment="0" applyProtection="0"/>
    <xf numFmtId="0" fontId="27" fillId="35" borderId="0" applyNumberFormat="0" applyBorder="0" applyAlignment="0" applyProtection="0"/>
    <xf numFmtId="0" fontId="27" fillId="35"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4" fillId="4"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4" fillId="5"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34" fillId="38" borderId="1" applyNumberFormat="0" applyAlignment="0" applyProtection="0"/>
    <xf numFmtId="0" fontId="34" fillId="38" borderId="1" applyNumberFormat="0" applyAlignment="0" applyProtection="0"/>
    <xf numFmtId="0" fontId="34" fillId="38" borderId="1" applyNumberFormat="0" applyAlignment="0" applyProtection="0"/>
    <xf numFmtId="0" fontId="34" fillId="38" borderId="1" applyNumberFormat="0" applyAlignment="0" applyProtection="0"/>
    <xf numFmtId="0" fontId="34" fillId="38" borderId="1" applyNumberFormat="0" applyAlignment="0" applyProtection="0"/>
    <xf numFmtId="0" fontId="8" fillId="0" borderId="0">
      <alignment vertical="top"/>
    </xf>
    <xf numFmtId="180" fontId="3" fillId="0" borderId="0" applyFont="0" applyFill="0" applyBorder="0" applyAlignment="0" applyProtection="0"/>
    <xf numFmtId="181" fontId="3" fillId="0" borderId="0" applyFont="0" applyFill="0" applyBorder="0" applyAlignment="0" applyProtection="0"/>
    <xf numFmtId="181" fontId="3" fillId="0" borderId="0" applyFont="0" applyFill="0" applyBorder="0" applyAlignment="0" applyProtection="0"/>
    <xf numFmtId="0" fontId="35"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182" fontId="10" fillId="0" borderId="0" applyFont="0" applyFill="0" applyBorder="0" applyAlignment="0" applyProtection="0"/>
    <xf numFmtId="183" fontId="10" fillId="0" borderId="0" applyFont="0" applyFill="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0" fontId="37" fillId="39" borderId="0" applyNumberFormat="0" applyBorder="0" applyAlignment="0" applyProtection="0"/>
    <xf numFmtId="167" fontId="5"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167" fontId="26"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6" fontId="26" fillId="0" borderId="0" applyFont="0" applyFill="0" applyBorder="0" applyAlignment="0" applyProtection="0"/>
    <xf numFmtId="166" fontId="3" fillId="0" borderId="0" applyFont="0" applyFill="0" applyBorder="0" applyAlignment="0" applyProtection="0"/>
    <xf numFmtId="184" fontId="26" fillId="0" borderId="0" applyFont="0" applyFill="0" applyBorder="0" applyAlignment="0" applyProtection="0"/>
    <xf numFmtId="184" fontId="26" fillId="0" borderId="0" applyFont="0" applyFill="0" applyBorder="0" applyAlignment="0" applyProtection="0"/>
    <xf numFmtId="184" fontId="26" fillId="0" borderId="0" applyFont="0" applyFill="0" applyBorder="0" applyAlignment="0" applyProtection="0"/>
    <xf numFmtId="184" fontId="26" fillId="0" borderId="0" applyFont="0" applyFill="0" applyBorder="0" applyAlignment="0" applyProtection="0"/>
    <xf numFmtId="184" fontId="26" fillId="0" borderId="0" applyFont="0" applyFill="0" applyBorder="0" applyAlignment="0" applyProtection="0"/>
    <xf numFmtId="43" fontId="3" fillId="0" borderId="0" applyFont="0" applyFill="0" applyBorder="0" applyAlignment="0" applyProtection="0"/>
    <xf numFmtId="166" fontId="2" fillId="0" borderId="0" applyFont="0" applyFill="0" applyBorder="0" applyAlignment="0" applyProtection="0"/>
    <xf numFmtId="171"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66" fontId="3" fillId="0" borderId="0" applyFont="0" applyFill="0" applyBorder="0" applyAlignment="0" applyProtection="0"/>
    <xf numFmtId="171" fontId="26" fillId="0" borderId="0" applyFont="0" applyFill="0" applyBorder="0" applyAlignment="0" applyProtection="0"/>
    <xf numFmtId="166" fontId="3" fillId="0" borderId="0" applyFont="0" applyFill="0" applyBorder="0" applyAlignment="0" applyProtection="0"/>
    <xf numFmtId="184" fontId="26" fillId="0" borderId="0" applyFont="0" applyFill="0" applyBorder="0" applyAlignment="0" applyProtection="0"/>
    <xf numFmtId="43" fontId="3" fillId="0" borderId="0" applyFont="0" applyFill="0" applyBorder="0" applyAlignment="0" applyProtection="0"/>
    <xf numFmtId="184" fontId="26" fillId="0" borderId="0" applyFont="0" applyFill="0" applyBorder="0" applyAlignment="0" applyProtection="0"/>
    <xf numFmtId="184" fontId="26" fillId="0" borderId="0" applyFont="0" applyFill="0" applyBorder="0" applyAlignment="0" applyProtection="0"/>
    <xf numFmtId="184" fontId="26" fillId="0" borderId="0" applyFont="0" applyFill="0" applyBorder="0" applyAlignment="0" applyProtection="0"/>
    <xf numFmtId="184" fontId="26" fillId="0" borderId="0" applyFont="0" applyFill="0" applyBorder="0" applyAlignment="0" applyProtection="0"/>
    <xf numFmtId="184"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71" fontId="26" fillId="0" borderId="0" applyFont="0" applyFill="0" applyBorder="0" applyAlignment="0" applyProtection="0"/>
    <xf numFmtId="167" fontId="26" fillId="0" borderId="0" applyFont="0" applyFill="0" applyBorder="0" applyAlignment="0" applyProtection="0"/>
    <xf numFmtId="171" fontId="3" fillId="0" borderId="0" applyFont="0" applyFill="0" applyBorder="0" applyAlignment="0" applyProtection="0"/>
    <xf numFmtId="166" fontId="2" fillId="0" borderId="0" applyFont="0" applyFill="0" applyBorder="0" applyAlignment="0" applyProtection="0"/>
    <xf numFmtId="171" fontId="26" fillId="0" borderId="0" applyFont="0" applyFill="0" applyBorder="0" applyAlignment="0" applyProtection="0"/>
    <xf numFmtId="168" fontId="3" fillId="0" borderId="0" applyFont="0" applyFill="0" applyBorder="0" applyAlignment="0" applyProtection="0"/>
    <xf numFmtId="170"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71" fontId="1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71" fontId="26" fillId="0" borderId="0" applyFont="0" applyFill="0" applyBorder="0" applyAlignment="0" applyProtection="0"/>
    <xf numFmtId="185"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7" fontId="26" fillId="0" borderId="0" applyFont="0" applyFill="0" applyBorder="0" applyAlignment="0" applyProtection="0"/>
    <xf numFmtId="165" fontId="26" fillId="0" borderId="0" applyFont="0" applyFill="0" applyBorder="0" applyAlignment="0" applyProtection="0"/>
    <xf numFmtId="165" fontId="26" fillId="0" borderId="0" applyFont="0" applyFill="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0" fontId="38" fillId="40" borderId="0" applyNumberFormat="0" applyBorder="0" applyAlignment="0" applyProtection="0"/>
    <xf numFmtId="37" fontId="16" fillId="0" borderId="0"/>
    <xf numFmtId="0" fontId="15" fillId="0" borderId="0" applyNumberFormat="0" applyFill="0" applyBorder="0" applyAlignment="0" applyProtection="0"/>
    <xf numFmtId="186" fontId="17" fillId="0" borderId="0"/>
    <xf numFmtId="0" fontId="26" fillId="0" borderId="0"/>
    <xf numFmtId="0" fontId="3" fillId="0" borderId="0"/>
    <xf numFmtId="0" fontId="3" fillId="0" borderId="0" applyNumberFormat="0" applyFont="0" applyFill="0" applyBorder="0" applyAlignment="0" applyProtection="0"/>
    <xf numFmtId="0" fontId="3" fillId="0" borderId="0" applyNumberFormat="0" applyFont="0" applyFill="0" applyBorder="0" applyAlignment="0" applyProtection="0"/>
    <xf numFmtId="0" fontId="26" fillId="0" borderId="0"/>
    <xf numFmtId="0" fontId="3" fillId="0" borderId="0"/>
    <xf numFmtId="0" fontId="3" fillId="0" borderId="0" applyNumberFormat="0" applyFont="0" applyFill="0" applyBorder="0" applyAlignment="0" applyProtection="0"/>
    <xf numFmtId="0" fontId="3" fillId="0" borderId="0"/>
    <xf numFmtId="0" fontId="26" fillId="0" borderId="0"/>
    <xf numFmtId="0" fontId="3" fillId="0" borderId="0"/>
    <xf numFmtId="0" fontId="9" fillId="0" borderId="0"/>
    <xf numFmtId="184" fontId="18" fillId="0" borderId="0"/>
    <xf numFmtId="0" fontId="26" fillId="0" borderId="0"/>
    <xf numFmtId="0" fontId="18" fillId="0" borderId="0"/>
    <xf numFmtId="0" fontId="3" fillId="0" borderId="0"/>
    <xf numFmtId="187" fontId="3" fillId="0" borderId="0"/>
    <xf numFmtId="0" fontId="10" fillId="0" borderId="0"/>
    <xf numFmtId="0" fontId="10" fillId="0" borderId="0"/>
    <xf numFmtId="0" fontId="10" fillId="0" borderId="0"/>
    <xf numFmtId="0" fontId="26" fillId="0" borderId="0"/>
    <xf numFmtId="0" fontId="3" fillId="0" borderId="0"/>
    <xf numFmtId="37" fontId="16" fillId="0" borderId="0"/>
    <xf numFmtId="37" fontId="16" fillId="0" borderId="0"/>
    <xf numFmtId="37" fontId="16" fillId="0" borderId="0"/>
    <xf numFmtId="0" fontId="3" fillId="0" borderId="0"/>
    <xf numFmtId="0" fontId="3" fillId="0" borderId="0" applyNumberFormat="0" applyFill="0" applyBorder="0" applyAlignment="0" applyProtection="0"/>
    <xf numFmtId="0" fontId="3" fillId="0" borderId="0"/>
    <xf numFmtId="0" fontId="3" fillId="0" borderId="0"/>
    <xf numFmtId="0" fontId="26" fillId="0" borderId="0"/>
    <xf numFmtId="0" fontId="26" fillId="0" borderId="0"/>
    <xf numFmtId="0" fontId="26" fillId="0" borderId="0"/>
    <xf numFmtId="0" fontId="3" fillId="0" borderId="0"/>
    <xf numFmtId="0" fontId="3" fillId="0" borderId="0"/>
    <xf numFmtId="0" fontId="3" fillId="0" borderId="0"/>
    <xf numFmtId="0" fontId="3" fillId="0" borderId="0" applyNumberFormat="0" applyFill="0" applyBorder="0" applyAlignment="0" applyProtection="0"/>
    <xf numFmtId="0" fontId="26" fillId="0" borderId="0"/>
    <xf numFmtId="37" fontId="16" fillId="0" borderId="0"/>
    <xf numFmtId="37" fontId="16" fillId="0" borderId="0"/>
    <xf numFmtId="37" fontId="16" fillId="0" borderId="0"/>
    <xf numFmtId="0" fontId="9" fillId="0" borderId="0"/>
    <xf numFmtId="0" fontId="26" fillId="0" borderId="0"/>
    <xf numFmtId="0" fontId="26" fillId="0" borderId="0"/>
    <xf numFmtId="0" fontId="26" fillId="0" borderId="0"/>
    <xf numFmtId="37" fontId="16" fillId="0" borderId="0"/>
    <xf numFmtId="0" fontId="3" fillId="0" borderId="0"/>
    <xf numFmtId="37" fontId="16" fillId="0" borderId="0"/>
    <xf numFmtId="37" fontId="16" fillId="0" borderId="0"/>
    <xf numFmtId="0" fontId="3" fillId="0" borderId="0"/>
    <xf numFmtId="0" fontId="3" fillId="0" borderId="0" applyNumberFormat="0" applyFill="0" applyBorder="0" applyAlignment="0" applyProtection="0"/>
    <xf numFmtId="0" fontId="26" fillId="0" borderId="0"/>
    <xf numFmtId="0" fontId="26" fillId="0" borderId="0"/>
    <xf numFmtId="0" fontId="3" fillId="0" borderId="0"/>
    <xf numFmtId="0" fontId="3" fillId="0" borderId="0"/>
    <xf numFmtId="0" fontId="3" fillId="0" borderId="0"/>
    <xf numFmtId="0" fontId="39" fillId="0" borderId="0"/>
    <xf numFmtId="0" fontId="26" fillId="0" borderId="0"/>
    <xf numFmtId="0" fontId="26" fillId="0" borderId="0"/>
    <xf numFmtId="0" fontId="3" fillId="0" borderId="0"/>
    <xf numFmtId="0" fontId="26" fillId="0" borderId="0"/>
    <xf numFmtId="0" fontId="3" fillId="0" borderId="0" applyNumberFormat="0" applyFont="0" applyFill="0" applyBorder="0" applyAlignment="0" applyProtection="0"/>
    <xf numFmtId="0" fontId="40" fillId="0" borderId="0"/>
    <xf numFmtId="0" fontId="26"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pplyNumberFormat="0" applyFill="0" applyBorder="0" applyAlignment="0" applyProtection="0"/>
    <xf numFmtId="0" fontId="26" fillId="41" borderId="5" applyNumberFormat="0" applyFont="0" applyAlignment="0" applyProtection="0"/>
    <xf numFmtId="0" fontId="26" fillId="41" borderId="5" applyNumberFormat="0" applyFont="0" applyAlignment="0" applyProtection="0"/>
    <xf numFmtId="0" fontId="26" fillId="41" borderId="5" applyNumberFormat="0" applyFont="0" applyAlignment="0" applyProtection="0"/>
    <xf numFmtId="0" fontId="26" fillId="41" borderId="5" applyNumberFormat="0" applyFont="0" applyAlignment="0" applyProtection="0"/>
    <xf numFmtId="0" fontId="26" fillId="41" borderId="5" applyNumberFormat="0" applyFont="0" applyAlignment="0" applyProtection="0"/>
    <xf numFmtId="188" fontId="10" fillId="0" borderId="0" applyFont="0" applyFill="0" applyBorder="0" applyAlignment="0" applyProtection="0"/>
    <xf numFmtId="189" fontId="11" fillId="0" borderId="0" applyFont="0" applyFill="0" applyBorder="0" applyAlignment="0" applyProtection="0"/>
    <xf numFmtId="190" fontId="11" fillId="0" borderId="0" applyFont="0" applyFill="0" applyBorder="0" applyAlignment="0" applyProtection="0"/>
    <xf numFmtId="9" fontId="4" fillId="0" borderId="0" applyFont="0" applyFill="0" applyBorder="0" applyAlignment="0" applyProtection="0"/>
    <xf numFmtId="9" fontId="26"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6"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6" fillId="0" borderId="0" applyFont="0" applyFill="0" applyBorder="0" applyAlignment="0" applyProtection="0"/>
    <xf numFmtId="13" fontId="3" fillId="0" borderId="0" applyFont="0" applyFill="0" applyProtection="0"/>
    <xf numFmtId="9" fontId="26"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0" fontId="41" fillId="30" borderId="6" applyNumberFormat="0" applyAlignment="0" applyProtection="0"/>
    <xf numFmtId="0" fontId="41" fillId="30" borderId="6" applyNumberFormat="0" applyAlignment="0" applyProtection="0"/>
    <xf numFmtId="0" fontId="41" fillId="30" borderId="6" applyNumberFormat="0" applyAlignment="0" applyProtection="0"/>
    <xf numFmtId="0" fontId="41" fillId="30" borderId="6" applyNumberFormat="0" applyAlignment="0" applyProtection="0"/>
    <xf numFmtId="0" fontId="41" fillId="30" borderId="6" applyNumberFormat="0" applyAlignment="0" applyProtection="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32" fillId="0" borderId="4" applyNumberFormat="0" applyFill="0" applyAlignment="0" applyProtection="0"/>
    <xf numFmtId="0" fontId="45" fillId="0" borderId="7" applyNumberFormat="0" applyFill="0" applyAlignment="0" applyProtection="0"/>
    <xf numFmtId="0" fontId="45" fillId="0" borderId="7" applyNumberFormat="0" applyFill="0" applyAlignment="0" applyProtection="0"/>
    <xf numFmtId="0" fontId="45" fillId="0" borderId="7" applyNumberFormat="0" applyFill="0" applyAlignment="0" applyProtection="0"/>
    <xf numFmtId="0" fontId="45" fillId="0" borderId="7" applyNumberFormat="0" applyFill="0" applyAlignment="0" applyProtection="0"/>
    <xf numFmtId="0" fontId="45" fillId="0" borderId="7"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33" fillId="0" borderId="8" applyNumberFormat="0" applyFill="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6" fillId="0" borderId="9" applyNumberFormat="0" applyFill="0" applyAlignment="0" applyProtection="0"/>
    <xf numFmtId="0" fontId="46" fillId="0" borderId="9" applyNumberFormat="0" applyFill="0" applyAlignment="0" applyProtection="0"/>
    <xf numFmtId="0" fontId="46" fillId="0" borderId="9" applyNumberFormat="0" applyFill="0" applyAlignment="0" applyProtection="0"/>
    <xf numFmtId="0" fontId="46" fillId="0" borderId="9" applyNumberFormat="0" applyFill="0" applyAlignment="0" applyProtection="0"/>
    <xf numFmtId="0" fontId="46" fillId="0" borderId="9" applyNumberFormat="0" applyFill="0" applyAlignment="0" applyProtection="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cellStyleXfs>
  <cellXfs count="1039">
    <xf numFmtId="0" fontId="0" fillId="0" borderId="0" xfId="0"/>
    <xf numFmtId="0" fontId="47" fillId="42" borderId="0" xfId="0" applyFont="1" applyFill="1"/>
    <xf numFmtId="0" fontId="48" fillId="42" borderId="0" xfId="0" applyFont="1" applyFill="1"/>
    <xf numFmtId="0" fontId="49" fillId="42" borderId="0" xfId="0" applyFont="1" applyFill="1"/>
    <xf numFmtId="0" fontId="48" fillId="0" borderId="0" xfId="0" applyFont="1"/>
    <xf numFmtId="0" fontId="50" fillId="42" borderId="0" xfId="0" applyFont="1" applyFill="1"/>
    <xf numFmtId="0" fontId="48" fillId="42" borderId="0" xfId="0" applyFont="1" applyFill="1" applyAlignment="1">
      <alignment horizontal="center"/>
    </xf>
    <xf numFmtId="0" fontId="50" fillId="42" borderId="0" xfId="0" applyFont="1" applyFill="1" applyAlignment="1">
      <alignment vertical="center"/>
    </xf>
    <xf numFmtId="0" fontId="50" fillId="42" borderId="0" xfId="0" applyFont="1" applyFill="1" applyAlignment="1">
      <alignment horizontal="center" vertical="center"/>
    </xf>
    <xf numFmtId="0" fontId="50" fillId="42" borderId="0" xfId="0" applyFont="1" applyFill="1" applyAlignment="1">
      <alignment horizontal="left"/>
    </xf>
    <xf numFmtId="0" fontId="51" fillId="42" borderId="0" xfId="0" applyFont="1" applyFill="1" applyAlignment="1">
      <alignment vertical="center"/>
    </xf>
    <xf numFmtId="0" fontId="48" fillId="42" borderId="0" xfId="0" applyFont="1" applyFill="1" applyAlignment="1">
      <alignment horizontal="left"/>
    </xf>
    <xf numFmtId="0" fontId="50" fillId="42" borderId="0" xfId="0" applyFont="1" applyFill="1" applyAlignment="1">
      <alignment horizontal="center"/>
    </xf>
    <xf numFmtId="0" fontId="50" fillId="0" borderId="0" xfId="0" applyFont="1"/>
    <xf numFmtId="0" fontId="52" fillId="0" borderId="0" xfId="0" applyFont="1" applyAlignment="1">
      <alignment horizontal="left" wrapText="1"/>
    </xf>
    <xf numFmtId="0" fontId="49" fillId="0" borderId="0" xfId="0" applyFont="1"/>
    <xf numFmtId="0" fontId="50" fillId="42" borderId="0" xfId="278" applyFont="1" applyFill="1" applyAlignment="1">
      <alignment wrapText="1"/>
    </xf>
    <xf numFmtId="0" fontId="50" fillId="42" borderId="0" xfId="278" applyFont="1" applyFill="1" applyAlignment="1">
      <alignment horizontal="center" vertical="center"/>
    </xf>
    <xf numFmtId="0" fontId="50" fillId="42" borderId="0" xfId="278" applyFont="1" applyFill="1" applyAlignment="1">
      <alignment horizontal="left" vertical="center" wrapText="1"/>
    </xf>
    <xf numFmtId="0" fontId="50" fillId="42" borderId="0" xfId="278" applyFont="1" applyFill="1" applyAlignment="1">
      <alignment horizontal="center"/>
    </xf>
    <xf numFmtId="0" fontId="50" fillId="42" borderId="0" xfId="278" applyFont="1" applyFill="1"/>
    <xf numFmtId="0" fontId="52" fillId="42" borderId="0" xfId="0" applyFont="1" applyFill="1" applyAlignment="1">
      <alignment vertical="center" wrapText="1" readingOrder="1"/>
    </xf>
    <xf numFmtId="0" fontId="52" fillId="42" borderId="0" xfId="278" applyFont="1" applyFill="1" applyAlignment="1">
      <alignment horizontal="left" wrapText="1"/>
    </xf>
    <xf numFmtId="0" fontId="52" fillId="42" borderId="0" xfId="278" applyFont="1" applyFill="1" applyAlignment="1">
      <alignment horizontal="left" vertical="center" wrapText="1"/>
    </xf>
    <xf numFmtId="0" fontId="52" fillId="42" borderId="0" xfId="278" applyFont="1" applyFill="1" applyAlignment="1">
      <alignment wrapText="1"/>
    </xf>
    <xf numFmtId="0" fontId="48" fillId="42" borderId="0" xfId="278" applyFont="1" applyFill="1"/>
    <xf numFmtId="0" fontId="48" fillId="42" borderId="0" xfId="278" applyFont="1" applyFill="1" applyAlignment="1">
      <alignment horizontal="center" vertical="center"/>
    </xf>
    <xf numFmtId="0" fontId="48" fillId="42" borderId="0" xfId="278" applyFont="1" applyFill="1" applyAlignment="1">
      <alignment horizontal="left" vertical="center" wrapText="1"/>
    </xf>
    <xf numFmtId="0" fontId="48" fillId="42" borderId="0" xfId="278" applyFont="1" applyFill="1" applyAlignment="1">
      <alignment horizontal="center"/>
    </xf>
    <xf numFmtId="0" fontId="53" fillId="42" borderId="0" xfId="278" applyFont="1" applyFill="1" applyAlignment="1">
      <alignment horizontal="center" wrapText="1"/>
    </xf>
    <xf numFmtId="0" fontId="53" fillId="42" borderId="0" xfId="278" applyFont="1" applyFill="1" applyAlignment="1">
      <alignment wrapText="1"/>
    </xf>
    <xf numFmtId="0" fontId="53" fillId="42" borderId="0" xfId="278" applyFont="1" applyFill="1" applyAlignment="1">
      <alignment horizontal="left" wrapText="1"/>
    </xf>
    <xf numFmtId="10" fontId="48" fillId="42" borderId="0" xfId="348" applyNumberFormat="1" applyFont="1" applyFill="1" applyAlignment="1">
      <alignment horizontal="center"/>
    </xf>
    <xf numFmtId="3" fontId="54" fillId="42" borderId="0" xfId="278" applyNumberFormat="1" applyFont="1" applyFill="1" applyAlignment="1">
      <alignment horizontal="center" vertical="center"/>
    </xf>
    <xf numFmtId="10" fontId="48" fillId="42" borderId="0" xfId="349" applyNumberFormat="1" applyFont="1" applyFill="1" applyAlignment="1">
      <alignment horizontal="left" vertical="center" wrapText="1"/>
    </xf>
    <xf numFmtId="3" fontId="48" fillId="42" borderId="0" xfId="278" applyNumberFormat="1" applyFont="1" applyFill="1" applyAlignment="1">
      <alignment horizontal="center" vertical="center"/>
    </xf>
    <xf numFmtId="10" fontId="48" fillId="43" borderId="0" xfId="351" applyNumberFormat="1" applyFont="1" applyFill="1" applyBorder="1" applyAlignment="1">
      <alignment horizontal="center" vertical="center"/>
    </xf>
    <xf numFmtId="10" fontId="48" fillId="42" borderId="0" xfId="348" applyNumberFormat="1" applyFont="1" applyFill="1"/>
    <xf numFmtId="0" fontId="54" fillId="42" borderId="0" xfId="278" applyFont="1" applyFill="1" applyAlignment="1">
      <alignment vertical="center"/>
    </xf>
    <xf numFmtId="0" fontId="54" fillId="42" borderId="0" xfId="278" applyFont="1" applyFill="1" applyAlignment="1">
      <alignment horizontal="center" vertical="center"/>
    </xf>
    <xf numFmtId="0" fontId="54" fillId="42" borderId="0" xfId="278" applyFont="1" applyFill="1" applyAlignment="1">
      <alignment horizontal="center"/>
    </xf>
    <xf numFmtId="1" fontId="54" fillId="42" borderId="0" xfId="278" applyNumberFormat="1" applyFont="1" applyFill="1" applyAlignment="1">
      <alignment horizontal="center" vertical="center" wrapText="1"/>
    </xf>
    <xf numFmtId="0" fontId="47" fillId="42" borderId="0" xfId="334" applyFont="1" applyFill="1"/>
    <xf numFmtId="10" fontId="48" fillId="42" borderId="0" xfId="351" applyNumberFormat="1" applyFont="1" applyFill="1" applyBorder="1"/>
    <xf numFmtId="10" fontId="47" fillId="42" borderId="0" xfId="349" applyNumberFormat="1" applyFont="1" applyFill="1" applyAlignment="1">
      <alignment horizontal="center"/>
    </xf>
    <xf numFmtId="10" fontId="48" fillId="42" borderId="0" xfId="349" applyNumberFormat="1" applyFont="1" applyFill="1" applyBorder="1" applyAlignment="1">
      <alignment horizontal="center"/>
    </xf>
    <xf numFmtId="3" fontId="48" fillId="42" borderId="0" xfId="278" applyNumberFormat="1" applyFont="1" applyFill="1" applyAlignment="1">
      <alignment horizontal="center"/>
    </xf>
    <xf numFmtId="0" fontId="48" fillId="42" borderId="0" xfId="0" applyFont="1" applyFill="1" applyAlignment="1">
      <alignment horizontal="left" vertical="center" wrapText="1"/>
    </xf>
    <xf numFmtId="3" fontId="50" fillId="42" borderId="0" xfId="278" applyNumberFormat="1" applyFont="1" applyFill="1" applyAlignment="1">
      <alignment horizontal="center" vertical="center" wrapText="1"/>
    </xf>
    <xf numFmtId="0" fontId="50" fillId="42" borderId="0" xfId="278" applyFont="1" applyFill="1" applyAlignment="1">
      <alignment horizontal="center" vertical="center" wrapText="1"/>
    </xf>
    <xf numFmtId="0" fontId="53" fillId="42" borderId="0" xfId="0" applyFont="1" applyFill="1"/>
    <xf numFmtId="0" fontId="51" fillId="42" borderId="0" xfId="278" applyFont="1" applyFill="1" applyAlignment="1">
      <alignment horizontal="center"/>
    </xf>
    <xf numFmtId="0" fontId="50" fillId="42" borderId="0" xfId="301" applyFont="1" applyFill="1"/>
    <xf numFmtId="0" fontId="52" fillId="42" borderId="0" xfId="301" applyFont="1" applyFill="1" applyAlignment="1">
      <alignment wrapText="1"/>
    </xf>
    <xf numFmtId="0" fontId="50" fillId="42" borderId="0" xfId="301" applyFont="1" applyFill="1" applyAlignment="1">
      <alignment wrapText="1"/>
    </xf>
    <xf numFmtId="0" fontId="52" fillId="42" borderId="0" xfId="301" applyFont="1" applyFill="1" applyAlignment="1">
      <alignment horizontal="left" vertical="center" readingOrder="2"/>
    </xf>
    <xf numFmtId="0" fontId="50" fillId="42" borderId="0" xfId="301" applyFont="1" applyFill="1" applyAlignment="1">
      <alignment horizontal="center" vertical="center"/>
    </xf>
    <xf numFmtId="0" fontId="52" fillId="42" borderId="0" xfId="301" applyFont="1" applyFill="1"/>
    <xf numFmtId="0" fontId="52" fillId="42" borderId="0" xfId="0" applyFont="1" applyFill="1"/>
    <xf numFmtId="0" fontId="55" fillId="42" borderId="0" xfId="339" applyFont="1" applyFill="1"/>
    <xf numFmtId="0" fontId="54" fillId="42" borderId="0" xfId="0" applyFont="1" applyFill="1"/>
    <xf numFmtId="0" fontId="52" fillId="42" borderId="0" xfId="0" applyFont="1" applyFill="1" applyAlignment="1">
      <alignment vertical="center" wrapText="1"/>
    </xf>
    <xf numFmtId="0" fontId="55" fillId="42" borderId="0" xfId="0" applyFont="1" applyFill="1"/>
    <xf numFmtId="0" fontId="53" fillId="42" borderId="0" xfId="0" applyFont="1" applyFill="1" applyAlignment="1">
      <alignment horizontal="center" vertical="center" wrapText="1"/>
    </xf>
    <xf numFmtId="0" fontId="50" fillId="42" borderId="0" xfId="0" applyFont="1" applyFill="1" applyAlignment="1">
      <alignment horizontal="right"/>
    </xf>
    <xf numFmtId="0" fontId="50" fillId="42" borderId="0" xfId="0" applyFont="1" applyFill="1" applyAlignment="1">
      <alignment horizontal="left" vertical="center" wrapText="1"/>
    </xf>
    <xf numFmtId="0" fontId="52" fillId="0" borderId="0" xfId="0" applyFont="1"/>
    <xf numFmtId="10" fontId="50" fillId="42" borderId="0" xfId="351" applyNumberFormat="1" applyFont="1" applyFill="1" applyBorder="1"/>
    <xf numFmtId="168" fontId="50" fillId="42" borderId="0" xfId="0" applyNumberFormat="1" applyFont="1" applyFill="1"/>
    <xf numFmtId="0" fontId="50" fillId="42" borderId="0" xfId="0" applyFont="1" applyFill="1" applyAlignment="1">
      <alignment horizontal="right" vertical="center"/>
    </xf>
    <xf numFmtId="0" fontId="55" fillId="42" borderId="0" xfId="0" applyFont="1" applyFill="1" applyAlignment="1">
      <alignment vertical="center"/>
    </xf>
    <xf numFmtId="4" fontId="56" fillId="42" borderId="0" xfId="0" applyNumberFormat="1" applyFont="1" applyFill="1" applyAlignment="1">
      <alignment horizontal="center" vertical="center"/>
    </xf>
    <xf numFmtId="0" fontId="57" fillId="42" borderId="0" xfId="0" applyFont="1" applyFill="1"/>
    <xf numFmtId="0" fontId="48" fillId="44" borderId="0" xfId="0" applyFont="1" applyFill="1"/>
    <xf numFmtId="0" fontId="48" fillId="44" borderId="0" xfId="0" applyFont="1" applyFill="1" applyAlignment="1">
      <alignment horizontal="center" vertical="center"/>
    </xf>
    <xf numFmtId="0" fontId="48" fillId="44" borderId="0" xfId="0" applyFont="1" applyFill="1" applyAlignment="1">
      <alignment horizontal="center" vertical="center" wrapText="1"/>
    </xf>
    <xf numFmtId="0" fontId="48" fillId="44" borderId="0" xfId="0" applyFont="1" applyFill="1" applyAlignment="1">
      <alignment horizontal="left" vertical="center" wrapText="1"/>
    </xf>
    <xf numFmtId="0" fontId="48" fillId="44" borderId="0" xfId="0" applyFont="1" applyFill="1" applyAlignment="1">
      <alignment horizontal="center"/>
    </xf>
    <xf numFmtId="0" fontId="48" fillId="42" borderId="0" xfId="0" applyFont="1" applyFill="1" applyAlignment="1">
      <alignment wrapText="1"/>
    </xf>
    <xf numFmtId="0" fontId="59" fillId="42" borderId="0" xfId="185" applyFont="1" applyFill="1" applyAlignment="1" applyProtection="1"/>
    <xf numFmtId="3" fontId="50" fillId="42" borderId="0" xfId="0" applyNumberFormat="1" applyFont="1" applyFill="1"/>
    <xf numFmtId="3" fontId="50" fillId="0" borderId="0" xfId="279" applyNumberFormat="1" applyFont="1" applyAlignment="1">
      <alignment horizontal="left" vertical="center" wrapText="1"/>
    </xf>
    <xf numFmtId="0" fontId="54" fillId="0" borderId="0" xfId="0" applyFont="1"/>
    <xf numFmtId="0" fontId="52" fillId="0" borderId="0" xfId="0" applyFont="1" applyAlignment="1">
      <alignment horizontal="left" vertical="center"/>
    </xf>
    <xf numFmtId="3" fontId="48" fillId="42" borderId="0" xfId="0" applyNumberFormat="1" applyFont="1" applyFill="1"/>
    <xf numFmtId="3" fontId="49" fillId="42" borderId="0" xfId="0" applyNumberFormat="1" applyFont="1" applyFill="1"/>
    <xf numFmtId="3" fontId="53" fillId="42" borderId="0" xfId="0" applyNumberFormat="1" applyFont="1" applyFill="1"/>
    <xf numFmtId="10" fontId="49" fillId="42" borderId="0" xfId="351" applyNumberFormat="1" applyFont="1" applyFill="1"/>
    <xf numFmtId="3" fontId="54" fillId="42" borderId="0" xfId="0" applyNumberFormat="1" applyFont="1" applyFill="1"/>
    <xf numFmtId="3" fontId="50" fillId="42" borderId="0" xfId="0" applyNumberFormat="1" applyFont="1" applyFill="1" applyAlignment="1">
      <alignment horizontal="left"/>
    </xf>
    <xf numFmtId="9" fontId="50" fillId="42" borderId="0" xfId="351" applyFont="1" applyFill="1" applyAlignment="1">
      <alignment horizontal="left"/>
    </xf>
    <xf numFmtId="0" fontId="52" fillId="42" borderId="0" xfId="0" applyFont="1" applyFill="1" applyAlignment="1">
      <alignment vertical="center"/>
    </xf>
    <xf numFmtId="3" fontId="52" fillId="42" borderId="0" xfId="0" applyNumberFormat="1" applyFont="1" applyFill="1" applyAlignment="1">
      <alignment horizontal="right"/>
    </xf>
    <xf numFmtId="174" fontId="50" fillId="42" borderId="0" xfId="197" applyNumberFormat="1" applyFont="1" applyFill="1"/>
    <xf numFmtId="4" fontId="48" fillId="0" borderId="0" xfId="0" applyNumberFormat="1" applyFont="1" applyAlignment="1">
      <alignment horizontal="center" vertical="center"/>
    </xf>
    <xf numFmtId="0" fontId="50" fillId="0" borderId="0" xfId="278" applyFont="1"/>
    <xf numFmtId="3" fontId="48" fillId="0" borderId="0" xfId="278" applyNumberFormat="1" applyFont="1" applyAlignment="1">
      <alignment horizontal="center" vertical="center" wrapText="1"/>
    </xf>
    <xf numFmtId="3" fontId="48" fillId="0" borderId="0" xfId="278" applyNumberFormat="1" applyFont="1" applyAlignment="1">
      <alignment horizontal="left" vertical="center"/>
    </xf>
    <xf numFmtId="3" fontId="50" fillId="0" borderId="0" xfId="278" applyNumberFormat="1" applyFont="1" applyAlignment="1">
      <alignment horizontal="center" vertical="center" wrapText="1"/>
    </xf>
    <xf numFmtId="0" fontId="52" fillId="0" borderId="0" xfId="278" applyFont="1" applyAlignment="1">
      <alignment horizontal="left" wrapText="1"/>
    </xf>
    <xf numFmtId="173" fontId="50" fillId="42" borderId="0" xfId="0" applyNumberFormat="1" applyFont="1" applyFill="1"/>
    <xf numFmtId="168" fontId="50" fillId="42" borderId="0" xfId="0" applyNumberFormat="1" applyFont="1" applyFill="1" applyAlignment="1">
      <alignment vertical="center"/>
    </xf>
    <xf numFmtId="0" fontId="48" fillId="0" borderId="0" xfId="0" applyFont="1" applyAlignment="1">
      <alignment vertical="center" wrapText="1"/>
    </xf>
    <xf numFmtId="10" fontId="52" fillId="42" borderId="0" xfId="348" applyNumberFormat="1" applyFont="1" applyFill="1" applyAlignment="1">
      <alignment horizontal="left" wrapText="1"/>
    </xf>
    <xf numFmtId="0" fontId="52" fillId="0" borderId="0" xfId="278" applyFont="1" applyAlignment="1">
      <alignment vertical="center"/>
    </xf>
    <xf numFmtId="172" fontId="60" fillId="0" borderId="0" xfId="220" applyNumberFormat="1" applyFont="1" applyFill="1" applyBorder="1" applyAlignment="1">
      <alignment vertical="center"/>
    </xf>
    <xf numFmtId="0" fontId="7" fillId="42" borderId="0" xfId="0" applyFont="1" applyFill="1" applyAlignment="1">
      <alignment vertical="center"/>
    </xf>
    <xf numFmtId="191" fontId="54" fillId="42" borderId="0" xfId="348" applyNumberFormat="1" applyFont="1" applyFill="1"/>
    <xf numFmtId="2" fontId="54" fillId="42" borderId="0" xfId="348" applyNumberFormat="1" applyFont="1" applyFill="1"/>
    <xf numFmtId="191" fontId="54" fillId="42" borderId="0" xfId="0" applyNumberFormat="1" applyFont="1" applyFill="1"/>
    <xf numFmtId="4" fontId="50" fillId="0" borderId="0" xfId="279" applyNumberFormat="1" applyFont="1" applyAlignment="1">
      <alignment vertical="center" wrapText="1"/>
    </xf>
    <xf numFmtId="0" fontId="53" fillId="0" borderId="0" xfId="301" applyFont="1" applyAlignment="1">
      <alignment vertical="center" wrapText="1" readingOrder="1"/>
    </xf>
    <xf numFmtId="3" fontId="52" fillId="0" borderId="0" xfId="278" applyNumberFormat="1" applyFont="1" applyAlignment="1">
      <alignment horizontal="center" vertical="center" wrapText="1"/>
    </xf>
    <xf numFmtId="3" fontId="48" fillId="42" borderId="0" xfId="278" applyNumberFormat="1" applyFont="1" applyFill="1"/>
    <xf numFmtId="3" fontId="50" fillId="42" borderId="0" xfId="278" applyNumberFormat="1" applyFont="1" applyFill="1"/>
    <xf numFmtId="0" fontId="61" fillId="0" borderId="0" xfId="0" applyFont="1"/>
    <xf numFmtId="0" fontId="62" fillId="42" borderId="0" xfId="0" applyFont="1" applyFill="1" applyAlignment="1">
      <alignment vertical="center"/>
    </xf>
    <xf numFmtId="0" fontId="62" fillId="42" borderId="0" xfId="0" applyFont="1" applyFill="1" applyAlignment="1">
      <alignment horizontal="center" vertical="center"/>
    </xf>
    <xf numFmtId="0" fontId="63" fillId="0" borderId="0" xfId="0" applyFont="1" applyAlignment="1">
      <alignment horizontal="center" vertical="center"/>
    </xf>
    <xf numFmtId="0" fontId="64" fillId="0" borderId="0" xfId="0" applyFont="1" applyAlignment="1">
      <alignment horizontal="center" vertical="center"/>
    </xf>
    <xf numFmtId="170" fontId="64" fillId="0" borderId="0" xfId="348" applyNumberFormat="1" applyFont="1" applyFill="1" applyBorder="1" applyAlignment="1">
      <alignment horizontal="center" vertical="center"/>
    </xf>
    <xf numFmtId="170" fontId="65" fillId="0" borderId="0" xfId="348" applyNumberFormat="1" applyFont="1" applyFill="1" applyBorder="1" applyAlignment="1">
      <alignment horizontal="center" vertical="center"/>
    </xf>
    <xf numFmtId="0" fontId="62" fillId="42" borderId="0" xfId="0" applyFont="1" applyFill="1"/>
    <xf numFmtId="0" fontId="66" fillId="42" borderId="0" xfId="0" applyFont="1" applyFill="1" applyAlignment="1">
      <alignment horizontal="center" vertical="center"/>
    </xf>
    <xf numFmtId="0" fontId="66" fillId="42" borderId="0" xfId="0" applyFont="1" applyFill="1"/>
    <xf numFmtId="3" fontId="48" fillId="42" borderId="0" xfId="278" applyNumberFormat="1" applyFont="1" applyFill="1" applyAlignment="1">
      <alignment horizontal="left" vertical="center"/>
    </xf>
    <xf numFmtId="3" fontId="48" fillId="0" borderId="0" xfId="0" applyNumberFormat="1" applyFont="1" applyAlignment="1">
      <alignment horizontal="left" vertical="center"/>
    </xf>
    <xf numFmtId="10" fontId="48" fillId="0" borderId="0" xfId="348" applyNumberFormat="1" applyFont="1" applyFill="1" applyBorder="1" applyAlignment="1">
      <alignment horizontal="center" vertical="center"/>
    </xf>
    <xf numFmtId="0" fontId="67" fillId="42" borderId="0" xfId="278" applyFont="1" applyFill="1" applyAlignment="1">
      <alignment horizontal="center" vertical="center"/>
    </xf>
    <xf numFmtId="0" fontId="68" fillId="0" borderId="0" xfId="0" applyFont="1" applyAlignment="1">
      <alignment vertical="center" wrapText="1"/>
    </xf>
    <xf numFmtId="1" fontId="68" fillId="0" borderId="0" xfId="278" applyNumberFormat="1" applyFont="1" applyAlignment="1">
      <alignment vertical="center" wrapText="1"/>
    </xf>
    <xf numFmtId="0" fontId="64" fillId="42" borderId="0" xfId="278" applyFont="1" applyFill="1"/>
    <xf numFmtId="3" fontId="64" fillId="0" borderId="0" xfId="278" applyNumberFormat="1" applyFont="1" applyAlignment="1">
      <alignment horizontal="center" vertical="center" wrapText="1"/>
    </xf>
    <xf numFmtId="3" fontId="64" fillId="0" borderId="0" xfId="278" applyNumberFormat="1" applyFont="1" applyAlignment="1">
      <alignment horizontal="center" vertical="center"/>
    </xf>
    <xf numFmtId="0" fontId="64" fillId="0" borderId="0" xfId="278" applyFont="1" applyAlignment="1">
      <alignment horizontal="center" vertical="center" wrapText="1"/>
    </xf>
    <xf numFmtId="0" fontId="64" fillId="42" borderId="0" xfId="278" applyFont="1" applyFill="1" applyAlignment="1">
      <alignment horizontal="center" vertical="center"/>
    </xf>
    <xf numFmtId="3" fontId="65" fillId="0" borderId="0" xfId="278" applyNumberFormat="1" applyFont="1" applyAlignment="1">
      <alignment horizontal="center" vertical="center"/>
    </xf>
    <xf numFmtId="0" fontId="62" fillId="42" borderId="0" xfId="278" applyFont="1" applyFill="1" applyAlignment="1">
      <alignment horizontal="center" vertical="center"/>
    </xf>
    <xf numFmtId="0" fontId="62" fillId="42" borderId="0" xfId="278" applyFont="1" applyFill="1" applyAlignment="1">
      <alignment horizontal="left" vertical="center" wrapText="1"/>
    </xf>
    <xf numFmtId="0" fontId="62" fillId="42" borderId="0" xfId="278" applyFont="1" applyFill="1"/>
    <xf numFmtId="0" fontId="62" fillId="0" borderId="0" xfId="278" applyFont="1" applyAlignment="1">
      <alignment vertical="center" wrapText="1"/>
    </xf>
    <xf numFmtId="0" fontId="62" fillId="0" borderId="0" xfId="278" applyFont="1" applyAlignment="1">
      <alignment horizontal="center" vertical="center" wrapText="1"/>
    </xf>
    <xf numFmtId="3" fontId="64" fillId="0" borderId="0" xfId="278" applyNumberFormat="1" applyFont="1" applyAlignment="1">
      <alignment horizontal="left" vertical="center" wrapText="1"/>
    </xf>
    <xf numFmtId="4" fontId="62" fillId="0" borderId="0" xfId="278" applyNumberFormat="1" applyFont="1" applyAlignment="1">
      <alignment horizontal="center" vertical="center"/>
    </xf>
    <xf numFmtId="3" fontId="69" fillId="42" borderId="0" xfId="278" applyNumberFormat="1" applyFont="1" applyFill="1" applyAlignment="1">
      <alignment horizontal="center" vertical="center"/>
    </xf>
    <xf numFmtId="0" fontId="70" fillId="42" borderId="0" xfId="278" applyFont="1" applyFill="1" applyAlignment="1">
      <alignment horizontal="center" vertical="center"/>
    </xf>
    <xf numFmtId="3" fontId="62" fillId="42" borderId="0" xfId="278" applyNumberFormat="1" applyFont="1" applyFill="1" applyAlignment="1">
      <alignment horizontal="center" vertical="center"/>
    </xf>
    <xf numFmtId="10" fontId="62" fillId="42" borderId="0" xfId="348" applyNumberFormat="1" applyFont="1" applyFill="1" applyAlignment="1">
      <alignment horizontal="center" vertical="center"/>
    </xf>
    <xf numFmtId="3" fontId="64" fillId="0" borderId="0" xfId="278" applyNumberFormat="1" applyFont="1" applyAlignment="1">
      <alignment horizontal="left" vertical="center"/>
    </xf>
    <xf numFmtId="10" fontId="62" fillId="42" borderId="0" xfId="348" applyNumberFormat="1" applyFont="1" applyFill="1"/>
    <xf numFmtId="170" fontId="62" fillId="42" borderId="0" xfId="348" applyNumberFormat="1" applyFont="1" applyFill="1"/>
    <xf numFmtId="0" fontId="70" fillId="42" borderId="0" xfId="301" applyFont="1" applyFill="1"/>
    <xf numFmtId="0" fontId="64" fillId="42" borderId="0" xfId="301" applyFont="1" applyFill="1" applyAlignment="1">
      <alignment horizontal="center" vertical="center"/>
    </xf>
    <xf numFmtId="0" fontId="64" fillId="42" borderId="0" xfId="301" applyFont="1" applyFill="1" applyAlignment="1">
      <alignment horizontal="center"/>
    </xf>
    <xf numFmtId="0" fontId="64" fillId="0" borderId="0" xfId="301" applyFont="1" applyAlignment="1">
      <alignment vertical="center"/>
    </xf>
    <xf numFmtId="3" fontId="64" fillId="42" borderId="0" xfId="301" applyNumberFormat="1" applyFont="1" applyFill="1"/>
    <xf numFmtId="10" fontId="64" fillId="42" borderId="0" xfId="348" applyNumberFormat="1" applyFont="1" applyFill="1"/>
    <xf numFmtId="0" fontId="63" fillId="42" borderId="0" xfId="0" applyFont="1" applyFill="1"/>
    <xf numFmtId="3" fontId="64" fillId="0" borderId="0" xfId="278" applyNumberFormat="1" applyFont="1" applyAlignment="1">
      <alignment horizontal="right" vertical="center" wrapText="1"/>
    </xf>
    <xf numFmtId="3" fontId="62" fillId="42" borderId="0" xfId="0" applyNumberFormat="1" applyFont="1" applyFill="1"/>
    <xf numFmtId="10" fontId="62" fillId="42" borderId="0" xfId="348" applyNumberFormat="1" applyFont="1" applyFill="1" applyBorder="1"/>
    <xf numFmtId="0" fontId="62" fillId="0" borderId="0" xfId="0" applyFont="1" applyAlignment="1">
      <alignment horizontal="right"/>
    </xf>
    <xf numFmtId="173" fontId="62" fillId="0" borderId="0" xfId="197" applyNumberFormat="1" applyFont="1" applyFill="1" applyBorder="1" applyAlignment="1">
      <alignment horizontal="right" vertical="center" wrapText="1"/>
    </xf>
    <xf numFmtId="0" fontId="70" fillId="42" borderId="0" xfId="0" applyFont="1" applyFill="1"/>
    <xf numFmtId="0" fontId="72" fillId="42" borderId="0" xfId="0" applyFont="1" applyFill="1"/>
    <xf numFmtId="0" fontId="72" fillId="42" borderId="0" xfId="278" applyFont="1" applyFill="1" applyAlignment="1">
      <alignment horizontal="center" vertical="center"/>
    </xf>
    <xf numFmtId="0" fontId="64" fillId="0" borderId="0" xfId="0" applyFont="1" applyAlignment="1">
      <alignment vertical="center" wrapText="1"/>
    </xf>
    <xf numFmtId="0" fontId="67" fillId="42" borderId="0" xfId="0" applyFont="1" applyFill="1"/>
    <xf numFmtId="0" fontId="73" fillId="42" borderId="0" xfId="278" applyFont="1" applyFill="1"/>
    <xf numFmtId="0" fontId="74" fillId="42" borderId="0" xfId="278" applyFont="1" applyFill="1"/>
    <xf numFmtId="0" fontId="70" fillId="42" borderId="0" xfId="278" applyFont="1" applyFill="1" applyAlignment="1">
      <alignment horizontal="left" vertical="center" wrapText="1"/>
    </xf>
    <xf numFmtId="0" fontId="70" fillId="42" borderId="0" xfId="278" applyFont="1" applyFill="1"/>
    <xf numFmtId="0" fontId="75" fillId="42" borderId="0" xfId="0" applyFont="1" applyFill="1"/>
    <xf numFmtId="0" fontId="70" fillId="42" borderId="0" xfId="0" applyFont="1" applyFill="1" applyAlignment="1">
      <alignment horizontal="left"/>
    </xf>
    <xf numFmtId="0" fontId="64" fillId="0" borderId="0" xfId="0" applyFont="1" applyAlignment="1">
      <alignment vertical="center"/>
    </xf>
    <xf numFmtId="0" fontId="77" fillId="42" borderId="0" xfId="0" applyFont="1" applyFill="1"/>
    <xf numFmtId="0" fontId="62" fillId="42" borderId="0" xfId="0" applyFont="1" applyFill="1" applyAlignment="1">
      <alignment vertical="center" wrapText="1"/>
    </xf>
    <xf numFmtId="0" fontId="21" fillId="42" borderId="0" xfId="339" applyFont="1" applyFill="1"/>
    <xf numFmtId="0" fontId="20" fillId="42" borderId="0" xfId="0" applyFont="1" applyFill="1"/>
    <xf numFmtId="0" fontId="75" fillId="42" borderId="0" xfId="0" applyFont="1" applyFill="1" applyAlignment="1">
      <alignment horizontal="center" vertical="center"/>
    </xf>
    <xf numFmtId="0" fontId="75" fillId="42" borderId="0" xfId="0" applyFont="1" applyFill="1" applyAlignment="1">
      <alignment horizontal="left" vertical="center" wrapText="1"/>
    </xf>
    <xf numFmtId="0" fontId="67" fillId="42" borderId="0" xfId="0" applyFont="1" applyFill="1" applyAlignment="1">
      <alignment wrapText="1"/>
    </xf>
    <xf numFmtId="0" fontId="67" fillId="42" borderId="0" xfId="0" applyFont="1" applyFill="1" applyAlignment="1">
      <alignment vertical="center" wrapText="1"/>
    </xf>
    <xf numFmtId="0" fontId="21" fillId="42" borderId="0" xfId="0" applyFont="1" applyFill="1"/>
    <xf numFmtId="0" fontId="21" fillId="0" borderId="0" xfId="0" applyFont="1" applyAlignment="1">
      <alignment vertical="center"/>
    </xf>
    <xf numFmtId="1" fontId="21" fillId="42" borderId="0" xfId="351" applyNumberFormat="1" applyFont="1" applyFill="1" applyBorder="1"/>
    <xf numFmtId="10" fontId="21" fillId="42" borderId="0" xfId="348" applyNumberFormat="1" applyFont="1" applyFill="1" applyBorder="1"/>
    <xf numFmtId="10" fontId="55" fillId="42" borderId="0" xfId="0" applyNumberFormat="1" applyFont="1" applyFill="1"/>
    <xf numFmtId="3" fontId="21" fillId="42" borderId="0" xfId="0" applyNumberFormat="1" applyFont="1" applyFill="1" applyAlignment="1">
      <alignment horizontal="center" vertical="center"/>
    </xf>
    <xf numFmtId="3" fontId="21" fillId="42" borderId="0" xfId="0" applyNumberFormat="1" applyFont="1" applyFill="1"/>
    <xf numFmtId="0" fontId="56" fillId="42" borderId="0" xfId="0" applyFont="1" applyFill="1"/>
    <xf numFmtId="0" fontId="77" fillId="0" borderId="0" xfId="0" applyFont="1" applyAlignment="1">
      <alignment vertical="center"/>
    </xf>
    <xf numFmtId="3" fontId="77" fillId="0" borderId="0" xfId="0" applyNumberFormat="1" applyFont="1" applyAlignment="1">
      <alignment vertical="center"/>
    </xf>
    <xf numFmtId="10" fontId="77" fillId="42" borderId="0" xfId="348" applyNumberFormat="1" applyFont="1" applyFill="1" applyBorder="1"/>
    <xf numFmtId="0" fontId="68" fillId="42" borderId="0" xfId="0" applyFont="1" applyFill="1"/>
    <xf numFmtId="3" fontId="68" fillId="42" borderId="0" xfId="0" applyNumberFormat="1" applyFont="1" applyFill="1"/>
    <xf numFmtId="9" fontId="68" fillId="42" borderId="0" xfId="348" applyFont="1" applyFill="1" applyBorder="1" applyAlignment="1"/>
    <xf numFmtId="1" fontId="77" fillId="42" borderId="0" xfId="0" applyNumberFormat="1" applyFont="1" applyFill="1"/>
    <xf numFmtId="1" fontId="77" fillId="42" borderId="0" xfId="351" applyNumberFormat="1" applyFont="1" applyFill="1" applyBorder="1"/>
    <xf numFmtId="3" fontId="77" fillId="42" borderId="0" xfId="0" applyNumberFormat="1" applyFont="1" applyFill="1" applyAlignment="1">
      <alignment horizontal="center" vertical="center"/>
    </xf>
    <xf numFmtId="0" fontId="78" fillId="42" borderId="0" xfId="0" applyFont="1" applyFill="1"/>
    <xf numFmtId="3" fontId="77" fillId="42" borderId="0" xfId="0" applyNumberFormat="1" applyFont="1" applyFill="1"/>
    <xf numFmtId="0" fontId="20" fillId="42" borderId="0" xfId="0" applyFont="1" applyFill="1" applyAlignment="1">
      <alignment horizontal="left"/>
    </xf>
    <xf numFmtId="3" fontId="64" fillId="0" borderId="0" xfId="0" applyNumberFormat="1" applyFont="1" applyAlignment="1">
      <alignment horizontal="right" vertical="center" wrapText="1"/>
    </xf>
    <xf numFmtId="10" fontId="62" fillId="0" borderId="0" xfId="348" applyNumberFormat="1" applyFont="1" applyFill="1" applyBorder="1" applyAlignment="1">
      <alignment horizontal="right" vertical="center" wrapText="1"/>
    </xf>
    <xf numFmtId="0" fontId="62" fillId="42" borderId="0" xfId="0" applyFont="1" applyFill="1" applyAlignment="1">
      <alignment horizontal="left"/>
    </xf>
    <xf numFmtId="10" fontId="62" fillId="42" borderId="0" xfId="348" applyNumberFormat="1" applyFont="1" applyFill="1" applyAlignment="1">
      <alignment horizontal="left"/>
    </xf>
    <xf numFmtId="3" fontId="76" fillId="42" borderId="0" xfId="0" applyNumberFormat="1" applyFont="1" applyFill="1" applyAlignment="1">
      <alignment horizontal="right"/>
    </xf>
    <xf numFmtId="0" fontId="76" fillId="42" borderId="0" xfId="0" applyFont="1" applyFill="1" applyAlignment="1">
      <alignment vertical="center"/>
    </xf>
    <xf numFmtId="0" fontId="76" fillId="42" borderId="0" xfId="0" applyFont="1" applyFill="1" applyAlignment="1">
      <alignment vertical="center" wrapText="1"/>
    </xf>
    <xf numFmtId="192" fontId="48" fillId="42" borderId="0" xfId="0" applyNumberFormat="1" applyFont="1" applyFill="1"/>
    <xf numFmtId="0" fontId="57" fillId="42" borderId="0" xfId="0" applyFont="1" applyFill="1" applyAlignment="1">
      <alignment vertical="center"/>
    </xf>
    <xf numFmtId="0" fontId="82" fillId="42" borderId="0" xfId="278" applyFont="1" applyFill="1" applyAlignment="1">
      <alignment horizontal="center" vertical="center"/>
    </xf>
    <xf numFmtId="0" fontId="83" fillId="45" borderId="10" xfId="0" applyFont="1" applyFill="1" applyBorder="1" applyAlignment="1">
      <alignment horizontal="center" vertical="center"/>
    </xf>
    <xf numFmtId="0" fontId="83" fillId="42" borderId="10" xfId="0" applyFont="1" applyFill="1" applyBorder="1" applyAlignment="1">
      <alignment horizontal="center" vertical="center"/>
    </xf>
    <xf numFmtId="0" fontId="83" fillId="0" borderId="10" xfId="0" applyFont="1" applyBorder="1" applyAlignment="1">
      <alignment horizontal="left" vertical="center" wrapText="1" indent="1"/>
    </xf>
    <xf numFmtId="0" fontId="84" fillId="42" borderId="10" xfId="0" applyFont="1" applyFill="1" applyBorder="1" applyAlignment="1">
      <alignment horizontal="center" vertical="center"/>
    </xf>
    <xf numFmtId="0" fontId="83" fillId="0" borderId="10" xfId="0" applyFont="1" applyBorder="1" applyAlignment="1">
      <alignment horizontal="center" vertical="center"/>
    </xf>
    <xf numFmtId="0" fontId="84" fillId="0" borderId="10" xfId="185" applyFont="1" applyFill="1" applyBorder="1" applyAlignment="1" applyProtection="1">
      <alignment horizontal="left" vertical="center" wrapText="1" indent="1"/>
    </xf>
    <xf numFmtId="0" fontId="85" fillId="42" borderId="0" xfId="0" applyFont="1" applyFill="1"/>
    <xf numFmtId="0" fontId="85" fillId="42" borderId="0" xfId="0" applyFont="1" applyFill="1" applyAlignment="1">
      <alignment horizontal="center" vertical="center"/>
    </xf>
    <xf numFmtId="0" fontId="85" fillId="42" borderId="0" xfId="0" applyFont="1" applyFill="1" applyAlignment="1">
      <alignment vertical="center"/>
    </xf>
    <xf numFmtId="3" fontId="84" fillId="42" borderId="10" xfId="0" applyNumberFormat="1" applyFont="1" applyFill="1" applyBorder="1" applyAlignment="1">
      <alignment horizontal="center" vertical="center"/>
    </xf>
    <xf numFmtId="0" fontId="84" fillId="42" borderId="0" xfId="0" applyFont="1" applyFill="1"/>
    <xf numFmtId="3" fontId="84" fillId="42" borderId="0" xfId="0" applyNumberFormat="1" applyFont="1" applyFill="1"/>
    <xf numFmtId="3" fontId="84" fillId="42" borderId="10" xfId="0" applyNumberFormat="1" applyFont="1" applyFill="1" applyBorder="1" applyAlignment="1">
      <alignment horizontal="center" vertical="center" wrapText="1"/>
    </xf>
    <xf numFmtId="3" fontId="86" fillId="42" borderId="10" xfId="0" applyNumberFormat="1" applyFont="1" applyFill="1" applyBorder="1" applyAlignment="1">
      <alignment horizontal="center" vertical="center"/>
    </xf>
    <xf numFmtId="3" fontId="85" fillId="42" borderId="0" xfId="0" applyNumberFormat="1" applyFont="1" applyFill="1" applyAlignment="1">
      <alignment horizontal="center" vertical="center"/>
    </xf>
    <xf numFmtId="0" fontId="85" fillId="0" borderId="0" xfId="0" applyFont="1"/>
    <xf numFmtId="0" fontId="87" fillId="0" borderId="0" xfId="0" applyFont="1"/>
    <xf numFmtId="0" fontId="87" fillId="42" borderId="0" xfId="0" applyFont="1" applyFill="1"/>
    <xf numFmtId="0" fontId="83" fillId="45" borderId="10" xfId="0" applyFont="1" applyFill="1" applyBorder="1" applyAlignment="1">
      <alignment horizontal="center" vertical="center" wrapText="1"/>
    </xf>
    <xf numFmtId="3" fontId="84" fillId="42" borderId="10" xfId="197" applyNumberFormat="1" applyFont="1" applyFill="1" applyBorder="1" applyAlignment="1">
      <alignment horizontal="center" vertical="center" wrapText="1"/>
    </xf>
    <xf numFmtId="0" fontId="83" fillId="0" borderId="0" xfId="0" applyFont="1" applyAlignment="1">
      <alignment horizontal="left" wrapText="1"/>
    </xf>
    <xf numFmtId="0" fontId="88" fillId="42" borderId="0" xfId="0" applyFont="1" applyFill="1"/>
    <xf numFmtId="0" fontId="83" fillId="45" borderId="12" xfId="0" applyFont="1" applyFill="1" applyBorder="1" applyAlignment="1">
      <alignment horizontal="center" vertical="center"/>
    </xf>
    <xf numFmtId="3" fontId="84" fillId="0" borderId="10" xfId="0" applyNumberFormat="1" applyFont="1" applyBorder="1" applyAlignment="1">
      <alignment horizontal="left" vertical="center"/>
    </xf>
    <xf numFmtId="0" fontId="83" fillId="42" borderId="0" xfId="278" applyFont="1" applyFill="1"/>
    <xf numFmtId="0" fontId="83" fillId="0" borderId="0" xfId="0" applyFont="1" applyAlignment="1">
      <alignment horizontal="left" vertical="center" readingOrder="1"/>
    </xf>
    <xf numFmtId="1" fontId="83" fillId="45" borderId="13" xfId="278" applyNumberFormat="1" applyFont="1" applyFill="1" applyBorder="1" applyAlignment="1">
      <alignment horizontal="center" vertical="center" wrapText="1"/>
    </xf>
    <xf numFmtId="3" fontId="84" fillId="0" borderId="13" xfId="278" applyNumberFormat="1" applyFont="1" applyBorder="1" applyAlignment="1">
      <alignment horizontal="center" vertical="center" wrapText="1"/>
    </xf>
    <xf numFmtId="3" fontId="84" fillId="0" borderId="13" xfId="278" applyNumberFormat="1" applyFont="1" applyBorder="1" applyAlignment="1">
      <alignment horizontal="center" vertical="center"/>
    </xf>
    <xf numFmtId="0" fontId="84" fillId="0" borderId="13" xfId="278" applyFont="1" applyBorder="1" applyAlignment="1">
      <alignment horizontal="center" vertical="center" wrapText="1"/>
    </xf>
    <xf numFmtId="3" fontId="86" fillId="0" borderId="13" xfId="278" applyNumberFormat="1" applyFont="1" applyBorder="1" applyAlignment="1">
      <alignment horizontal="center" vertical="center"/>
    </xf>
    <xf numFmtId="3" fontId="86" fillId="42" borderId="0" xfId="278" applyNumberFormat="1" applyFont="1" applyFill="1" applyAlignment="1">
      <alignment horizontal="center" vertical="center"/>
    </xf>
    <xf numFmtId="10" fontId="84" fillId="42" borderId="0" xfId="349" applyNumberFormat="1" applyFont="1" applyFill="1" applyAlignment="1">
      <alignment horizontal="left" vertical="center" wrapText="1"/>
    </xf>
    <xf numFmtId="0" fontId="84" fillId="42" borderId="0" xfId="278" applyFont="1" applyFill="1" applyAlignment="1">
      <alignment horizontal="center" vertical="center"/>
    </xf>
    <xf numFmtId="0" fontId="90" fillId="0" borderId="0" xfId="0" applyFont="1"/>
    <xf numFmtId="0" fontId="84" fillId="42" borderId="0" xfId="278" applyFont="1" applyFill="1" applyAlignment="1">
      <alignment horizontal="center"/>
    </xf>
    <xf numFmtId="3" fontId="84" fillId="0" borderId="13" xfId="278" applyNumberFormat="1" applyFont="1" applyBorder="1" applyAlignment="1">
      <alignment horizontal="left" vertical="center" wrapText="1"/>
    </xf>
    <xf numFmtId="4" fontId="84" fillId="0" borderId="13" xfId="278" applyNumberFormat="1" applyFont="1" applyBorder="1" applyAlignment="1">
      <alignment horizontal="center" vertical="center" wrapText="1"/>
    </xf>
    <xf numFmtId="3" fontId="84" fillId="0" borderId="13" xfId="278" applyNumberFormat="1" applyFont="1" applyBorder="1" applyAlignment="1">
      <alignment horizontal="left" vertical="center"/>
    </xf>
    <xf numFmtId="4" fontId="84" fillId="0" borderId="13" xfId="278" applyNumberFormat="1" applyFont="1" applyBorder="1" applyAlignment="1">
      <alignment horizontal="center" vertical="center"/>
    </xf>
    <xf numFmtId="0" fontId="83" fillId="45" borderId="13" xfId="278" applyFont="1" applyFill="1" applyBorder="1" applyAlignment="1">
      <alignment horizontal="center" vertical="center" wrapText="1"/>
    </xf>
    <xf numFmtId="0" fontId="85" fillId="42" borderId="0" xfId="278" applyFont="1" applyFill="1"/>
    <xf numFmtId="3" fontId="86" fillId="0" borderId="13" xfId="278" applyNumberFormat="1" applyFont="1" applyBorder="1" applyAlignment="1">
      <alignment horizontal="center" vertical="center" wrapText="1"/>
    </xf>
    <xf numFmtId="3" fontId="86" fillId="0" borderId="13" xfId="278" applyNumberFormat="1" applyFont="1" applyBorder="1" applyAlignment="1">
      <alignment horizontal="left" vertical="center"/>
    </xf>
    <xf numFmtId="0" fontId="85" fillId="42" borderId="0" xfId="301" applyFont="1" applyFill="1"/>
    <xf numFmtId="0" fontId="89" fillId="0" borderId="0" xfId="301" applyFont="1" applyAlignment="1">
      <alignment horizontal="left" vertical="center" readingOrder="1"/>
    </xf>
    <xf numFmtId="0" fontId="84" fillId="0" borderId="13" xfId="301" applyFont="1" applyBorder="1" applyAlignment="1">
      <alignment vertical="center"/>
    </xf>
    <xf numFmtId="174" fontId="84" fillId="0" borderId="13" xfId="207" applyNumberFormat="1" applyFont="1" applyFill="1" applyBorder="1" applyAlignment="1">
      <alignment horizontal="right" vertical="center" wrapText="1"/>
    </xf>
    <xf numFmtId="0" fontId="84" fillId="0" borderId="13" xfId="301" applyFont="1" applyBorder="1" applyAlignment="1">
      <alignment vertical="center" wrapText="1"/>
    </xf>
    <xf numFmtId="0" fontId="86" fillId="0" borderId="13" xfId="301" applyFont="1" applyBorder="1" applyAlignment="1">
      <alignment horizontal="left" vertical="center" wrapText="1"/>
    </xf>
    <xf numFmtId="174" fontId="86" fillId="0" borderId="13" xfId="207" applyNumberFormat="1" applyFont="1" applyFill="1" applyBorder="1" applyAlignment="1">
      <alignment horizontal="right" vertical="center" wrapText="1"/>
    </xf>
    <xf numFmtId="0" fontId="83" fillId="45" borderId="13" xfId="278" applyFont="1" applyFill="1" applyBorder="1" applyAlignment="1">
      <alignment horizontal="center" vertical="center"/>
    </xf>
    <xf numFmtId="3" fontId="84" fillId="0" borderId="15" xfId="278" applyNumberFormat="1" applyFont="1" applyBorder="1" applyAlignment="1">
      <alignment horizontal="left" vertical="center" wrapText="1"/>
    </xf>
    <xf numFmtId="3" fontId="84" fillId="0" borderId="13" xfId="278" applyNumberFormat="1" applyFont="1" applyBorder="1" applyAlignment="1">
      <alignment horizontal="right" vertical="center" wrapText="1"/>
    </xf>
    <xf numFmtId="3" fontId="86" fillId="0" borderId="13" xfId="278" applyNumberFormat="1" applyFont="1" applyBorder="1" applyAlignment="1">
      <alignment horizontal="right" vertical="center"/>
    </xf>
    <xf numFmtId="0" fontId="86" fillId="42" borderId="13" xfId="333" applyFont="1" applyFill="1" applyBorder="1" applyAlignment="1">
      <alignment horizontal="left" vertical="center" wrapText="1"/>
    </xf>
    <xf numFmtId="164" fontId="86" fillId="42" borderId="13" xfId="0" applyNumberFormat="1" applyFont="1" applyFill="1" applyBorder="1" applyAlignment="1">
      <alignment horizontal="center" vertical="center"/>
    </xf>
    <xf numFmtId="0" fontId="84" fillId="42" borderId="13" xfId="333" applyFont="1" applyFill="1" applyBorder="1" applyAlignment="1">
      <alignment horizontal="left" vertical="center" wrapText="1"/>
    </xf>
    <xf numFmtId="164" fontId="84" fillId="42" borderId="13" xfId="0" applyNumberFormat="1" applyFont="1" applyFill="1" applyBorder="1" applyAlignment="1">
      <alignment vertical="center"/>
    </xf>
    <xf numFmtId="0" fontId="86" fillId="45" borderId="13" xfId="0" applyFont="1" applyFill="1" applyBorder="1" applyAlignment="1">
      <alignment horizontal="center" vertical="center"/>
    </xf>
    <xf numFmtId="0" fontId="86" fillId="45" borderId="13" xfId="0" applyFont="1" applyFill="1" applyBorder="1" applyAlignment="1">
      <alignment horizontal="center" vertical="center" wrapText="1"/>
    </xf>
    <xf numFmtId="0" fontId="84" fillId="0" borderId="13" xfId="278" applyFont="1" applyBorder="1" applyAlignment="1">
      <alignment horizontal="center" vertical="center"/>
    </xf>
    <xf numFmtId="0" fontId="85" fillId="42" borderId="0" xfId="0" applyFont="1" applyFill="1" applyAlignment="1">
      <alignment horizontal="right"/>
    </xf>
    <xf numFmtId="0" fontId="83" fillId="45" borderId="13" xfId="290" applyFont="1" applyFill="1" applyBorder="1" applyAlignment="1">
      <alignment horizontal="center" vertical="center" wrapText="1"/>
    </xf>
    <xf numFmtId="0" fontId="85" fillId="42" borderId="0" xfId="0" applyFont="1" applyFill="1" applyAlignment="1">
      <alignment horizontal="left" vertical="center" wrapText="1"/>
    </xf>
    <xf numFmtId="0" fontId="85" fillId="42" borderId="0" xfId="0" applyFont="1" applyFill="1" applyAlignment="1">
      <alignment horizontal="center"/>
    </xf>
    <xf numFmtId="0" fontId="91" fillId="42" borderId="0" xfId="0" applyFont="1" applyFill="1" applyAlignment="1">
      <alignment horizontal="center" vertical="center"/>
    </xf>
    <xf numFmtId="0" fontId="83" fillId="0" borderId="0" xfId="0" applyFont="1"/>
    <xf numFmtId="3" fontId="84" fillId="0" borderId="13" xfId="0" applyNumberFormat="1" applyFont="1" applyBorder="1" applyAlignment="1">
      <alignment horizontal="center" vertical="center"/>
    </xf>
    <xf numFmtId="0" fontId="84" fillId="0" borderId="13" xfId="0" applyFont="1" applyBorder="1" applyAlignment="1">
      <alignment horizontal="center" vertical="center"/>
    </xf>
    <xf numFmtId="0" fontId="84" fillId="0" borderId="13" xfId="335" applyFont="1" applyBorder="1" applyAlignment="1">
      <alignment horizontal="left" vertical="center" wrapText="1"/>
    </xf>
    <xf numFmtId="2" fontId="84" fillId="0" borderId="13" xfId="0" applyNumberFormat="1" applyFont="1" applyBorder="1" applyAlignment="1">
      <alignment horizontal="center" vertical="center"/>
    </xf>
    <xf numFmtId="3" fontId="84" fillId="0" borderId="13" xfId="0" applyNumberFormat="1" applyFont="1" applyBorder="1" applyAlignment="1">
      <alignment horizontal="center" vertical="center" wrapText="1"/>
    </xf>
    <xf numFmtId="0" fontId="83" fillId="45" borderId="13" xfId="0" applyFont="1" applyFill="1" applyBorder="1" applyAlignment="1">
      <alignment horizontal="center" vertical="center" wrapText="1"/>
    </xf>
    <xf numFmtId="0" fontId="85" fillId="42" borderId="0" xfId="0" applyFont="1" applyFill="1" applyAlignment="1">
      <alignment horizontal="left" vertical="center"/>
    </xf>
    <xf numFmtId="2" fontId="85" fillId="42" borderId="0" xfId="0" applyNumberFormat="1" applyFont="1" applyFill="1" applyAlignment="1">
      <alignment horizontal="center" vertical="center"/>
    </xf>
    <xf numFmtId="4" fontId="85" fillId="42" borderId="0" xfId="0" applyNumberFormat="1" applyFont="1" applyFill="1" applyAlignment="1">
      <alignment horizontal="center" vertical="center"/>
    </xf>
    <xf numFmtId="0" fontId="83" fillId="42" borderId="0" xfId="0" applyFont="1" applyFill="1"/>
    <xf numFmtId="0" fontId="83" fillId="42" borderId="0" xfId="0" applyFont="1" applyFill="1" applyAlignment="1">
      <alignment readingOrder="1"/>
    </xf>
    <xf numFmtId="3" fontId="84" fillId="0" borderId="13" xfId="0" applyNumberFormat="1" applyFont="1" applyBorder="1" applyAlignment="1">
      <alignment vertical="center" wrapText="1"/>
    </xf>
    <xf numFmtId="3" fontId="84" fillId="0" borderId="13" xfId="0" applyNumberFormat="1" applyFont="1" applyBorder="1" applyAlignment="1">
      <alignment horizontal="right" vertical="center"/>
    </xf>
    <xf numFmtId="2" fontId="84" fillId="0" borderId="13" xfId="0" applyNumberFormat="1" applyFont="1" applyBorder="1" applyAlignment="1">
      <alignment horizontal="right" vertical="center" wrapText="1"/>
    </xf>
    <xf numFmtId="4" fontId="84" fillId="0" borderId="13" xfId="0" applyNumberFormat="1" applyFont="1" applyBorder="1" applyAlignment="1">
      <alignment horizontal="right" vertical="center" wrapText="1"/>
    </xf>
    <xf numFmtId="0" fontId="84" fillId="0" borderId="13" xfId="0" applyFont="1" applyBorder="1" applyAlignment="1">
      <alignment vertical="center"/>
    </xf>
    <xf numFmtId="3" fontId="84" fillId="0" borderId="13" xfId="279" applyNumberFormat="1" applyFont="1" applyBorder="1" applyAlignment="1">
      <alignment horizontal="right" vertical="center"/>
    </xf>
    <xf numFmtId="2" fontId="84" fillId="0" borderId="13" xfId="0" applyNumberFormat="1" applyFont="1" applyBorder="1" applyAlignment="1">
      <alignment horizontal="right" vertical="center"/>
    </xf>
    <xf numFmtId="4" fontId="84" fillId="0" borderId="13" xfId="0" applyNumberFormat="1" applyFont="1" applyBorder="1" applyAlignment="1">
      <alignment horizontal="right" vertical="center"/>
    </xf>
    <xf numFmtId="0" fontId="84" fillId="0" borderId="13" xfId="0" applyFont="1" applyBorder="1" applyAlignment="1">
      <alignment horizontal="left" vertical="center"/>
    </xf>
    <xf numFmtId="0" fontId="83" fillId="45" borderId="13" xfId="0" applyFont="1" applyFill="1" applyBorder="1" applyAlignment="1">
      <alignment horizontal="center" vertical="center"/>
    </xf>
    <xf numFmtId="0" fontId="84" fillId="42" borderId="0" xfId="0" applyFont="1" applyFill="1" applyAlignment="1">
      <alignment wrapText="1"/>
    </xf>
    <xf numFmtId="0" fontId="85" fillId="42" borderId="0" xfId="0" applyFont="1" applyFill="1" applyAlignment="1">
      <alignment wrapText="1"/>
    </xf>
    <xf numFmtId="3" fontId="85" fillId="42" borderId="0" xfId="0" applyNumberFormat="1" applyFont="1" applyFill="1"/>
    <xf numFmtId="0" fontId="84" fillId="0" borderId="13" xfId="0" applyFont="1" applyBorder="1" applyAlignment="1">
      <alignment horizontal="center" vertical="center" wrapText="1"/>
    </xf>
    <xf numFmtId="0" fontId="84" fillId="0" borderId="13" xfId="0" applyFont="1" applyBorder="1" applyAlignment="1">
      <alignment vertical="center" wrapText="1"/>
    </xf>
    <xf numFmtId="0" fontId="86" fillId="0" borderId="13" xfId="0" applyFont="1" applyBorder="1" applyAlignment="1">
      <alignment horizontal="left" vertical="center"/>
    </xf>
    <xf numFmtId="0" fontId="86" fillId="0" borderId="13" xfId="0" applyFont="1" applyBorder="1" applyAlignment="1">
      <alignment horizontal="center" vertical="center"/>
    </xf>
    <xf numFmtId="0" fontId="86" fillId="0" borderId="13" xfId="0" applyFont="1" applyBorder="1" applyAlignment="1">
      <alignment horizontal="left" vertical="center" wrapText="1"/>
    </xf>
    <xf numFmtId="0" fontId="83" fillId="0" borderId="0" xfId="0" applyFont="1" applyAlignment="1">
      <alignment horizontal="center" vertical="center" readingOrder="1"/>
    </xf>
    <xf numFmtId="0" fontId="83" fillId="42" borderId="0" xfId="0" applyFont="1" applyFill="1" applyAlignment="1">
      <alignment horizontal="left" vertical="center"/>
    </xf>
    <xf numFmtId="3" fontId="83" fillId="42" borderId="0" xfId="0" applyNumberFormat="1" applyFont="1" applyFill="1" applyAlignment="1">
      <alignment horizontal="right" vertical="center"/>
    </xf>
    <xf numFmtId="3" fontId="92" fillId="42" borderId="0" xfId="0" applyNumberFormat="1" applyFont="1" applyFill="1" applyAlignment="1">
      <alignment horizontal="right" vertical="center"/>
    </xf>
    <xf numFmtId="3" fontId="85" fillId="42" borderId="0" xfId="279" applyNumberFormat="1" applyFont="1" applyFill="1" applyAlignment="1">
      <alignment horizontal="left" vertical="center"/>
    </xf>
    <xf numFmtId="0" fontId="83" fillId="42" borderId="0" xfId="0" applyFont="1" applyFill="1" applyAlignment="1">
      <alignment horizontal="left" vertical="center" wrapText="1"/>
    </xf>
    <xf numFmtId="0" fontId="89" fillId="42" borderId="0" xfId="0" applyFont="1" applyFill="1" applyAlignment="1">
      <alignment horizontal="left"/>
    </xf>
    <xf numFmtId="0" fontId="83" fillId="45" borderId="13" xfId="279" applyFont="1" applyFill="1" applyBorder="1" applyAlignment="1">
      <alignment horizontal="center" vertical="center" wrapText="1"/>
    </xf>
    <xf numFmtId="0" fontId="86" fillId="0" borderId="16" xfId="0" applyFont="1" applyBorder="1" applyAlignment="1">
      <alignment vertical="center"/>
    </xf>
    <xf numFmtId="0" fontId="84" fillId="0" borderId="16" xfId="0" applyFont="1" applyBorder="1" applyAlignment="1">
      <alignment vertical="center"/>
    </xf>
    <xf numFmtId="174" fontId="84" fillId="0" borderId="16" xfId="197" applyNumberFormat="1" applyFont="1" applyFill="1" applyBorder="1" applyAlignment="1">
      <alignment horizontal="center" vertical="center"/>
    </xf>
    <xf numFmtId="0" fontId="84" fillId="0" borderId="16" xfId="0" applyFont="1" applyBorder="1" applyAlignment="1">
      <alignment vertical="center" wrapText="1"/>
    </xf>
    <xf numFmtId="174" fontId="84" fillId="0" borderId="16" xfId="197" applyNumberFormat="1" applyFont="1" applyFill="1" applyBorder="1" applyAlignment="1">
      <alignment horizontal="center" vertical="center" wrapText="1"/>
    </xf>
    <xf numFmtId="0" fontId="86" fillId="0" borderId="16" xfId="0" applyFont="1" applyBorder="1" applyAlignment="1">
      <alignment vertical="center" wrapText="1"/>
    </xf>
    <xf numFmtId="0" fontId="86" fillId="0" borderId="16" xfId="0" applyFont="1" applyBorder="1" applyAlignment="1">
      <alignment horizontal="left" vertical="center"/>
    </xf>
    <xf numFmtId="3" fontId="86" fillId="0" borderId="16" xfId="0" applyNumberFormat="1" applyFont="1" applyBorder="1" applyAlignment="1">
      <alignment horizontal="center" vertical="center" wrapText="1"/>
    </xf>
    <xf numFmtId="0" fontId="83" fillId="45" borderId="16" xfId="279" applyFont="1" applyFill="1" applyBorder="1" applyAlignment="1">
      <alignment horizontal="center" vertical="center" wrapText="1"/>
    </xf>
    <xf numFmtId="0" fontId="84" fillId="0" borderId="16" xfId="279" applyFont="1" applyBorder="1" applyAlignment="1">
      <alignment horizontal="center" vertical="center" wrapText="1"/>
    </xf>
    <xf numFmtId="3" fontId="84" fillId="0" borderId="16" xfId="337" applyNumberFormat="1" applyFont="1" applyBorder="1" applyAlignment="1">
      <alignment horizontal="center" vertical="center"/>
    </xf>
    <xf numFmtId="3" fontId="84" fillId="0" borderId="16" xfId="279" applyNumberFormat="1" applyFont="1" applyBorder="1" applyAlignment="1">
      <alignment vertical="center" wrapText="1"/>
    </xf>
    <xf numFmtId="4" fontId="84" fillId="0" borderId="16" xfId="279" applyNumberFormat="1" applyFont="1" applyBorder="1" applyAlignment="1">
      <alignment vertical="center" wrapText="1"/>
    </xf>
    <xf numFmtId="0" fontId="84" fillId="0" borderId="16" xfId="279" applyFont="1" applyBorder="1" applyAlignment="1">
      <alignment horizontal="center" vertical="center"/>
    </xf>
    <xf numFmtId="3" fontId="84" fillId="0" borderId="16" xfId="279" applyNumberFormat="1" applyFont="1" applyBorder="1" applyAlignment="1">
      <alignment vertical="center"/>
    </xf>
    <xf numFmtId="4" fontId="84" fillId="0" borderId="16" xfId="279" applyNumberFormat="1" applyFont="1" applyBorder="1" applyAlignment="1">
      <alignment vertical="center"/>
    </xf>
    <xf numFmtId="1" fontId="84" fillId="0" borderId="16" xfId="337" applyNumberFormat="1" applyFont="1" applyBorder="1" applyAlignment="1">
      <alignment horizontal="center" vertical="center"/>
    </xf>
    <xf numFmtId="0" fontId="83" fillId="42" borderId="0" xfId="0" applyFont="1" applyFill="1" applyAlignment="1">
      <alignment horizontal="left"/>
    </xf>
    <xf numFmtId="0" fontId="85" fillId="42" borderId="0" xfId="0" applyFont="1" applyFill="1" applyAlignment="1">
      <alignment horizontal="left"/>
    </xf>
    <xf numFmtId="4" fontId="85" fillId="42" borderId="0" xfId="0" applyNumberFormat="1" applyFont="1" applyFill="1"/>
    <xf numFmtId="4" fontId="85" fillId="0" borderId="0" xfId="0" applyNumberFormat="1" applyFont="1"/>
    <xf numFmtId="0" fontId="89" fillId="0" borderId="0" xfId="0" applyFont="1"/>
    <xf numFmtId="0" fontId="86" fillId="0" borderId="16" xfId="336" applyFont="1" applyBorder="1" applyAlignment="1">
      <alignment horizontal="left" vertical="center" wrapText="1"/>
    </xf>
    <xf numFmtId="0" fontId="86" fillId="0" borderId="16" xfId="337" applyFont="1" applyBorder="1" applyAlignment="1">
      <alignment horizontal="left" vertical="center" wrapText="1"/>
    </xf>
    <xf numFmtId="0" fontId="86" fillId="45" borderId="16" xfId="279" applyFont="1" applyFill="1" applyBorder="1" applyAlignment="1">
      <alignment horizontal="center" vertical="center" wrapText="1"/>
    </xf>
    <xf numFmtId="0" fontId="83" fillId="42" borderId="0" xfId="0" applyFont="1" applyFill="1" applyAlignment="1">
      <alignment horizontal="center" vertical="center"/>
    </xf>
    <xf numFmtId="3" fontId="86" fillId="42" borderId="0" xfId="0" applyNumberFormat="1" applyFont="1" applyFill="1" applyAlignment="1">
      <alignment horizontal="center" vertical="center" wrapText="1"/>
    </xf>
    <xf numFmtId="3" fontId="84" fillId="42" borderId="0" xfId="0" applyNumberFormat="1" applyFont="1" applyFill="1" applyAlignment="1">
      <alignment horizontal="center" vertical="center"/>
    </xf>
    <xf numFmtId="3" fontId="84" fillId="42" borderId="0" xfId="0" applyNumberFormat="1" applyFont="1" applyFill="1" applyAlignment="1">
      <alignment horizontal="center" vertical="center" wrapText="1"/>
    </xf>
    <xf numFmtId="3" fontId="86" fillId="42" borderId="0" xfId="0" applyNumberFormat="1" applyFont="1" applyFill="1" applyAlignment="1">
      <alignment horizontal="center" vertical="center"/>
    </xf>
    <xf numFmtId="1" fontId="85" fillId="42" borderId="0" xfId="0" applyNumberFormat="1" applyFont="1" applyFill="1"/>
    <xf numFmtId="1" fontId="85" fillId="42" borderId="0" xfId="0" applyNumberFormat="1" applyFont="1" applyFill="1" applyAlignment="1">
      <alignment vertical="center"/>
    </xf>
    <xf numFmtId="168" fontId="85" fillId="42" borderId="0" xfId="0" applyNumberFormat="1" applyFont="1" applyFill="1" applyAlignment="1">
      <alignment vertical="center"/>
    </xf>
    <xf numFmtId="169" fontId="85" fillId="42" borderId="0" xfId="0" applyNumberFormat="1" applyFont="1" applyFill="1"/>
    <xf numFmtId="3" fontId="84" fillId="0" borderId="16" xfId="0" applyNumberFormat="1" applyFont="1" applyBorder="1" applyAlignment="1">
      <alignment horizontal="center" vertical="center"/>
    </xf>
    <xf numFmtId="3" fontId="84" fillId="0" borderId="16" xfId="0" applyNumberFormat="1" applyFont="1" applyBorder="1" applyAlignment="1">
      <alignment horizontal="center" vertical="center" wrapText="1"/>
    </xf>
    <xf numFmtId="3" fontId="86" fillId="0" borderId="16" xfId="0" applyNumberFormat="1" applyFont="1" applyBorder="1" applyAlignment="1">
      <alignment horizontal="center" vertical="center"/>
    </xf>
    <xf numFmtId="3" fontId="87" fillId="42" borderId="0" xfId="0" applyNumberFormat="1" applyFont="1" applyFill="1"/>
    <xf numFmtId="0" fontId="89" fillId="42" borderId="0" xfId="0" applyFont="1" applyFill="1" applyAlignment="1">
      <alignment horizontal="left" vertical="center"/>
    </xf>
    <xf numFmtId="3" fontId="89" fillId="42" borderId="0" xfId="0" applyNumberFormat="1" applyFont="1" applyFill="1" applyAlignment="1">
      <alignment horizontal="center" vertical="center"/>
    </xf>
    <xf numFmtId="3" fontId="86" fillId="0" borderId="16" xfId="0" applyNumberFormat="1" applyFont="1" applyBorder="1" applyAlignment="1">
      <alignment horizontal="right" vertical="center" wrapText="1"/>
    </xf>
    <xf numFmtId="3" fontId="84" fillId="0" borderId="16" xfId="0" applyNumberFormat="1" applyFont="1" applyBorder="1" applyAlignment="1">
      <alignment horizontal="right" vertical="center"/>
    </xf>
    <xf numFmtId="3" fontId="84" fillId="0" borderId="16" xfId="0" applyNumberFormat="1" applyFont="1" applyBorder="1" applyAlignment="1">
      <alignment horizontal="right" vertical="center" wrapText="1"/>
    </xf>
    <xf numFmtId="3" fontId="86" fillId="0" borderId="16" xfId="0" applyNumberFormat="1" applyFont="1" applyBorder="1" applyAlignment="1">
      <alignment horizontal="right" vertical="center"/>
    </xf>
    <xf numFmtId="3" fontId="85" fillId="42" borderId="0" xfId="0" applyNumberFormat="1" applyFont="1" applyFill="1" applyAlignment="1">
      <alignment horizontal="left"/>
    </xf>
    <xf numFmtId="0" fontId="91" fillId="42" borderId="0" xfId="0" applyFont="1" applyFill="1" applyAlignment="1">
      <alignment horizontal="left"/>
    </xf>
    <xf numFmtId="3" fontId="91" fillId="42" borderId="0" xfId="0" applyNumberFormat="1" applyFont="1" applyFill="1" applyAlignment="1">
      <alignment horizontal="left"/>
    </xf>
    <xf numFmtId="0" fontId="91" fillId="0" borderId="0" xfId="0" applyFont="1" applyAlignment="1">
      <alignment horizontal="left"/>
    </xf>
    <xf numFmtId="9" fontId="85" fillId="42" borderId="0" xfId="351" applyFont="1" applyFill="1" applyAlignment="1">
      <alignment horizontal="left"/>
    </xf>
    <xf numFmtId="164" fontId="93" fillId="42" borderId="16" xfId="0" applyNumberFormat="1" applyFont="1" applyFill="1" applyBorder="1" applyAlignment="1">
      <alignment vertical="center"/>
    </xf>
    <xf numFmtId="0" fontId="83" fillId="0" borderId="0" xfId="0" applyFont="1" applyAlignment="1">
      <alignment horizontal="center" vertical="center"/>
    </xf>
    <xf numFmtId="0" fontId="83" fillId="42" borderId="0" xfId="0" applyFont="1" applyFill="1" applyAlignment="1">
      <alignment vertical="center" wrapText="1"/>
    </xf>
    <xf numFmtId="3" fontId="86" fillId="0" borderId="16" xfId="0" applyNumberFormat="1" applyFont="1" applyBorder="1" applyAlignment="1">
      <alignment vertical="center" wrapText="1"/>
    </xf>
    <xf numFmtId="3" fontId="84" fillId="0" borderId="16" xfId="0" applyNumberFormat="1" applyFont="1" applyBorder="1" applyAlignment="1">
      <alignment vertical="center"/>
    </xf>
    <xf numFmtId="3" fontId="84" fillId="0" borderId="16" xfId="0" applyNumberFormat="1" applyFont="1" applyBorder="1" applyAlignment="1">
      <alignment vertical="center" wrapText="1"/>
    </xf>
    <xf numFmtId="3" fontId="86" fillId="0" borderId="16" xfId="0" applyNumberFormat="1" applyFont="1" applyBorder="1" applyAlignment="1">
      <alignment vertical="center"/>
    </xf>
    <xf numFmtId="174" fontId="84" fillId="0" borderId="16" xfId="207" applyNumberFormat="1" applyFont="1" applyFill="1" applyBorder="1" applyAlignment="1">
      <alignment horizontal="center" vertical="center"/>
    </xf>
    <xf numFmtId="0" fontId="83" fillId="45" borderId="17" xfId="0" applyFont="1" applyFill="1" applyBorder="1" applyAlignment="1">
      <alignment horizontal="center" vertical="center"/>
    </xf>
    <xf numFmtId="0" fontId="83" fillId="45" borderId="17" xfId="0" applyFont="1" applyFill="1" applyBorder="1" applyAlignment="1">
      <alignment horizontal="center" vertical="center" wrapText="1"/>
    </xf>
    <xf numFmtId="0" fontId="96" fillId="45" borderId="13" xfId="278" applyFont="1" applyFill="1" applyBorder="1" applyAlignment="1">
      <alignment horizontal="center" vertical="center"/>
    </xf>
    <xf numFmtId="3" fontId="95" fillId="0" borderId="13" xfId="278" applyNumberFormat="1" applyFont="1" applyBorder="1" applyAlignment="1">
      <alignment horizontal="right" vertical="center" wrapText="1"/>
    </xf>
    <xf numFmtId="0" fontId="94" fillId="42" borderId="0" xfId="0" applyFont="1" applyFill="1"/>
    <xf numFmtId="0" fontId="96" fillId="45" borderId="13" xfId="0" applyFont="1" applyFill="1" applyBorder="1" applyAlignment="1">
      <alignment horizontal="center" vertical="center"/>
    </xf>
    <xf numFmtId="0" fontId="92" fillId="42" borderId="0" xfId="278" applyFont="1" applyFill="1"/>
    <xf numFmtId="0" fontId="88" fillId="42" borderId="0" xfId="278" applyFont="1" applyFill="1"/>
    <xf numFmtId="0" fontId="83" fillId="45" borderId="19" xfId="0" applyFont="1" applyFill="1" applyBorder="1" applyAlignment="1">
      <alignment horizontal="center" vertical="center"/>
    </xf>
    <xf numFmtId="0" fontId="88" fillId="42" borderId="0" xfId="0" applyFont="1" applyFill="1" applyAlignment="1">
      <alignment vertical="center"/>
    </xf>
    <xf numFmtId="0" fontId="83" fillId="42" borderId="0" xfId="278" applyFont="1" applyFill="1" applyAlignment="1">
      <alignment vertical="center"/>
    </xf>
    <xf numFmtId="3" fontId="84" fillId="0" borderId="10" xfId="0" applyNumberFormat="1" applyFont="1" applyBorder="1" applyAlignment="1">
      <alignment horizontal="left" vertical="center" wrapText="1"/>
    </xf>
    <xf numFmtId="0" fontId="92" fillId="0" borderId="0" xfId="0" applyFont="1"/>
    <xf numFmtId="0" fontId="92" fillId="42" borderId="0" xfId="278" applyFont="1" applyFill="1" applyAlignment="1">
      <alignment horizontal="left" vertical="top"/>
    </xf>
    <xf numFmtId="0" fontId="92" fillId="42" borderId="0" xfId="278" applyFont="1" applyFill="1" applyAlignment="1">
      <alignment horizontal="left" vertical="top" wrapText="1"/>
    </xf>
    <xf numFmtId="0" fontId="92" fillId="42" borderId="0" xfId="278" applyFont="1" applyFill="1" applyAlignment="1">
      <alignment wrapText="1"/>
    </xf>
    <xf numFmtId="0" fontId="88" fillId="42" borderId="0" xfId="278" applyFont="1" applyFill="1" applyAlignment="1">
      <alignment horizontal="center" vertical="center"/>
    </xf>
    <xf numFmtId="0" fontId="88" fillId="42" borderId="0" xfId="278" applyFont="1" applyFill="1" applyAlignment="1">
      <alignment horizontal="left" vertical="center" wrapText="1"/>
    </xf>
    <xf numFmtId="0" fontId="88" fillId="42" borderId="0" xfId="278" applyFont="1" applyFill="1" applyAlignment="1">
      <alignment horizontal="left" vertical="top" indent="3"/>
    </xf>
    <xf numFmtId="0" fontId="65" fillId="42" borderId="0" xfId="278" applyFont="1" applyFill="1" applyAlignment="1">
      <alignment horizontal="center" vertical="center"/>
    </xf>
    <xf numFmtId="170" fontId="64" fillId="0" borderId="0" xfId="348" applyNumberFormat="1" applyFont="1" applyFill="1" applyBorder="1" applyAlignment="1">
      <alignment horizontal="center" vertical="center" wrapText="1"/>
    </xf>
    <xf numFmtId="170" fontId="64" fillId="0" borderId="0" xfId="278" applyNumberFormat="1" applyFont="1" applyAlignment="1">
      <alignment horizontal="center" vertical="center"/>
    </xf>
    <xf numFmtId="3" fontId="86" fillId="0" borderId="13" xfId="278" applyNumberFormat="1" applyFont="1" applyBorder="1" applyAlignment="1">
      <alignment horizontal="left" vertical="center" wrapText="1" indent="1"/>
    </xf>
    <xf numFmtId="3" fontId="86" fillId="0" borderId="13" xfId="278" applyNumberFormat="1" applyFont="1" applyBorder="1" applyAlignment="1">
      <alignment horizontal="left" vertical="center" indent="1"/>
    </xf>
    <xf numFmtId="3" fontId="84" fillId="0" borderId="13" xfId="278" applyNumberFormat="1" applyFont="1" applyBorder="1" applyAlignment="1">
      <alignment horizontal="left" vertical="center" wrapText="1" indent="1"/>
    </xf>
    <xf numFmtId="3" fontId="84" fillId="0" borderId="13" xfId="278" applyNumberFormat="1" applyFont="1" applyBorder="1" applyAlignment="1">
      <alignment horizontal="left" vertical="center" indent="1"/>
    </xf>
    <xf numFmtId="3" fontId="84" fillId="0" borderId="13" xfId="278" applyNumberFormat="1" applyFont="1" applyBorder="1" applyAlignment="1">
      <alignment horizontal="left" vertical="center" wrapText="1" indent="2"/>
    </xf>
    <xf numFmtId="3" fontId="84" fillId="0" borderId="13" xfId="278" applyNumberFormat="1" applyFont="1" applyBorder="1" applyAlignment="1">
      <alignment horizontal="left" vertical="center" indent="2"/>
    </xf>
    <xf numFmtId="170" fontId="52" fillId="0" borderId="0" xfId="348" applyNumberFormat="1" applyFont="1" applyFill="1" applyBorder="1" applyAlignment="1">
      <alignment horizontal="center" vertical="center" wrapText="1"/>
    </xf>
    <xf numFmtId="0" fontId="96" fillId="0" borderId="0" xfId="301" applyFont="1" applyAlignment="1">
      <alignment horizontal="left" vertical="center" readingOrder="1"/>
    </xf>
    <xf numFmtId="0" fontId="96" fillId="42" borderId="0" xfId="0" applyFont="1" applyFill="1"/>
    <xf numFmtId="0" fontId="88" fillId="42" borderId="0" xfId="0" applyFont="1" applyFill="1" applyAlignment="1">
      <alignment horizontal="right"/>
    </xf>
    <xf numFmtId="0" fontId="88" fillId="0" borderId="0" xfId="0" applyFont="1"/>
    <xf numFmtId="3" fontId="88" fillId="42" borderId="0" xfId="284" applyNumberFormat="1" applyFont="1" applyFill="1" applyAlignment="1">
      <alignment horizontal="left" vertical="center"/>
    </xf>
    <xf numFmtId="0" fontId="48" fillId="0" borderId="0" xfId="0" applyFont="1" applyAlignment="1">
      <alignment wrapText="1"/>
    </xf>
    <xf numFmtId="0" fontId="86" fillId="0" borderId="13" xfId="279" applyFont="1" applyBorder="1" applyAlignment="1">
      <alignment horizontal="left" vertical="center" wrapText="1"/>
    </xf>
    <xf numFmtId="0" fontId="86" fillId="0" borderId="13" xfId="279" applyFont="1" applyBorder="1" applyAlignment="1">
      <alignment horizontal="left" vertical="center"/>
    </xf>
    <xf numFmtId="0" fontId="84" fillId="0" borderId="13" xfId="279" applyFont="1" applyBorder="1" applyAlignment="1">
      <alignment horizontal="left" vertical="center" indent="1"/>
    </xf>
    <xf numFmtId="0" fontId="84" fillId="0" borderId="13" xfId="279" applyFont="1" applyBorder="1" applyAlignment="1">
      <alignment horizontal="left" vertical="center" wrapText="1" indent="1"/>
    </xf>
    <xf numFmtId="0" fontId="84" fillId="0" borderId="16" xfId="337" applyFont="1" applyBorder="1" applyAlignment="1">
      <alignment horizontal="left" vertical="center" wrapText="1" indent="1"/>
    </xf>
    <xf numFmtId="0" fontId="86" fillId="0" borderId="16" xfId="337" applyFont="1" applyBorder="1" applyAlignment="1">
      <alignment horizontal="left" vertical="center" wrapText="1" indent="1"/>
    </xf>
    <xf numFmtId="0" fontId="84" fillId="0" borderId="16" xfId="337" applyFont="1" applyBorder="1" applyAlignment="1">
      <alignment horizontal="left" vertical="center" wrapText="1" indent="2"/>
    </xf>
    <xf numFmtId="0" fontId="86" fillId="45" borderId="18" xfId="279" applyFont="1" applyFill="1" applyBorder="1" applyAlignment="1">
      <alignment vertical="center" wrapText="1"/>
    </xf>
    <xf numFmtId="3" fontId="63" fillId="0" borderId="0" xfId="279" applyNumberFormat="1" applyFont="1" applyAlignment="1">
      <alignment horizontal="left" vertical="center" wrapText="1"/>
    </xf>
    <xf numFmtId="4" fontId="63" fillId="0" borderId="0" xfId="279" applyNumberFormat="1" applyFont="1" applyAlignment="1">
      <alignment vertical="center" wrapText="1"/>
    </xf>
    <xf numFmtId="3" fontId="63" fillId="0" borderId="0" xfId="279" applyNumberFormat="1" applyFont="1" applyAlignment="1">
      <alignment horizontal="left" vertical="center"/>
    </xf>
    <xf numFmtId="4" fontId="62" fillId="0" borderId="0" xfId="279" applyNumberFormat="1" applyFont="1" applyAlignment="1">
      <alignment vertical="center" wrapText="1"/>
    </xf>
    <xf numFmtId="0" fontId="62" fillId="0" borderId="0" xfId="0" applyFont="1"/>
    <xf numFmtId="3" fontId="62" fillId="0" borderId="0" xfId="279" applyNumberFormat="1" applyFont="1" applyAlignment="1">
      <alignment horizontal="left" vertical="center" wrapText="1"/>
    </xf>
    <xf numFmtId="0" fontId="63" fillId="42" borderId="0" xfId="0" applyFont="1" applyFill="1" applyAlignment="1">
      <alignment horizontal="left"/>
    </xf>
    <xf numFmtId="169" fontId="66" fillId="42" borderId="0" xfId="0" applyNumberFormat="1" applyFont="1" applyFill="1"/>
    <xf numFmtId="169" fontId="62" fillId="42" borderId="0" xfId="0" applyNumberFormat="1" applyFont="1" applyFill="1"/>
    <xf numFmtId="0" fontId="20" fillId="42" borderId="0" xfId="0" applyFont="1" applyFill="1" applyAlignment="1">
      <alignment vertical="center"/>
    </xf>
    <xf numFmtId="0" fontId="20" fillId="42" borderId="0" xfId="0" applyFont="1" applyFill="1" applyAlignment="1">
      <alignment horizontal="center" vertical="center"/>
    </xf>
    <xf numFmtId="0" fontId="66" fillId="42" borderId="0" xfId="0" applyFont="1" applyFill="1" applyAlignment="1">
      <alignment vertical="center"/>
    </xf>
    <xf numFmtId="0" fontId="99" fillId="0" borderId="0" xfId="0" applyFont="1" applyAlignment="1">
      <alignment horizontal="left" wrapText="1"/>
    </xf>
    <xf numFmtId="0" fontId="82" fillId="42" borderId="0" xfId="0" applyFont="1" applyFill="1" applyAlignment="1">
      <alignment horizontal="center" vertical="center"/>
    </xf>
    <xf numFmtId="0" fontId="82" fillId="42" borderId="0" xfId="0" applyFont="1" applyFill="1"/>
    <xf numFmtId="0" fontId="100" fillId="42" borderId="0" xfId="278" applyFont="1" applyFill="1" applyAlignment="1">
      <alignment vertical="center"/>
    </xf>
    <xf numFmtId="0" fontId="80" fillId="42" borderId="0" xfId="278" applyFont="1" applyFill="1"/>
    <xf numFmtId="0" fontId="100" fillId="42" borderId="0" xfId="278" applyFont="1" applyFill="1" applyAlignment="1">
      <alignment horizontal="left" vertical="center" wrapText="1"/>
    </xf>
    <xf numFmtId="0" fontId="80" fillId="42" borderId="0" xfId="278" applyFont="1" applyFill="1" applyAlignment="1">
      <alignment horizontal="left" vertical="center" wrapText="1"/>
    </xf>
    <xf numFmtId="0" fontId="81" fillId="42" borderId="0" xfId="0" applyFont="1" applyFill="1"/>
    <xf numFmtId="3" fontId="80" fillId="42" borderId="0" xfId="278" applyNumberFormat="1" applyFont="1" applyFill="1" applyAlignment="1">
      <alignment vertical="center" wrapText="1"/>
    </xf>
    <xf numFmtId="0" fontId="80" fillId="42" borderId="0" xfId="278" applyFont="1" applyFill="1" applyAlignment="1">
      <alignment horizontal="center" vertical="center"/>
    </xf>
    <xf numFmtId="3" fontId="80" fillId="42" borderId="0" xfId="278" applyNumberFormat="1" applyFont="1" applyFill="1" applyAlignment="1">
      <alignment vertical="center"/>
    </xf>
    <xf numFmtId="0" fontId="80" fillId="42" borderId="0" xfId="278" applyFont="1" applyFill="1" applyAlignment="1">
      <alignment vertical="center" wrapText="1"/>
    </xf>
    <xf numFmtId="0" fontId="81" fillId="42" borderId="0" xfId="334" applyFont="1" applyFill="1" applyAlignment="1">
      <alignment horizontal="center"/>
    </xf>
    <xf numFmtId="0" fontId="80" fillId="42" borderId="0" xfId="278" applyFont="1" applyFill="1" applyAlignment="1">
      <alignment horizontal="center"/>
    </xf>
    <xf numFmtId="10" fontId="81" fillId="42" borderId="0" xfId="349" applyNumberFormat="1" applyFont="1" applyFill="1" applyAlignment="1">
      <alignment horizontal="center"/>
    </xf>
    <xf numFmtId="10" fontId="80" fillId="42" borderId="0" xfId="349" applyNumberFormat="1" applyFont="1" applyFill="1" applyBorder="1" applyAlignment="1">
      <alignment horizontal="center"/>
    </xf>
    <xf numFmtId="0" fontId="62" fillId="0" borderId="0" xfId="278" applyFont="1" applyAlignment="1">
      <alignment horizontal="center" vertical="center"/>
    </xf>
    <xf numFmtId="0" fontId="62" fillId="0" borderId="0" xfId="278" applyFont="1" applyAlignment="1">
      <alignment horizontal="left" vertical="center" wrapText="1"/>
    </xf>
    <xf numFmtId="0" fontId="62" fillId="0" borderId="0" xfId="278" applyFont="1"/>
    <xf numFmtId="0" fontId="101" fillId="42" borderId="0" xfId="278" applyFont="1" applyFill="1" applyAlignment="1">
      <alignment horizontal="center" vertical="center"/>
    </xf>
    <xf numFmtId="0" fontId="101" fillId="42" borderId="0" xfId="278" applyFont="1" applyFill="1"/>
    <xf numFmtId="0" fontId="99" fillId="42" borderId="0" xfId="0" applyFont="1" applyFill="1"/>
    <xf numFmtId="2" fontId="62" fillId="42" borderId="0" xfId="0" applyNumberFormat="1" applyFont="1" applyFill="1" applyAlignment="1">
      <alignment vertical="center" wrapText="1"/>
    </xf>
    <xf numFmtId="2" fontId="62" fillId="42" borderId="0" xfId="0" applyNumberFormat="1" applyFont="1" applyFill="1" applyAlignment="1">
      <alignment vertical="center"/>
    </xf>
    <xf numFmtId="2" fontId="62" fillId="42" borderId="0" xfId="0" applyNumberFormat="1" applyFont="1" applyFill="1"/>
    <xf numFmtId="0" fontId="64" fillId="0" borderId="0" xfId="0" applyFont="1" applyAlignment="1">
      <alignment horizontal="left" vertical="center"/>
    </xf>
    <xf numFmtId="4" fontId="63" fillId="42" borderId="0" xfId="0" applyNumberFormat="1" applyFont="1" applyFill="1" applyAlignment="1">
      <alignment horizontal="center" vertical="center"/>
    </xf>
    <xf numFmtId="0" fontId="62" fillId="42" borderId="0" xfId="0" applyFont="1" applyFill="1" applyAlignment="1">
      <alignment horizontal="right" vertical="center"/>
    </xf>
    <xf numFmtId="0" fontId="102" fillId="42" borderId="0" xfId="0" applyFont="1" applyFill="1"/>
    <xf numFmtId="174" fontId="84" fillId="0" borderId="16" xfId="197" applyNumberFormat="1" applyFont="1" applyFill="1" applyBorder="1" applyAlignment="1">
      <alignment vertical="center" wrapText="1"/>
    </xf>
    <xf numFmtId="174" fontId="48" fillId="42" borderId="0" xfId="0" applyNumberFormat="1" applyFont="1" applyFill="1"/>
    <xf numFmtId="0" fontId="94" fillId="42" borderId="0" xfId="0" quotePrefix="1" applyFont="1" applyFill="1" applyAlignment="1">
      <alignment horizontal="left" vertical="center"/>
    </xf>
    <xf numFmtId="0" fontId="57" fillId="42" borderId="0" xfId="0" applyFont="1" applyFill="1" applyAlignment="1">
      <alignment horizontal="center" vertical="center"/>
    </xf>
    <xf numFmtId="0" fontId="86" fillId="0" borderId="0" xfId="0" applyFont="1" applyAlignment="1">
      <alignment horizontal="left" vertical="center"/>
    </xf>
    <xf numFmtId="0" fontId="86" fillId="0" borderId="0" xfId="0" applyFont="1" applyAlignment="1">
      <alignment horizontal="center" vertical="center"/>
    </xf>
    <xf numFmtId="0" fontId="86" fillId="0" borderId="0" xfId="0" applyFont="1" applyAlignment="1">
      <alignment horizontal="left" vertical="center" wrapText="1"/>
    </xf>
    <xf numFmtId="3" fontId="86" fillId="0" borderId="0" xfId="0" applyNumberFormat="1" applyFont="1" applyAlignment="1">
      <alignment horizontal="right" vertical="center"/>
    </xf>
    <xf numFmtId="3" fontId="64" fillId="42" borderId="0" xfId="197" applyNumberFormat="1" applyFont="1" applyFill="1" applyBorder="1" applyAlignment="1">
      <alignment horizontal="center" vertical="center"/>
    </xf>
    <xf numFmtId="0" fontId="84" fillId="0" borderId="10" xfId="0" applyFont="1" applyBorder="1" applyAlignment="1">
      <alignment horizontal="center" vertical="center"/>
    </xf>
    <xf numFmtId="0" fontId="88" fillId="0" borderId="0" xfId="0" applyFont="1" applyAlignment="1">
      <alignment vertical="center"/>
    </xf>
    <xf numFmtId="0" fontId="92" fillId="42" borderId="0" xfId="0" quotePrefix="1" applyFont="1" applyFill="1" applyAlignment="1">
      <alignment horizontal="left"/>
    </xf>
    <xf numFmtId="0" fontId="92" fillId="42" borderId="0" xfId="0" applyFont="1" applyFill="1"/>
    <xf numFmtId="0" fontId="85" fillId="42" borderId="0" xfId="278" applyFont="1" applyFill="1" applyAlignment="1">
      <alignment horizontal="center" vertical="center"/>
    </xf>
    <xf numFmtId="0" fontId="88" fillId="42" borderId="0" xfId="339" applyFont="1" applyFill="1"/>
    <xf numFmtId="0" fontId="88" fillId="42" borderId="0" xfId="0" quotePrefix="1" applyFont="1" applyFill="1" applyAlignment="1">
      <alignment horizontal="left"/>
    </xf>
    <xf numFmtId="3" fontId="84" fillId="42" borderId="10" xfId="207" applyNumberFormat="1" applyFont="1" applyFill="1" applyBorder="1" applyAlignment="1">
      <alignment horizontal="center" vertical="center" wrapText="1"/>
    </xf>
    <xf numFmtId="0" fontId="54" fillId="42" borderId="0" xfId="278" applyFont="1" applyFill="1" applyAlignment="1">
      <alignment vertical="center" wrapText="1"/>
    </xf>
    <xf numFmtId="3" fontId="104" fillId="0" borderId="0" xfId="0" applyNumberFormat="1" applyFont="1"/>
    <xf numFmtId="0" fontId="107" fillId="42" borderId="0" xfId="278" applyFont="1" applyFill="1"/>
    <xf numFmtId="0" fontId="66" fillId="42" borderId="0" xfId="278" applyFont="1" applyFill="1" applyAlignment="1">
      <alignment horizontal="center" vertical="center"/>
    </xf>
    <xf numFmtId="0" fontId="66" fillId="42" borderId="0" xfId="278" applyFont="1" applyFill="1" applyAlignment="1">
      <alignment horizontal="left" vertical="center" wrapText="1"/>
    </xf>
    <xf numFmtId="0" fontId="66" fillId="42" borderId="0" xfId="278" applyFont="1" applyFill="1"/>
    <xf numFmtId="0" fontId="66" fillId="0" borderId="0" xfId="278" applyFont="1"/>
    <xf numFmtId="0" fontId="61" fillId="42" borderId="0" xfId="0" applyFont="1" applyFill="1"/>
    <xf numFmtId="1" fontId="84" fillId="0" borderId="13" xfId="278" applyNumberFormat="1" applyFont="1" applyBorder="1" applyAlignment="1">
      <alignment horizontal="center" vertical="center"/>
    </xf>
    <xf numFmtId="37" fontId="84" fillId="0" borderId="13" xfId="207" applyNumberFormat="1" applyFont="1" applyFill="1" applyBorder="1" applyAlignment="1">
      <alignment horizontal="center" vertical="center"/>
    </xf>
    <xf numFmtId="10" fontId="66" fillId="42" borderId="0" xfId="351" applyNumberFormat="1" applyFont="1" applyFill="1" applyBorder="1"/>
    <xf numFmtId="168" fontId="66" fillId="42" borderId="0" xfId="0" applyNumberFormat="1" applyFont="1" applyFill="1" applyAlignment="1">
      <alignment vertical="center"/>
    </xf>
    <xf numFmtId="168" fontId="62" fillId="42" borderId="0" xfId="0" applyNumberFormat="1" applyFont="1" applyFill="1" applyAlignment="1">
      <alignment vertical="center"/>
    </xf>
    <xf numFmtId="4" fontId="66" fillId="42" borderId="0" xfId="0" applyNumberFormat="1" applyFont="1" applyFill="1" applyAlignment="1">
      <alignment horizontal="center"/>
    </xf>
    <xf numFmtId="4" fontId="66" fillId="42" borderId="0" xfId="0" applyNumberFormat="1" applyFont="1" applyFill="1"/>
    <xf numFmtId="3" fontId="66" fillId="42" borderId="0" xfId="0" applyNumberFormat="1" applyFont="1" applyFill="1" applyAlignment="1">
      <alignment horizontal="center"/>
    </xf>
    <xf numFmtId="3" fontId="84" fillId="0" borderId="10" xfId="197" applyNumberFormat="1" applyFont="1" applyFill="1" applyBorder="1" applyAlignment="1">
      <alignment horizontal="center" vertical="center"/>
    </xf>
    <xf numFmtId="0" fontId="107" fillId="0" borderId="0" xfId="0" applyFont="1"/>
    <xf numFmtId="0" fontId="107" fillId="42" borderId="0" xfId="0" applyFont="1" applyFill="1"/>
    <xf numFmtId="0" fontId="117" fillId="42" borderId="0" xfId="0" applyFont="1" applyFill="1"/>
    <xf numFmtId="0" fontId="116" fillId="42" borderId="0" xfId="0" applyFont="1" applyFill="1" applyAlignment="1">
      <alignment horizontal="left"/>
    </xf>
    <xf numFmtId="0" fontId="118" fillId="0" borderId="0" xfId="0" applyFont="1"/>
    <xf numFmtId="0" fontId="119" fillId="0" borderId="0" xfId="0" applyFont="1"/>
    <xf numFmtId="174" fontId="86" fillId="0" borderId="16" xfId="197" applyNumberFormat="1" applyFont="1" applyFill="1" applyBorder="1" applyAlignment="1">
      <alignment horizontal="right" vertical="center" wrapText="1"/>
    </xf>
    <xf numFmtId="174" fontId="84" fillId="0" borderId="16" xfId="197" applyNumberFormat="1" applyFont="1" applyFill="1" applyBorder="1" applyAlignment="1">
      <alignment horizontal="right" vertical="center" wrapText="1"/>
    </xf>
    <xf numFmtId="174" fontId="86" fillId="45" borderId="18" xfId="197" applyNumberFormat="1" applyFont="1" applyFill="1" applyBorder="1" applyAlignment="1">
      <alignment horizontal="right" vertical="center" wrapText="1"/>
    </xf>
    <xf numFmtId="3" fontId="86" fillId="0" borderId="0" xfId="0" applyNumberFormat="1" applyFont="1" applyAlignment="1">
      <alignment horizontal="center" vertical="center" wrapText="1"/>
    </xf>
    <xf numFmtId="0" fontId="66" fillId="42" borderId="0" xfId="0" applyFont="1" applyFill="1" applyAlignment="1">
      <alignment horizontal="left"/>
    </xf>
    <xf numFmtId="0" fontId="62" fillId="0" borderId="0" xfId="0" applyFont="1" applyAlignment="1">
      <alignment horizontal="left"/>
    </xf>
    <xf numFmtId="3" fontId="84" fillId="0" borderId="0" xfId="0" applyNumberFormat="1" applyFont="1" applyAlignment="1">
      <alignment horizontal="center" vertical="center"/>
    </xf>
    <xf numFmtId="174" fontId="84" fillId="0" borderId="0" xfId="207" applyNumberFormat="1" applyFont="1" applyFill="1" applyBorder="1" applyAlignment="1">
      <alignment horizontal="center" vertical="center"/>
    </xf>
    <xf numFmtId="3" fontId="86" fillId="0" borderId="0" xfId="0" applyNumberFormat="1" applyFont="1" applyAlignment="1">
      <alignment horizontal="center" vertical="center"/>
    </xf>
    <xf numFmtId="3" fontId="107" fillId="42" borderId="0" xfId="0" applyNumberFormat="1" applyFont="1" applyFill="1"/>
    <xf numFmtId="0" fontId="121" fillId="42" borderId="0" xfId="0" applyFont="1" applyFill="1"/>
    <xf numFmtId="0" fontId="79" fillId="42" borderId="0" xfId="0" applyFont="1" applyFill="1"/>
    <xf numFmtId="10" fontId="79" fillId="42" borderId="0" xfId="0" applyNumberFormat="1" applyFont="1" applyFill="1"/>
    <xf numFmtId="10" fontId="77" fillId="42" borderId="0" xfId="0" applyNumberFormat="1" applyFont="1" applyFill="1"/>
    <xf numFmtId="0" fontId="84" fillId="42" borderId="13" xfId="207" applyNumberFormat="1" applyFont="1" applyFill="1" applyBorder="1" applyAlignment="1">
      <alignment vertical="center" wrapText="1"/>
    </xf>
    <xf numFmtId="0" fontId="84" fillId="42" borderId="13" xfId="207" applyNumberFormat="1" applyFont="1" applyFill="1" applyBorder="1" applyAlignment="1">
      <alignment vertical="center"/>
    </xf>
    <xf numFmtId="3" fontId="84" fillId="0" borderId="13" xfId="0" applyNumberFormat="1" applyFont="1" applyBorder="1" applyAlignment="1">
      <alignment horizontal="right" vertical="center" wrapText="1"/>
    </xf>
    <xf numFmtId="3" fontId="86" fillId="0" borderId="13" xfId="0" applyNumberFormat="1" applyFont="1" applyBorder="1" applyAlignment="1">
      <alignment horizontal="right" vertical="center"/>
    </xf>
    <xf numFmtId="193" fontId="128" fillId="0" borderId="0" xfId="0" applyNumberFormat="1" applyFont="1" applyAlignment="1">
      <alignment horizontal="right" vertical="top"/>
    </xf>
    <xf numFmtId="174" fontId="52" fillId="42" borderId="0" xfId="0" applyNumberFormat="1" applyFont="1" applyFill="1"/>
    <xf numFmtId="0" fontId="50" fillId="0" borderId="0" xfId="301" applyFont="1"/>
    <xf numFmtId="0" fontId="3" fillId="0" borderId="0" xfId="986"/>
    <xf numFmtId="3" fontId="84" fillId="0" borderId="0" xfId="207" applyNumberFormat="1" applyFont="1" applyFill="1" applyBorder="1" applyAlignment="1">
      <alignment horizontal="center" vertical="center"/>
    </xf>
    <xf numFmtId="0" fontId="62" fillId="0" borderId="0" xfId="0" applyFont="1" applyAlignment="1">
      <alignment vertical="center"/>
    </xf>
    <xf numFmtId="0" fontId="62" fillId="0" borderId="0" xfId="0" applyFont="1" applyAlignment="1">
      <alignment horizontal="center" vertical="center"/>
    </xf>
    <xf numFmtId="174" fontId="67" fillId="42" borderId="0" xfId="197" applyNumberFormat="1" applyFont="1" applyFill="1"/>
    <xf numFmtId="174" fontId="70" fillId="42" borderId="0" xfId="197" applyNumberFormat="1" applyFont="1" applyFill="1"/>
    <xf numFmtId="3" fontId="67" fillId="0" borderId="10" xfId="278" applyNumberFormat="1" applyFont="1" applyBorder="1" applyAlignment="1">
      <alignment horizontal="left" vertical="center"/>
    </xf>
    <xf numFmtId="3" fontId="67" fillId="0" borderId="10" xfId="0" applyNumberFormat="1" applyFont="1" applyBorder="1" applyAlignment="1">
      <alignment horizontal="right" vertical="center" wrapText="1"/>
    </xf>
    <xf numFmtId="3" fontId="67" fillId="0" borderId="10" xfId="0" applyNumberFormat="1" applyFont="1" applyBorder="1" applyAlignment="1">
      <alignment horizontal="left" vertical="center"/>
    </xf>
    <xf numFmtId="167" fontId="67" fillId="0" borderId="10" xfId="197" applyFont="1" applyFill="1" applyBorder="1" applyAlignment="1">
      <alignment horizontal="center" vertical="center"/>
    </xf>
    <xf numFmtId="170" fontId="67" fillId="0" borderId="10" xfId="348" applyNumberFormat="1" applyFont="1" applyFill="1" applyBorder="1" applyAlignment="1">
      <alignment horizontal="center" vertical="center"/>
    </xf>
    <xf numFmtId="170" fontId="67" fillId="0" borderId="11" xfId="348" applyNumberFormat="1" applyFont="1" applyFill="1" applyBorder="1" applyAlignment="1">
      <alignment horizontal="center" vertical="center"/>
    </xf>
    <xf numFmtId="170" fontId="67" fillId="0" borderId="16" xfId="348" applyNumberFormat="1" applyFont="1" applyFill="1" applyBorder="1" applyAlignment="1">
      <alignment horizontal="center" vertical="center"/>
    </xf>
    <xf numFmtId="168" fontId="67" fillId="0" borderId="16" xfId="271" applyNumberFormat="1" applyFont="1" applyBorder="1" applyAlignment="1">
      <alignment horizontal="center" vertical="center"/>
    </xf>
    <xf numFmtId="3" fontId="69" fillId="0" borderId="16" xfId="0" applyNumberFormat="1" applyFont="1" applyBorder="1" applyAlignment="1">
      <alignment horizontal="center" vertical="center" wrapText="1"/>
    </xf>
    <xf numFmtId="3" fontId="69" fillId="42" borderId="16" xfId="0" applyNumberFormat="1" applyFont="1" applyFill="1" applyBorder="1" applyAlignment="1">
      <alignment horizontal="center" vertical="center" wrapText="1"/>
    </xf>
    <xf numFmtId="168" fontId="67" fillId="0" borderId="16" xfId="0" applyNumberFormat="1" applyFont="1" applyBorder="1" applyAlignment="1">
      <alignment horizontal="center" vertical="center"/>
    </xf>
    <xf numFmtId="168" fontId="67" fillId="42" borderId="16" xfId="0" applyNumberFormat="1" applyFont="1" applyFill="1" applyBorder="1" applyAlignment="1">
      <alignment horizontal="center" vertical="center"/>
    </xf>
    <xf numFmtId="168" fontId="67" fillId="0" borderId="16" xfId="271" applyNumberFormat="1" applyFont="1" applyBorder="1" applyAlignment="1">
      <alignment horizontal="center" vertical="center" wrapText="1"/>
    </xf>
    <xf numFmtId="168" fontId="69" fillId="0" borderId="16" xfId="271" applyNumberFormat="1" applyFont="1" applyBorder="1" applyAlignment="1">
      <alignment horizontal="center" vertical="center" wrapText="1"/>
    </xf>
    <xf numFmtId="0" fontId="48" fillId="0" borderId="0" xfId="278" applyFont="1"/>
    <xf numFmtId="0" fontId="54" fillId="0" borderId="0" xfId="278" applyFont="1"/>
    <xf numFmtId="0" fontId="103" fillId="0" borderId="0" xfId="0" applyFont="1" applyAlignment="1">
      <alignment horizontal="center" vertical="center" wrapText="1"/>
    </xf>
    <xf numFmtId="0" fontId="55" fillId="0" borderId="0" xfId="0" applyFont="1"/>
    <xf numFmtId="3" fontId="105" fillId="0" borderId="0" xfId="335" quotePrefix="1" applyNumberFormat="1" applyFont="1" applyAlignment="1">
      <alignment horizontal="center" vertical="center"/>
    </xf>
    <xf numFmtId="0" fontId="56" fillId="0" borderId="0" xfId="0" applyFont="1"/>
    <xf numFmtId="3" fontId="106" fillId="0" borderId="0" xfId="0" applyNumberFormat="1" applyFont="1"/>
    <xf numFmtId="0" fontId="107" fillId="0" borderId="0" xfId="278" applyFont="1"/>
    <xf numFmtId="0" fontId="109" fillId="0" borderId="0" xfId="970" applyFont="1" applyAlignment="1">
      <alignment horizontal="center" wrapText="1"/>
    </xf>
    <xf numFmtId="0" fontId="109" fillId="0" borderId="0" xfId="970" applyFont="1" applyAlignment="1">
      <alignment horizontal="left" vertical="top" wrapText="1"/>
    </xf>
    <xf numFmtId="193" fontId="110" fillId="0" borderId="0" xfId="970" applyNumberFormat="1" applyFont="1" applyAlignment="1">
      <alignment horizontal="right" vertical="top"/>
    </xf>
    <xf numFmtId="194" fontId="110" fillId="0" borderId="0" xfId="970" applyNumberFormat="1" applyFont="1" applyAlignment="1">
      <alignment horizontal="right" vertical="top"/>
    </xf>
    <xf numFmtId="0" fontId="111" fillId="0" borderId="0" xfId="970" applyFont="1" applyAlignment="1">
      <alignment horizontal="left" vertical="top" wrapText="1"/>
    </xf>
    <xf numFmtId="193" fontId="112" fillId="0" borderId="0" xfId="970" applyNumberFormat="1" applyFont="1" applyAlignment="1">
      <alignment horizontal="right" vertical="top"/>
    </xf>
    <xf numFmtId="0" fontId="110" fillId="0" borderId="0" xfId="970" applyFont="1" applyAlignment="1">
      <alignment horizontal="left" vertical="top" wrapText="1"/>
    </xf>
    <xf numFmtId="193" fontId="113" fillId="0" borderId="0" xfId="970" applyNumberFormat="1" applyFont="1" applyAlignment="1">
      <alignment horizontal="right" vertical="top"/>
    </xf>
    <xf numFmtId="0" fontId="114" fillId="0" borderId="0" xfId="970" applyFont="1" applyAlignment="1">
      <alignment horizontal="left" vertical="top" wrapText="1"/>
    </xf>
    <xf numFmtId="0" fontId="107" fillId="0" borderId="0" xfId="301" applyFont="1"/>
    <xf numFmtId="0" fontId="3" fillId="0" borderId="0" xfId="971"/>
    <xf numFmtId="0" fontId="109" fillId="0" borderId="0" xfId="971" applyFont="1" applyAlignment="1">
      <alignment horizontal="center" wrapText="1"/>
    </xf>
    <xf numFmtId="0" fontId="109" fillId="0" borderId="0" xfId="971" applyFont="1" applyAlignment="1">
      <alignment horizontal="left" vertical="top" wrapText="1"/>
    </xf>
    <xf numFmtId="174" fontId="113" fillId="0" borderId="0" xfId="207" applyNumberFormat="1" applyFont="1" applyFill="1" applyBorder="1" applyAlignment="1">
      <alignment horizontal="right" vertical="top"/>
    </xf>
    <xf numFmtId="174" fontId="110" fillId="0" borderId="0" xfId="207" applyNumberFormat="1" applyFont="1" applyFill="1" applyBorder="1" applyAlignment="1">
      <alignment horizontal="right" vertical="top"/>
    </xf>
    <xf numFmtId="193" fontId="113" fillId="0" borderId="0" xfId="971" applyNumberFormat="1" applyFont="1" applyAlignment="1">
      <alignment horizontal="right" vertical="top"/>
    </xf>
    <xf numFmtId="193" fontId="110" fillId="0" borderId="0" xfId="971" applyNumberFormat="1" applyFont="1" applyAlignment="1">
      <alignment horizontal="right" vertical="top"/>
    </xf>
    <xf numFmtId="0" fontId="50" fillId="0" borderId="0" xfId="301" applyFont="1" applyAlignment="1">
      <alignment horizontal="center" vertical="center"/>
    </xf>
    <xf numFmtId="0" fontId="109" fillId="0" borderId="0" xfId="986" applyFont="1" applyAlignment="1">
      <alignment horizontal="center" wrapText="1"/>
    </xf>
    <xf numFmtId="167" fontId="110" fillId="0" borderId="0" xfId="207" applyFont="1" applyFill="1" applyBorder="1" applyAlignment="1">
      <alignment horizontal="right" vertical="top"/>
    </xf>
    <xf numFmtId="194" fontId="110" fillId="0" borderId="0" xfId="971" applyNumberFormat="1" applyFont="1" applyAlignment="1">
      <alignment horizontal="right" vertical="top"/>
    </xf>
    <xf numFmtId="0" fontId="109" fillId="0" borderId="0" xfId="986" applyFont="1" applyAlignment="1">
      <alignment horizontal="left" vertical="top" wrapText="1"/>
    </xf>
    <xf numFmtId="174" fontId="110" fillId="0" borderId="0" xfId="197" applyNumberFormat="1" applyFont="1" applyFill="1" applyBorder="1" applyAlignment="1">
      <alignment horizontal="right" vertical="top"/>
    </xf>
    <xf numFmtId="194" fontId="110" fillId="0" borderId="0" xfId="986" applyNumberFormat="1" applyFont="1" applyAlignment="1">
      <alignment horizontal="right" vertical="top"/>
    </xf>
    <xf numFmtId="0" fontId="52" fillId="0" borderId="0" xfId="301" applyFont="1"/>
    <xf numFmtId="193" fontId="113" fillId="0" borderId="0" xfId="986" applyNumberFormat="1" applyFont="1" applyAlignment="1">
      <alignment horizontal="right" vertical="top"/>
    </xf>
    <xf numFmtId="0" fontId="110" fillId="0" borderId="0" xfId="986" applyFont="1" applyAlignment="1">
      <alignment horizontal="left" vertical="top" wrapText="1"/>
    </xf>
    <xf numFmtId="167" fontId="110" fillId="0" borderId="0" xfId="207" applyFont="1" applyFill="1" applyBorder="1" applyAlignment="1">
      <alignment horizontal="left" vertical="top" wrapText="1"/>
    </xf>
    <xf numFmtId="0" fontId="110" fillId="0" borderId="0" xfId="971" applyFont="1" applyAlignment="1">
      <alignment horizontal="left" vertical="top" wrapText="1"/>
    </xf>
    <xf numFmtId="0" fontId="57" fillId="0" borderId="0" xfId="0" applyFont="1"/>
    <xf numFmtId="3" fontId="107" fillId="0" borderId="0" xfId="0" applyNumberFormat="1" applyFont="1"/>
    <xf numFmtId="3" fontId="50" fillId="0" borderId="0" xfId="0" applyNumberFormat="1" applyFont="1"/>
    <xf numFmtId="0" fontId="47" fillId="0" borderId="0" xfId="0" applyFont="1"/>
    <xf numFmtId="0" fontId="120" fillId="0" borderId="0" xfId="0" applyFont="1"/>
    <xf numFmtId="170" fontId="57" fillId="0" borderId="0" xfId="348" applyNumberFormat="1" applyFont="1" applyFill="1" applyBorder="1"/>
    <xf numFmtId="0" fontId="58" fillId="0" borderId="0" xfId="311" applyFont="1" applyAlignment="1">
      <alignment horizontal="center" vertical="center" wrapText="1"/>
    </xf>
    <xf numFmtId="0" fontId="58" fillId="0" borderId="0" xfId="0" applyFont="1" applyAlignment="1">
      <alignment horizontal="left" vertical="center"/>
    </xf>
    <xf numFmtId="41" fontId="58" fillId="0" borderId="0" xfId="337" applyNumberFormat="1" applyFont="1" applyAlignment="1">
      <alignment horizontal="center" vertical="center"/>
    </xf>
    <xf numFmtId="0" fontId="47" fillId="0" borderId="0" xfId="0" applyFont="1" applyAlignment="1">
      <alignment horizontal="left" vertical="center"/>
    </xf>
    <xf numFmtId="41" fontId="47" fillId="0" borderId="0" xfId="337" applyNumberFormat="1" applyFont="1" applyAlignment="1">
      <alignment horizontal="center" vertical="center"/>
    </xf>
    <xf numFmtId="169" fontId="85" fillId="0" borderId="0" xfId="0" applyNumberFormat="1" applyFont="1"/>
    <xf numFmtId="169" fontId="57" fillId="0" borderId="0" xfId="0" applyNumberFormat="1" applyFont="1"/>
    <xf numFmtId="0" fontId="123" fillId="0" borderId="0" xfId="0" applyFont="1" applyAlignment="1">
      <alignment vertical="center"/>
    </xf>
    <xf numFmtId="3" fontId="124" fillId="0" borderId="0" xfId="0" applyNumberFormat="1" applyFont="1" applyAlignment="1">
      <alignment vertical="center"/>
    </xf>
    <xf numFmtId="0" fontId="124" fillId="0" borderId="0" xfId="0" applyFont="1" applyAlignment="1">
      <alignment horizontal="center" vertical="center"/>
    </xf>
    <xf numFmtId="1" fontId="125" fillId="0" borderId="0" xfId="0" applyNumberFormat="1" applyFont="1" applyAlignment="1">
      <alignment horizontal="center" vertical="center"/>
    </xf>
    <xf numFmtId="3" fontId="47" fillId="0" borderId="0" xfId="0" applyNumberFormat="1" applyFont="1" applyAlignment="1">
      <alignment horizontal="left" vertical="center"/>
    </xf>
    <xf numFmtId="3" fontId="58" fillId="0" borderId="0" xfId="0" applyNumberFormat="1" applyFont="1" applyAlignment="1">
      <alignment horizontal="center" vertical="center" wrapText="1"/>
    </xf>
    <xf numFmtId="3" fontId="58" fillId="0" borderId="0" xfId="0" applyNumberFormat="1" applyFont="1" applyAlignment="1">
      <alignment horizontal="center" vertical="center"/>
    </xf>
    <xf numFmtId="0" fontId="58" fillId="0" borderId="0" xfId="0" applyFont="1" applyAlignment="1">
      <alignment horizontal="center" vertical="center" wrapText="1"/>
    </xf>
    <xf numFmtId="0" fontId="56" fillId="0" borderId="0" xfId="973" applyFont="1" applyAlignment="1">
      <alignment vertical="center" wrapText="1"/>
    </xf>
    <xf numFmtId="164" fontId="56" fillId="0" borderId="0" xfId="973" applyNumberFormat="1" applyFont="1" applyAlignment="1">
      <alignment horizontal="center" vertical="center" wrapText="1"/>
    </xf>
    <xf numFmtId="164" fontId="56" fillId="0" borderId="0" xfId="977" applyNumberFormat="1" applyFont="1" applyAlignment="1">
      <alignment horizontal="right" vertical="center"/>
    </xf>
    <xf numFmtId="0" fontId="55" fillId="0" borderId="0" xfId="980" applyFont="1" applyAlignment="1">
      <alignment horizontal="left" vertical="top" wrapText="1"/>
    </xf>
    <xf numFmtId="164" fontId="55" fillId="0" borderId="0" xfId="981" applyNumberFormat="1" applyFont="1" applyAlignment="1">
      <alignment horizontal="right" vertical="center"/>
    </xf>
    <xf numFmtId="0" fontId="55" fillId="0" borderId="0" xfId="973" applyFont="1" applyAlignment="1">
      <alignment vertical="center" wrapText="1"/>
    </xf>
    <xf numFmtId="164" fontId="55" fillId="0" borderId="0" xfId="973" applyNumberFormat="1" applyFont="1" applyAlignment="1">
      <alignment horizontal="center" vertical="center" wrapText="1"/>
    </xf>
    <xf numFmtId="0" fontId="56" fillId="0" borderId="0" xfId="979" applyFont="1" applyAlignment="1">
      <alignment horizontal="left" vertical="center" wrapText="1"/>
    </xf>
    <xf numFmtId="0" fontId="56" fillId="0" borderId="0" xfId="982" applyFont="1" applyAlignment="1">
      <alignment horizontal="left" vertical="center" wrapText="1"/>
    </xf>
    <xf numFmtId="0" fontId="56" fillId="0" borderId="0" xfId="983" applyFont="1" applyAlignment="1">
      <alignment horizontal="left" vertical="center" wrapText="1"/>
    </xf>
    <xf numFmtId="0" fontId="55" fillId="0" borderId="0" xfId="984" applyFont="1" applyAlignment="1">
      <alignment horizontal="left" vertical="top" wrapText="1"/>
    </xf>
    <xf numFmtId="164" fontId="55" fillId="0" borderId="0" xfId="985" applyNumberFormat="1" applyFont="1" applyAlignment="1">
      <alignment horizontal="right" vertical="center"/>
    </xf>
    <xf numFmtId="0" fontId="126" fillId="0" borderId="0" xfId="0" applyFont="1" applyAlignment="1">
      <alignment horizontal="left"/>
    </xf>
    <xf numFmtId="0" fontId="54" fillId="0" borderId="0" xfId="0" applyFont="1" applyAlignment="1">
      <alignment vertical="center" wrapText="1"/>
    </xf>
    <xf numFmtId="0" fontId="115" fillId="0" borderId="0" xfId="0" applyFont="1" applyAlignment="1">
      <alignment horizontal="left"/>
    </xf>
    <xf numFmtId="0" fontId="127" fillId="0" borderId="0" xfId="0" applyFont="1"/>
    <xf numFmtId="0" fontId="86" fillId="0" borderId="0" xfId="0" applyFont="1" applyAlignment="1">
      <alignment vertical="center" wrapText="1"/>
    </xf>
    <xf numFmtId="164" fontId="52" fillId="0" borderId="0" xfId="0" applyNumberFormat="1" applyFont="1"/>
    <xf numFmtId="0" fontId="84" fillId="0" borderId="0" xfId="0" applyFont="1" applyAlignment="1">
      <alignment vertical="center"/>
    </xf>
    <xf numFmtId="164" fontId="50" fillId="0" borderId="0" xfId="0" applyNumberFormat="1" applyFont="1"/>
    <xf numFmtId="0" fontId="84" fillId="0" borderId="0" xfId="0" applyFont="1" applyAlignment="1">
      <alignment horizontal="center" vertical="center"/>
    </xf>
    <xf numFmtId="0" fontId="84" fillId="0" borderId="0" xfId="0" applyFont="1" applyAlignment="1">
      <alignment vertical="center" wrapText="1"/>
    </xf>
    <xf numFmtId="3" fontId="49" fillId="0" borderId="0" xfId="0" applyNumberFormat="1" applyFont="1"/>
    <xf numFmtId="0" fontId="0" fillId="0" borderId="0" xfId="0" applyAlignment="1">
      <alignment horizontal="left"/>
    </xf>
    <xf numFmtId="3" fontId="0" fillId="0" borderId="0" xfId="0" applyNumberFormat="1"/>
    <xf numFmtId="0" fontId="0" fillId="0" borderId="0" xfId="0" applyAlignment="1">
      <alignment horizontal="left" indent="1"/>
    </xf>
    <xf numFmtId="3" fontId="52" fillId="0" borderId="0" xfId="0" applyNumberFormat="1" applyFont="1"/>
    <xf numFmtId="3" fontId="48" fillId="0" borderId="0" xfId="0" applyNumberFormat="1" applyFont="1"/>
    <xf numFmtId="0" fontId="122" fillId="0" borderId="0" xfId="0" applyFont="1" applyAlignment="1">
      <alignment horizontal="left"/>
    </xf>
    <xf numFmtId="3" fontId="122" fillId="0" borderId="0" xfId="0" applyNumberFormat="1" applyFont="1"/>
    <xf numFmtId="0" fontId="50" fillId="0" borderId="0" xfId="0" applyFont="1" applyAlignment="1">
      <alignment horizontal="left"/>
    </xf>
    <xf numFmtId="0" fontId="99" fillId="0" borderId="0" xfId="0" applyFont="1" applyAlignment="1">
      <alignment horizontal="left"/>
    </xf>
    <xf numFmtId="0" fontId="52" fillId="0" borderId="0" xfId="0" applyFont="1" applyAlignment="1">
      <alignment horizontal="left"/>
    </xf>
    <xf numFmtId="3" fontId="58" fillId="0" borderId="0" xfId="337" applyNumberFormat="1" applyFont="1" applyAlignment="1">
      <alignment horizontal="center" vertical="center"/>
    </xf>
    <xf numFmtId="3" fontId="47" fillId="0" borderId="0" xfId="337" applyNumberFormat="1" applyFont="1" applyAlignment="1">
      <alignment horizontal="center" vertical="center"/>
    </xf>
    <xf numFmtId="0" fontId="48" fillId="0" borderId="0" xfId="0" applyFont="1" applyAlignment="1">
      <alignment horizontal="left"/>
    </xf>
    <xf numFmtId="9" fontId="50" fillId="0" borderId="0" xfId="351" applyFont="1" applyFill="1" applyBorder="1" applyAlignment="1">
      <alignment horizontal="left"/>
    </xf>
    <xf numFmtId="3" fontId="50" fillId="0" borderId="0" xfId="0" applyNumberFormat="1" applyFont="1" applyAlignment="1">
      <alignment horizontal="left"/>
    </xf>
    <xf numFmtId="3" fontId="52" fillId="0" borderId="0" xfId="0" applyNumberFormat="1" applyFont="1" applyAlignment="1">
      <alignment horizontal="left"/>
    </xf>
    <xf numFmtId="0" fontId="107" fillId="0" borderId="0" xfId="0" applyFont="1" applyAlignment="1">
      <alignment horizontal="left"/>
    </xf>
    <xf numFmtId="3" fontId="107" fillId="0" borderId="0" xfId="0" applyNumberFormat="1" applyFont="1" applyAlignment="1">
      <alignment horizontal="left"/>
    </xf>
    <xf numFmtId="0" fontId="58" fillId="0" borderId="0" xfId="972" applyFont="1" applyAlignment="1">
      <alignment horizontal="center" vertical="center" wrapText="1"/>
    </xf>
    <xf numFmtId="0" fontId="56" fillId="0" borderId="0" xfId="972" applyFont="1" applyAlignment="1">
      <alignment horizontal="left" vertical="center"/>
    </xf>
    <xf numFmtId="164" fontId="56" fillId="0" borderId="0" xfId="207" applyNumberFormat="1" applyFont="1" applyFill="1" applyBorder="1" applyAlignment="1">
      <alignment horizontal="right" vertical="center" wrapText="1"/>
    </xf>
    <xf numFmtId="2" fontId="56" fillId="0" borderId="0" xfId="207" applyNumberFormat="1" applyFont="1" applyFill="1" applyBorder="1" applyAlignment="1">
      <alignment horizontal="right" vertical="center" wrapText="1"/>
    </xf>
    <xf numFmtId="164" fontId="56" fillId="0" borderId="0" xfId="197" applyNumberFormat="1" applyFont="1" applyFill="1" applyBorder="1" applyAlignment="1">
      <alignment horizontal="right" vertical="center" wrapText="1"/>
    </xf>
    <xf numFmtId="2" fontId="56" fillId="0" borderId="0" xfId="197" applyNumberFormat="1" applyFont="1" applyFill="1" applyBorder="1" applyAlignment="1">
      <alignment horizontal="right" vertical="center" wrapText="1"/>
    </xf>
    <xf numFmtId="0" fontId="130" fillId="42" borderId="0" xfId="0" applyFont="1" applyFill="1" applyAlignment="1">
      <alignment horizontal="center" vertical="center"/>
    </xf>
    <xf numFmtId="0" fontId="129" fillId="0" borderId="0" xfId="0" applyFont="1"/>
    <xf numFmtId="0" fontId="131" fillId="42" borderId="0" xfId="185" applyFont="1" applyFill="1" applyAlignment="1" applyProtection="1">
      <alignment horizontal="left"/>
    </xf>
    <xf numFmtId="0" fontId="132" fillId="42" borderId="0" xfId="0" applyFont="1" applyFill="1" applyAlignment="1">
      <alignment horizontal="right"/>
    </xf>
    <xf numFmtId="0" fontId="132" fillId="42" borderId="0" xfId="0" applyFont="1" applyFill="1" applyAlignment="1">
      <alignment horizontal="right" vertical="center"/>
    </xf>
    <xf numFmtId="0" fontId="131" fillId="42" borderId="0" xfId="185" applyFont="1" applyFill="1" applyAlignment="1" applyProtection="1">
      <alignment horizontal="right"/>
    </xf>
    <xf numFmtId="0" fontId="133" fillId="42" borderId="0" xfId="0" applyFont="1" applyFill="1" applyAlignment="1">
      <alignment horizontal="right" vertical="center"/>
    </xf>
    <xf numFmtId="0" fontId="134" fillId="42" borderId="0" xfId="0" applyFont="1" applyFill="1" applyAlignment="1">
      <alignment horizontal="right"/>
    </xf>
    <xf numFmtId="0" fontId="134" fillId="42" borderId="0" xfId="278" applyFont="1" applyFill="1"/>
    <xf numFmtId="0" fontId="135" fillId="42" borderId="0" xfId="185" applyFont="1" applyFill="1" applyAlignment="1" applyProtection="1">
      <alignment horizontal="left"/>
    </xf>
    <xf numFmtId="0" fontId="133" fillId="42" borderId="0" xfId="185" applyFont="1" applyFill="1" applyAlignment="1" applyProtection="1">
      <alignment horizontal="right"/>
    </xf>
    <xf numFmtId="0" fontId="134" fillId="42" borderId="0" xfId="0" applyFont="1" applyFill="1"/>
    <xf numFmtId="0" fontId="133" fillId="42" borderId="0" xfId="185" applyFont="1" applyFill="1" applyAlignment="1" applyProtection="1">
      <alignment horizontal="center"/>
    </xf>
    <xf numFmtId="0" fontId="135" fillId="42" borderId="0" xfId="185" applyFont="1" applyFill="1" applyAlignment="1" applyProtection="1">
      <alignment horizontal="left" vertical="center"/>
    </xf>
    <xf numFmtId="0" fontId="134" fillId="42" borderId="0" xfId="301" applyFont="1" applyFill="1"/>
    <xf numFmtId="0" fontId="136" fillId="0" borderId="0" xfId="301" applyFont="1"/>
    <xf numFmtId="0" fontId="134" fillId="0" borderId="0" xfId="301" applyFont="1"/>
    <xf numFmtId="0" fontId="138" fillId="0" borderId="0" xfId="971" applyFont="1"/>
    <xf numFmtId="0" fontId="133" fillId="42" borderId="0" xfId="185" applyFont="1" applyFill="1" applyAlignment="1" applyProtection="1">
      <alignment horizontal="right" vertical="center"/>
    </xf>
    <xf numFmtId="0" fontId="132" fillId="42" borderId="0" xfId="0" applyFont="1" applyFill="1" applyAlignment="1">
      <alignment horizontal="center" vertical="center"/>
    </xf>
    <xf numFmtId="0" fontId="131" fillId="42" borderId="0" xfId="185" applyFont="1" applyFill="1" applyAlignment="1" applyProtection="1">
      <alignment horizontal="left" vertical="center"/>
    </xf>
    <xf numFmtId="0" fontId="132" fillId="42" borderId="0" xfId="0" applyFont="1" applyFill="1"/>
    <xf numFmtId="0" fontId="139" fillId="42" borderId="0" xfId="0" applyFont="1" applyFill="1"/>
    <xf numFmtId="0" fontId="139" fillId="0" borderId="0" xfId="0" applyFont="1"/>
    <xf numFmtId="0" fontId="140" fillId="42" borderId="0" xfId="0" applyFont="1" applyFill="1"/>
    <xf numFmtId="3" fontId="140" fillId="42" borderId="0" xfId="0" applyNumberFormat="1" applyFont="1" applyFill="1"/>
    <xf numFmtId="0" fontId="131" fillId="42" borderId="0" xfId="185" applyFont="1" applyFill="1" applyAlignment="1" applyProtection="1"/>
    <xf numFmtId="3" fontId="139" fillId="42" borderId="0" xfId="0" applyNumberFormat="1" applyFont="1" applyFill="1"/>
    <xf numFmtId="3" fontId="139" fillId="0" borderId="0" xfId="0" applyNumberFormat="1" applyFont="1"/>
    <xf numFmtId="0" fontId="141" fillId="0" borderId="0" xfId="0" applyFont="1"/>
    <xf numFmtId="168" fontId="100" fillId="0" borderId="16" xfId="271" applyNumberFormat="1" applyFont="1" applyBorder="1" applyAlignment="1">
      <alignment horizontal="center" vertical="center" wrapText="1"/>
    </xf>
    <xf numFmtId="0" fontId="139" fillId="42" borderId="0" xfId="0" applyFont="1" applyFill="1" applyAlignment="1">
      <alignment horizontal="left"/>
    </xf>
    <xf numFmtId="3" fontId="139" fillId="42" borderId="0" xfId="0" applyNumberFormat="1" applyFont="1" applyFill="1" applyAlignment="1">
      <alignment horizontal="left"/>
    </xf>
    <xf numFmtId="0" fontId="139" fillId="0" borderId="0" xfId="0" applyFont="1" applyAlignment="1">
      <alignment horizontal="left"/>
    </xf>
    <xf numFmtId="0" fontId="58" fillId="0" borderId="0" xfId="0" applyFont="1" applyAlignment="1">
      <alignment vertical="center" wrapText="1"/>
    </xf>
    <xf numFmtId="0" fontId="56" fillId="0" borderId="0" xfId="974" applyFont="1" applyAlignment="1">
      <alignment vertical="top" wrapText="1"/>
    </xf>
    <xf numFmtId="0" fontId="56" fillId="0" borderId="0" xfId="975" applyFont="1" applyAlignment="1">
      <alignment vertical="top" wrapText="1"/>
    </xf>
    <xf numFmtId="0" fontId="56" fillId="0" borderId="0" xfId="976" applyFont="1" applyAlignment="1">
      <alignment vertical="top" wrapText="1"/>
    </xf>
    <xf numFmtId="0" fontId="56" fillId="0" borderId="0" xfId="978" applyFont="1" applyAlignment="1">
      <alignment vertical="center" wrapText="1"/>
    </xf>
    <xf numFmtId="0" fontId="56" fillId="0" borderId="0" xfId="979" applyFont="1" applyAlignment="1">
      <alignment vertical="center" wrapText="1"/>
    </xf>
    <xf numFmtId="0" fontId="63" fillId="0" borderId="0" xfId="0" applyFont="1" applyAlignment="1">
      <alignment horizontal="left" wrapText="1"/>
    </xf>
    <xf numFmtId="170" fontId="62" fillId="0" borderId="0" xfId="348" applyNumberFormat="1" applyFont="1" applyFill="1" applyAlignment="1">
      <alignment horizontal="center" vertical="center"/>
    </xf>
    <xf numFmtId="170" fontId="84" fillId="0" borderId="13" xfId="350" applyNumberFormat="1" applyFont="1" applyFill="1" applyBorder="1" applyAlignment="1">
      <alignment horizontal="center" vertical="center"/>
    </xf>
    <xf numFmtId="170" fontId="84" fillId="42" borderId="13" xfId="352" applyNumberFormat="1" applyFont="1" applyFill="1" applyBorder="1" applyAlignment="1">
      <alignment vertical="center"/>
    </xf>
    <xf numFmtId="9" fontId="84" fillId="42" borderId="13" xfId="352" applyNumberFormat="1" applyFont="1" applyFill="1" applyBorder="1" applyAlignment="1">
      <alignment vertical="center"/>
    </xf>
    <xf numFmtId="170" fontId="84" fillId="0" borderId="13" xfId="350" applyNumberFormat="1" applyFont="1" applyFill="1" applyBorder="1" applyAlignment="1">
      <alignment horizontal="center" vertical="center" wrapText="1"/>
    </xf>
    <xf numFmtId="170" fontId="84" fillId="0" borderId="13" xfId="338" applyNumberFormat="1" applyFont="1" applyBorder="1" applyAlignment="1">
      <alignment horizontal="center" vertical="center"/>
    </xf>
    <xf numFmtId="170" fontId="86" fillId="0" borderId="16" xfId="348" applyNumberFormat="1" applyFont="1" applyFill="1" applyBorder="1" applyAlignment="1">
      <alignment horizontal="right" vertical="center" wrapText="1"/>
    </xf>
    <xf numFmtId="170" fontId="84" fillId="0" borderId="16" xfId="348" applyNumberFormat="1" applyFont="1" applyFill="1" applyBorder="1" applyAlignment="1">
      <alignment horizontal="right" vertical="center" wrapText="1"/>
    </xf>
    <xf numFmtId="170" fontId="86" fillId="45" borderId="18" xfId="279" applyNumberFormat="1" applyFont="1" applyFill="1" applyBorder="1" applyAlignment="1">
      <alignment horizontal="right" vertical="center" wrapText="1"/>
    </xf>
    <xf numFmtId="0" fontId="89" fillId="42" borderId="0" xfId="0" applyFont="1" applyFill="1" applyAlignment="1">
      <alignment horizontal="center" vertical="center"/>
    </xf>
    <xf numFmtId="0" fontId="89" fillId="42" borderId="0" xfId="0" applyFont="1" applyFill="1" applyAlignment="1">
      <alignment horizontal="center" vertical="center" wrapText="1"/>
    </xf>
    <xf numFmtId="0" fontId="83" fillId="45" borderId="13" xfId="278" applyFont="1" applyFill="1" applyBorder="1" applyAlignment="1">
      <alignment horizontal="center" vertical="center"/>
    </xf>
    <xf numFmtId="0" fontId="83" fillId="45" borderId="13" xfId="278" applyFont="1" applyFill="1" applyBorder="1" applyAlignment="1">
      <alignment horizontal="center" vertical="center" wrapText="1"/>
    </xf>
    <xf numFmtId="0" fontId="96" fillId="45" borderId="13" xfId="0" applyFont="1" applyFill="1" applyBorder="1" applyAlignment="1">
      <alignment horizontal="center" vertical="center"/>
    </xf>
    <xf numFmtId="1" fontId="84" fillId="0" borderId="0" xfId="278" applyNumberFormat="1" applyFont="1" applyBorder="1" applyAlignment="1">
      <alignment horizontal="center" vertical="center"/>
    </xf>
    <xf numFmtId="4" fontId="84" fillId="0" borderId="0" xfId="278" applyNumberFormat="1" applyFont="1" applyBorder="1" applyAlignment="1">
      <alignment horizontal="center" vertical="center" wrapText="1"/>
    </xf>
    <xf numFmtId="3" fontId="84" fillId="0" borderId="0" xfId="278" applyNumberFormat="1" applyFont="1" applyBorder="1" applyAlignment="1">
      <alignment horizontal="center" vertical="center"/>
    </xf>
    <xf numFmtId="170" fontId="84" fillId="0" borderId="0" xfId="350" applyNumberFormat="1" applyFont="1" applyFill="1" applyBorder="1" applyAlignment="1">
      <alignment horizontal="center" vertical="center"/>
    </xf>
    <xf numFmtId="3" fontId="57" fillId="42" borderId="0" xfId="278" applyNumberFormat="1" applyFont="1" applyFill="1" applyAlignment="1">
      <alignment horizontal="left" vertical="center" wrapText="1"/>
    </xf>
    <xf numFmtId="4" fontId="57" fillId="42" borderId="0" xfId="278" applyNumberFormat="1" applyFont="1" applyFill="1" applyAlignment="1">
      <alignment horizontal="center" vertical="center" wrapText="1"/>
    </xf>
    <xf numFmtId="4" fontId="57" fillId="42" borderId="0" xfId="278" applyNumberFormat="1" applyFont="1" applyFill="1" applyAlignment="1">
      <alignment horizontal="center" vertical="center"/>
    </xf>
    <xf numFmtId="0" fontId="57" fillId="42" borderId="0" xfId="278" applyFont="1" applyFill="1"/>
    <xf numFmtId="0" fontId="57" fillId="42" borderId="0" xfId="278" applyFont="1" applyFill="1" applyAlignment="1">
      <alignment horizontal="center" vertical="center"/>
    </xf>
    <xf numFmtId="0" fontId="57" fillId="42" borderId="0" xfId="278" applyFont="1" applyFill="1" applyAlignment="1">
      <alignment horizontal="left" vertical="center" wrapText="1"/>
    </xf>
    <xf numFmtId="0" fontId="107" fillId="42" borderId="0" xfId="278" applyFont="1" applyFill="1" applyAlignment="1">
      <alignment horizontal="center" vertical="center"/>
    </xf>
    <xf numFmtId="0" fontId="107" fillId="42" borderId="0" xfId="278" applyFont="1" applyFill="1" applyAlignment="1">
      <alignment horizontal="left" vertical="center" wrapText="1"/>
    </xf>
    <xf numFmtId="3" fontId="20" fillId="42" borderId="0" xfId="278" applyNumberFormat="1" applyFont="1" applyFill="1" applyAlignment="1">
      <alignment horizontal="center" vertical="center" wrapText="1"/>
    </xf>
    <xf numFmtId="3" fontId="62" fillId="42" borderId="0" xfId="278" applyNumberFormat="1" applyFont="1" applyFill="1" applyAlignment="1">
      <alignment horizontal="center" vertical="center" wrapText="1"/>
    </xf>
    <xf numFmtId="0" fontId="144" fillId="0" borderId="0" xfId="301" applyFont="1" applyAlignment="1">
      <alignment horizontal="left" vertical="center" readingOrder="1"/>
    </xf>
    <xf numFmtId="0" fontId="20" fillId="42" borderId="0" xfId="301" applyFont="1" applyFill="1"/>
    <xf numFmtId="0" fontId="145" fillId="0" borderId="0" xfId="0" applyFont="1" applyAlignment="1">
      <alignment horizontal="left" vertical="top" wrapText="1"/>
    </xf>
    <xf numFmtId="0" fontId="147" fillId="42" borderId="0" xfId="301" applyFont="1" applyFill="1"/>
    <xf numFmtId="0" fontId="148" fillId="42" borderId="0" xfId="339" applyFont="1" applyFill="1"/>
    <xf numFmtId="0" fontId="142" fillId="42" borderId="0" xfId="0" applyFont="1" applyFill="1"/>
    <xf numFmtId="10" fontId="84" fillId="42" borderId="13" xfId="352" applyNumberFormat="1" applyFont="1" applyFill="1" applyBorder="1" applyAlignment="1">
      <alignment vertical="center"/>
    </xf>
    <xf numFmtId="0" fontId="20" fillId="42" borderId="0" xfId="0" applyFont="1" applyFill="1" applyAlignment="1">
      <alignment horizontal="right" vertical="center"/>
    </xf>
    <xf numFmtId="0" fontId="20" fillId="42" borderId="0" xfId="0" applyFont="1" applyFill="1" applyAlignment="1">
      <alignment horizontal="right"/>
    </xf>
    <xf numFmtId="3" fontId="86" fillId="42" borderId="13" xfId="278" applyNumberFormat="1" applyFont="1" applyFill="1" applyBorder="1" applyAlignment="1">
      <alignment horizontal="center" vertical="center"/>
    </xf>
    <xf numFmtId="3" fontId="84" fillId="42" borderId="13" xfId="278" applyNumberFormat="1" applyFont="1" applyFill="1" applyBorder="1" applyAlignment="1">
      <alignment horizontal="center" vertical="center" wrapText="1"/>
    </xf>
    <xf numFmtId="0" fontId="86" fillId="42" borderId="0" xfId="279" applyFont="1" applyFill="1" applyBorder="1" applyAlignment="1">
      <alignment horizontal="left" vertical="center" wrapText="1"/>
    </xf>
    <xf numFmtId="0" fontId="50" fillId="42" borderId="0" xfId="0" applyFont="1" applyFill="1" applyBorder="1"/>
    <xf numFmtId="167" fontId="86" fillId="0" borderId="16" xfId="197" applyNumberFormat="1" applyFont="1" applyFill="1" applyBorder="1" applyAlignment="1">
      <alignment horizontal="right" vertical="center" wrapText="1"/>
    </xf>
    <xf numFmtId="167" fontId="84" fillId="0" borderId="16" xfId="197" applyNumberFormat="1" applyFont="1" applyFill="1" applyBorder="1" applyAlignment="1">
      <alignment horizontal="right" vertical="center" wrapText="1"/>
    </xf>
    <xf numFmtId="170" fontId="67" fillId="0" borderId="16" xfId="350" applyNumberFormat="1" applyFont="1" applyFill="1" applyBorder="1" applyAlignment="1">
      <alignment horizontal="center" vertical="center"/>
    </xf>
    <xf numFmtId="3" fontId="86" fillId="0" borderId="17" xfId="0" applyNumberFormat="1" applyFont="1" applyBorder="1" applyAlignment="1">
      <alignment horizontal="center" vertical="center" wrapText="1"/>
    </xf>
    <xf numFmtId="3" fontId="86" fillId="0" borderId="17" xfId="0" applyNumberFormat="1" applyFont="1" applyBorder="1" applyAlignment="1">
      <alignment vertical="center" wrapText="1"/>
    </xf>
    <xf numFmtId="0" fontId="86" fillId="45" borderId="35" xfId="0" applyFont="1" applyFill="1" applyBorder="1" applyAlignment="1">
      <alignment vertical="center" wrapText="1"/>
    </xf>
    <xf numFmtId="0" fontId="83" fillId="45" borderId="13" xfId="0" applyFont="1" applyFill="1" applyBorder="1" applyAlignment="1">
      <alignment horizontal="center" vertical="center"/>
    </xf>
    <xf numFmtId="3" fontId="84" fillId="42" borderId="10" xfId="197" applyNumberFormat="1" applyFont="1" applyFill="1" applyBorder="1" applyAlignment="1">
      <alignment horizontal="center" vertical="center"/>
    </xf>
    <xf numFmtId="0" fontId="86" fillId="45" borderId="16" xfId="0" applyNumberFormat="1" applyFont="1" applyFill="1" applyBorder="1" applyAlignment="1">
      <alignment horizontal="center" vertical="center" wrapText="1"/>
    </xf>
    <xf numFmtId="0" fontId="83" fillId="0" borderId="36" xfId="0" applyFont="1" applyBorder="1" applyAlignment="1">
      <alignment horizontal="center" vertical="center"/>
    </xf>
    <xf numFmtId="0" fontId="85" fillId="42" borderId="0" xfId="0" applyFont="1" applyFill="1" applyBorder="1" applyAlignment="1">
      <alignment horizontal="left" vertical="center"/>
    </xf>
    <xf numFmtId="0" fontId="85" fillId="42" borderId="0" xfId="0" applyFont="1" applyFill="1" applyBorder="1"/>
    <xf numFmtId="0" fontId="83" fillId="42" borderId="0" xfId="0" applyFont="1" applyFill="1" applyBorder="1" applyAlignment="1">
      <alignment horizontal="center" wrapText="1"/>
    </xf>
    <xf numFmtId="0" fontId="85" fillId="42" borderId="0" xfId="0" applyFont="1" applyFill="1" applyBorder="1" applyAlignment="1">
      <alignment horizontal="center"/>
    </xf>
    <xf numFmtId="0" fontId="83" fillId="42" borderId="0" xfId="0" applyFont="1" applyFill="1" applyBorder="1" applyAlignment="1">
      <alignment horizontal="center" vertical="center" wrapText="1"/>
    </xf>
    <xf numFmtId="0" fontId="85" fillId="42" borderId="0" xfId="0" applyFont="1" applyFill="1" applyBorder="1" applyAlignment="1">
      <alignment horizontal="center" vertical="center"/>
    </xf>
    <xf numFmtId="0" fontId="48" fillId="0" borderId="0" xfId="0" applyFont="1" applyFill="1"/>
    <xf numFmtId="3" fontId="84" fillId="42" borderId="10" xfId="207" applyNumberFormat="1" applyFont="1" applyFill="1" applyBorder="1" applyAlignment="1">
      <alignment horizontal="center" vertical="center"/>
    </xf>
    <xf numFmtId="174" fontId="84" fillId="42" borderId="13" xfId="207" applyNumberFormat="1" applyFont="1" applyFill="1" applyBorder="1" applyAlignment="1">
      <alignment horizontal="right" vertical="center" wrapText="1"/>
    </xf>
    <xf numFmtId="0" fontId="89" fillId="42" borderId="0" xfId="0" applyFont="1" applyFill="1" applyAlignment="1">
      <alignment vertical="center" readingOrder="1"/>
    </xf>
    <xf numFmtId="3" fontId="48" fillId="42" borderId="0" xfId="0" applyNumberFormat="1" applyFont="1" applyFill="1" applyAlignment="1">
      <alignment horizontal="center" vertical="center"/>
    </xf>
    <xf numFmtId="0" fontId="149" fillId="0" borderId="0" xfId="970" applyFont="1" applyAlignment="1">
      <alignment horizontal="left" vertical="top" wrapText="1"/>
    </xf>
    <xf numFmtId="193" fontId="149" fillId="0" borderId="0" xfId="970" applyNumberFormat="1" applyFont="1" applyAlignment="1">
      <alignment horizontal="right" vertical="top"/>
    </xf>
    <xf numFmtId="194" fontId="149" fillId="0" borderId="0" xfId="970" applyNumberFormat="1" applyFont="1" applyAlignment="1">
      <alignment horizontal="right" vertical="top"/>
    </xf>
    <xf numFmtId="0" fontId="85" fillId="0" borderId="0" xfId="278" applyFont="1"/>
    <xf numFmtId="0" fontId="83" fillId="42" borderId="0" xfId="301" applyFont="1" applyFill="1"/>
    <xf numFmtId="0" fontId="150" fillId="0" borderId="0" xfId="970" applyFont="1" applyAlignment="1">
      <alignment horizontal="left" vertical="top" wrapText="1"/>
    </xf>
    <xf numFmtId="193" fontId="151" fillId="0" borderId="0" xfId="970" applyNumberFormat="1" applyFont="1" applyAlignment="1">
      <alignment horizontal="right" vertical="top"/>
    </xf>
    <xf numFmtId="0" fontId="151" fillId="0" borderId="0" xfId="970" applyFont="1" applyAlignment="1">
      <alignment horizontal="left" vertical="top" wrapText="1"/>
    </xf>
    <xf numFmtId="0" fontId="20" fillId="42" borderId="0" xfId="278" applyFont="1" applyFill="1" applyAlignment="1">
      <alignment horizontal="center" vertical="center"/>
    </xf>
    <xf numFmtId="0" fontId="20" fillId="42" borderId="0" xfId="278" applyFont="1" applyFill="1"/>
    <xf numFmtId="0" fontId="146" fillId="42" borderId="0" xfId="278" applyFont="1" applyFill="1"/>
    <xf numFmtId="0" fontId="146" fillId="42" borderId="0" xfId="278" applyFont="1" applyFill="1" applyAlignment="1">
      <alignment horizontal="left"/>
    </xf>
    <xf numFmtId="0" fontId="80" fillId="0" borderId="0" xfId="0" applyFont="1" applyAlignment="1">
      <alignment vertical="center"/>
    </xf>
    <xf numFmtId="1" fontId="66" fillId="42" borderId="0" xfId="0" applyNumberFormat="1" applyFont="1" applyFill="1"/>
    <xf numFmtId="3" fontId="66" fillId="42" borderId="0" xfId="0" applyNumberFormat="1" applyFont="1" applyFill="1"/>
    <xf numFmtId="0" fontId="99" fillId="42" borderId="0" xfId="0" applyFont="1" applyFill="1" applyAlignment="1">
      <alignment horizontal="left"/>
    </xf>
    <xf numFmtId="167" fontId="86" fillId="45" borderId="18" xfId="197" applyNumberFormat="1" applyFont="1" applyFill="1" applyBorder="1" applyAlignment="1">
      <alignment horizontal="right" vertical="center" wrapText="1"/>
    </xf>
    <xf numFmtId="0" fontId="20" fillId="42" borderId="0" xfId="0" applyFont="1" applyFill="1" applyAlignment="1">
      <alignment wrapText="1"/>
    </xf>
    <xf numFmtId="3" fontId="142" fillId="42" borderId="0" xfId="0" applyNumberFormat="1" applyFont="1" applyFill="1" applyAlignment="1">
      <alignment horizontal="right" vertical="center"/>
    </xf>
    <xf numFmtId="0" fontId="143" fillId="42" borderId="0" xfId="0" applyFont="1" applyFill="1"/>
    <xf numFmtId="2" fontId="20" fillId="42" borderId="0" xfId="0" applyNumberFormat="1" applyFont="1" applyFill="1"/>
    <xf numFmtId="4" fontId="20" fillId="42" borderId="0" xfId="0" applyNumberFormat="1" applyFont="1" applyFill="1"/>
    <xf numFmtId="0" fontId="99" fillId="42" borderId="0" xfId="0" applyFont="1" applyFill="1" applyAlignment="1">
      <alignment vertical="center"/>
    </xf>
    <xf numFmtId="0" fontId="99" fillId="42" borderId="0" xfId="0" applyFont="1" applyFill="1" applyAlignment="1">
      <alignment vertical="center" wrapText="1"/>
    </xf>
    <xf numFmtId="3" fontId="99" fillId="42" borderId="0" xfId="0" applyNumberFormat="1" applyFont="1" applyFill="1" applyAlignment="1">
      <alignment horizontal="right"/>
    </xf>
    <xf numFmtId="0" fontId="71" fillId="42" borderId="0" xfId="0" applyFont="1" applyFill="1"/>
    <xf numFmtId="0" fontId="62" fillId="42" borderId="0" xfId="0" applyFont="1" applyFill="1" applyAlignment="1">
      <alignment horizontal="left" vertical="center" wrapText="1"/>
    </xf>
    <xf numFmtId="0" fontId="62" fillId="42" borderId="0" xfId="335" applyFont="1" applyFill="1" applyAlignment="1">
      <alignment horizontal="left" vertical="center" wrapText="1"/>
    </xf>
    <xf numFmtId="0" fontId="66" fillId="42" borderId="0" xfId="0" applyFont="1" applyFill="1" applyAlignment="1">
      <alignment horizontal="center"/>
    </xf>
    <xf numFmtId="0" fontId="66" fillId="0" borderId="0" xfId="0" applyFont="1"/>
    <xf numFmtId="0" fontId="66" fillId="42" borderId="0" xfId="335" applyFont="1" applyFill="1" applyAlignment="1">
      <alignment horizontal="left" vertical="center" wrapText="1"/>
    </xf>
    <xf numFmtId="167" fontId="48" fillId="0" borderId="0" xfId="197" applyFont="1"/>
    <xf numFmtId="0" fontId="88" fillId="42" borderId="0" xfId="0" applyFont="1" applyFill="1" applyAlignment="1">
      <alignment horizontal="left" vertical="center"/>
    </xf>
    <xf numFmtId="3" fontId="86" fillId="0" borderId="16" xfId="0" applyNumberFormat="1" applyFont="1" applyFill="1" applyBorder="1" applyAlignment="1">
      <alignment vertical="center" wrapText="1"/>
    </xf>
    <xf numFmtId="3" fontId="86" fillId="0" borderId="16" xfId="0" applyNumberFormat="1" applyFont="1" applyFill="1" applyBorder="1" applyAlignment="1">
      <alignment horizontal="right" vertical="center"/>
    </xf>
    <xf numFmtId="0" fontId="57" fillId="0" borderId="0" xfId="0" applyFont="1" applyFill="1"/>
    <xf numFmtId="195" fontId="62" fillId="42" borderId="0" xfId="348" applyNumberFormat="1" applyFont="1" applyFill="1"/>
    <xf numFmtId="10" fontId="87" fillId="42" borderId="0" xfId="351" applyNumberFormat="1" applyFont="1" applyFill="1" applyBorder="1"/>
    <xf numFmtId="0" fontId="153" fillId="42" borderId="0" xfId="0" applyFont="1" applyFill="1"/>
    <xf numFmtId="0" fontId="154" fillId="42" borderId="0" xfId="0" applyFont="1" applyFill="1"/>
    <xf numFmtId="0" fontId="89" fillId="42" borderId="0" xfId="0" applyFont="1" applyFill="1"/>
    <xf numFmtId="191" fontId="54" fillId="42" borderId="0" xfId="348" applyNumberFormat="1" applyFont="1" applyFill="1" applyBorder="1"/>
    <xf numFmtId="0" fontId="88" fillId="42" borderId="0" xfId="301" applyFont="1" applyFill="1"/>
    <xf numFmtId="0" fontId="92" fillId="42" borderId="0" xfId="339" applyFont="1" applyFill="1"/>
    <xf numFmtId="0" fontId="156" fillId="42" borderId="0" xfId="0" applyFont="1" applyFill="1"/>
    <xf numFmtId="0" fontId="89" fillId="42" borderId="0" xfId="0" quotePrefix="1" applyFont="1" applyFill="1" applyAlignment="1">
      <alignment horizontal="left" vertical="center"/>
    </xf>
    <xf numFmtId="0" fontId="83" fillId="0" borderId="0" xfId="0" applyFont="1" applyAlignment="1">
      <alignment horizontal="left" readingOrder="1"/>
    </xf>
    <xf numFmtId="0" fontId="131" fillId="42" borderId="0" xfId="185" applyFont="1" applyFill="1" applyAlignment="1" applyProtection="1">
      <alignment horizontal="center"/>
    </xf>
    <xf numFmtId="0" fontId="130" fillId="42" borderId="0" xfId="0" applyFont="1" applyFill="1"/>
    <xf numFmtId="0" fontId="157" fillId="42" borderId="0" xfId="185" applyFont="1" applyFill="1" applyAlignment="1" applyProtection="1">
      <alignment horizontal="left"/>
    </xf>
    <xf numFmtId="0" fontId="157" fillId="42" borderId="0" xfId="185" applyFont="1" applyFill="1" applyAlignment="1" applyProtection="1">
      <alignment horizontal="right"/>
    </xf>
    <xf numFmtId="0" fontId="157" fillId="42" borderId="0" xfId="185" applyFont="1" applyFill="1" applyAlignment="1" applyProtection="1">
      <alignment horizontal="center"/>
    </xf>
    <xf numFmtId="0" fontId="132" fillId="42" borderId="0" xfId="278" applyFont="1" applyFill="1"/>
    <xf numFmtId="0" fontId="132" fillId="42" borderId="0" xfId="278" applyFont="1" applyFill="1" applyAlignment="1">
      <alignment horizontal="center" vertical="center"/>
    </xf>
    <xf numFmtId="0" fontId="132" fillId="42" borderId="0" xfId="278" applyFont="1" applyFill="1" applyAlignment="1">
      <alignment horizontal="left" vertical="center" wrapText="1"/>
    </xf>
    <xf numFmtId="0" fontId="132" fillId="42" borderId="0" xfId="278" applyFont="1" applyFill="1" applyAlignment="1">
      <alignment horizontal="center"/>
    </xf>
    <xf numFmtId="0" fontId="140" fillId="42" borderId="0" xfId="278" applyFont="1" applyFill="1"/>
    <xf numFmtId="0" fontId="132" fillId="42" borderId="0" xfId="301" applyFont="1" applyFill="1"/>
    <xf numFmtId="0" fontId="158" fillId="42" borderId="0" xfId="185" applyFont="1" applyFill="1" applyAlignment="1" applyProtection="1">
      <alignment horizontal="left" vertical="center"/>
    </xf>
    <xf numFmtId="0" fontId="132" fillId="42" borderId="0" xfId="0" applyFont="1" applyFill="1" applyAlignment="1">
      <alignment horizontal="center"/>
    </xf>
    <xf numFmtId="0" fontId="131" fillId="42" borderId="0" xfId="185" applyFont="1" applyFill="1" applyAlignment="1" applyProtection="1">
      <alignment horizontal="left" indent="1"/>
    </xf>
    <xf numFmtId="0" fontId="157" fillId="42" borderId="0" xfId="185" applyFont="1" applyFill="1" applyAlignment="1" applyProtection="1">
      <alignment horizontal="left" vertical="center"/>
    </xf>
    <xf numFmtId="0" fontId="130" fillId="44" borderId="0" xfId="0" applyFont="1" applyFill="1" applyAlignment="1">
      <alignment horizontal="center" vertical="center"/>
    </xf>
    <xf numFmtId="0" fontId="130" fillId="44" borderId="0" xfId="0" applyFont="1" applyFill="1" applyAlignment="1">
      <alignment horizontal="center" vertical="center" wrapText="1"/>
    </xf>
    <xf numFmtId="0" fontId="130" fillId="44" borderId="0" xfId="0" applyFont="1" applyFill="1" applyAlignment="1">
      <alignment horizontal="left" vertical="center" wrapText="1"/>
    </xf>
    <xf numFmtId="0" fontId="130" fillId="44" borderId="0" xfId="0" applyFont="1" applyFill="1"/>
    <xf numFmtId="0" fontId="157" fillId="42" borderId="0" xfId="185" applyFont="1" applyFill="1" applyAlignment="1" applyProtection="1">
      <alignment horizontal="center" vertical="center"/>
    </xf>
    <xf numFmtId="0" fontId="130" fillId="0" borderId="0" xfId="0" applyFont="1"/>
    <xf numFmtId="0" fontId="131" fillId="42" borderId="0" xfId="185" applyFont="1" applyFill="1" applyAlignment="1" applyProtection="1">
      <alignment horizontal="center" vertical="center"/>
    </xf>
    <xf numFmtId="0" fontId="131" fillId="42" borderId="0" xfId="185" applyFont="1" applyFill="1" applyAlignment="1" applyProtection="1">
      <alignment horizontal="right" vertical="center"/>
    </xf>
    <xf numFmtId="0" fontId="132" fillId="0" borderId="0" xfId="0" applyFont="1"/>
    <xf numFmtId="0" fontId="140" fillId="42" borderId="0" xfId="0" applyFont="1" applyFill="1" applyBorder="1"/>
    <xf numFmtId="0" fontId="140" fillId="0" borderId="0" xfId="0" applyFont="1"/>
    <xf numFmtId="0" fontId="140" fillId="42" borderId="0" xfId="0" applyFont="1" applyFill="1" applyAlignment="1">
      <alignment horizontal="center"/>
    </xf>
    <xf numFmtId="0" fontId="140" fillId="0" borderId="0" xfId="0" applyFont="1" applyAlignment="1">
      <alignment horizontal="left"/>
    </xf>
    <xf numFmtId="167" fontId="84" fillId="0" borderId="16" xfId="279" applyNumberFormat="1" applyFont="1" applyBorder="1" applyAlignment="1">
      <alignment horizontal="right" vertical="center" wrapText="1"/>
    </xf>
    <xf numFmtId="167" fontId="84" fillId="0" borderId="43" xfId="197" applyNumberFormat="1" applyFont="1" applyFill="1" applyBorder="1" applyAlignment="1">
      <alignment horizontal="right" vertical="center" wrapText="1"/>
    </xf>
    <xf numFmtId="167" fontId="86" fillId="45" borderId="16" xfId="279" applyNumberFormat="1" applyFont="1" applyFill="1" applyBorder="1" applyAlignment="1">
      <alignment horizontal="right" vertical="center" wrapText="1"/>
    </xf>
    <xf numFmtId="10" fontId="84" fillId="0" borderId="10" xfId="348" applyNumberFormat="1" applyFont="1" applyFill="1" applyBorder="1" applyAlignment="1">
      <alignment horizontal="center" vertical="center"/>
    </xf>
    <xf numFmtId="10" fontId="84" fillId="0" borderId="10" xfId="350" applyNumberFormat="1" applyFont="1" applyFill="1" applyBorder="1" applyAlignment="1">
      <alignment horizontal="center" vertical="center"/>
    </xf>
    <xf numFmtId="10" fontId="48" fillId="0" borderId="10" xfId="350" applyNumberFormat="1" applyFont="1" applyFill="1" applyBorder="1" applyAlignment="1">
      <alignment horizontal="center" vertical="center"/>
    </xf>
    <xf numFmtId="10" fontId="84" fillId="0" borderId="13" xfId="350" applyNumberFormat="1" applyFont="1" applyFill="1" applyBorder="1" applyAlignment="1">
      <alignment horizontal="center" vertical="center"/>
    </xf>
    <xf numFmtId="10" fontId="48" fillId="0" borderId="13" xfId="350" applyNumberFormat="1" applyFont="1" applyFill="1" applyBorder="1" applyAlignment="1">
      <alignment horizontal="center" vertical="center"/>
    </xf>
    <xf numFmtId="0" fontId="83" fillId="45" borderId="13" xfId="0" applyFont="1" applyFill="1" applyBorder="1" applyAlignment="1">
      <alignment horizontal="center" vertical="center"/>
    </xf>
    <xf numFmtId="0" fontId="83" fillId="45" borderId="13" xfId="278" applyFont="1" applyFill="1" applyBorder="1" applyAlignment="1">
      <alignment horizontal="center" vertical="center"/>
    </xf>
    <xf numFmtId="0" fontId="83" fillId="45" borderId="13" xfId="278" applyFont="1" applyFill="1" applyBorder="1" applyAlignment="1">
      <alignment horizontal="center" vertical="center" wrapText="1"/>
    </xf>
    <xf numFmtId="0" fontId="96" fillId="45" borderId="13" xfId="0" applyFont="1" applyFill="1" applyBorder="1" applyAlignment="1">
      <alignment horizontal="center" vertical="center"/>
    </xf>
    <xf numFmtId="0" fontId="89" fillId="42" borderId="0" xfId="0" applyFont="1" applyFill="1" applyAlignment="1">
      <alignment horizontal="center" vertical="center" wrapText="1" readingOrder="1"/>
    </xf>
    <xf numFmtId="0" fontId="89" fillId="42" borderId="0" xfId="185" applyFont="1" applyFill="1" applyAlignment="1" applyProtection="1">
      <alignment horizontal="center" vertical="center"/>
    </xf>
    <xf numFmtId="0" fontId="89" fillId="42" borderId="0" xfId="0" quotePrefix="1" applyFont="1" applyFill="1" applyAlignment="1">
      <alignment horizontal="left"/>
    </xf>
    <xf numFmtId="0" fontId="56" fillId="0" borderId="0" xfId="979" applyFont="1" applyAlignment="1">
      <alignment horizontal="left" vertical="center" wrapText="1"/>
    </xf>
    <xf numFmtId="4" fontId="20" fillId="42" borderId="0" xfId="0" applyNumberFormat="1" applyFont="1" applyFill="1" applyAlignment="1">
      <alignment vertical="center"/>
    </xf>
    <xf numFmtId="174" fontId="57" fillId="42" borderId="0" xfId="0" applyNumberFormat="1" applyFont="1" applyFill="1"/>
    <xf numFmtId="0" fontId="117" fillId="0" borderId="0" xfId="0" applyFont="1" applyAlignment="1">
      <alignment vertical="center"/>
    </xf>
    <xf numFmtId="0" fontId="159" fillId="42" borderId="0" xfId="0" applyFont="1" applyFill="1"/>
    <xf numFmtId="174" fontId="160" fillId="42" borderId="0" xfId="197" applyNumberFormat="1" applyFont="1" applyFill="1"/>
    <xf numFmtId="0" fontId="160" fillId="0" borderId="0" xfId="0" applyFont="1" applyAlignment="1">
      <alignment vertical="center"/>
    </xf>
    <xf numFmtId="174" fontId="160" fillId="42" borderId="0" xfId="197" applyNumberFormat="1" applyFont="1" applyFill="1" applyBorder="1"/>
    <xf numFmtId="10" fontId="160" fillId="42" borderId="0" xfId="348" applyNumberFormat="1" applyFont="1" applyFill="1" applyBorder="1"/>
    <xf numFmtId="10" fontId="160" fillId="42" borderId="0" xfId="0" applyNumberFormat="1" applyFont="1" applyFill="1" applyAlignment="1">
      <alignment wrapText="1"/>
    </xf>
    <xf numFmtId="0" fontId="159" fillId="42" borderId="0" xfId="0" applyFont="1" applyFill="1" applyAlignment="1">
      <alignment wrapText="1"/>
    </xf>
    <xf numFmtId="0" fontId="127" fillId="42" borderId="0" xfId="0" applyFont="1" applyFill="1" applyAlignment="1">
      <alignment horizontal="left" vertical="center"/>
    </xf>
    <xf numFmtId="0" fontId="160" fillId="42" borderId="0" xfId="0" applyFont="1" applyFill="1"/>
    <xf numFmtId="167" fontId="159" fillId="42" borderId="0" xfId="197" applyFont="1" applyFill="1"/>
    <xf numFmtId="0" fontId="127" fillId="42" borderId="0" xfId="0" applyFont="1" applyFill="1" applyAlignment="1">
      <alignment horizontal="left" readingOrder="1"/>
    </xf>
    <xf numFmtId="3" fontId="75" fillId="0" borderId="10" xfId="987" applyNumberFormat="1" applyFont="1" applyBorder="1" applyAlignment="1">
      <alignment horizontal="right" vertical="center" wrapText="1"/>
    </xf>
    <xf numFmtId="10" fontId="84" fillId="0" borderId="11" xfId="350" applyNumberFormat="1" applyFont="1" applyFill="1" applyBorder="1" applyAlignment="1">
      <alignment horizontal="center" vertical="center"/>
    </xf>
    <xf numFmtId="10" fontId="84" fillId="0" borderId="14" xfId="350" applyNumberFormat="1" applyFont="1" applyFill="1" applyBorder="1" applyAlignment="1">
      <alignment horizontal="center" vertical="center"/>
    </xf>
    <xf numFmtId="0" fontId="86" fillId="0" borderId="13" xfId="335" applyFont="1" applyBorder="1" applyAlignment="1">
      <alignment horizontal="left" vertical="center" wrapText="1"/>
    </xf>
    <xf numFmtId="37" fontId="86" fillId="0" borderId="13" xfId="207" applyNumberFormat="1" applyFont="1" applyFill="1" applyBorder="1" applyAlignment="1">
      <alignment horizontal="center" vertical="center"/>
    </xf>
    <xf numFmtId="3" fontId="117" fillId="42" borderId="0" xfId="301" applyNumberFormat="1" applyFont="1" applyFill="1"/>
    <xf numFmtId="10" fontId="77" fillId="42" borderId="0" xfId="351" applyNumberFormat="1" applyFont="1" applyFill="1"/>
    <xf numFmtId="3" fontId="68" fillId="42" borderId="0" xfId="0" applyNumberFormat="1" applyFont="1" applyFill="1" applyAlignment="1">
      <alignment horizontal="right"/>
    </xf>
    <xf numFmtId="3" fontId="77" fillId="42" borderId="0" xfId="351" applyNumberFormat="1" applyFont="1" applyFill="1"/>
    <xf numFmtId="10" fontId="77" fillId="42" borderId="0" xfId="348" applyNumberFormat="1" applyFont="1" applyFill="1"/>
    <xf numFmtId="0" fontId="68" fillId="42" borderId="0" xfId="0" applyFont="1" applyFill="1" applyAlignment="1">
      <alignment vertical="center"/>
    </xf>
    <xf numFmtId="3" fontId="68" fillId="42" borderId="0" xfId="0" applyNumberFormat="1" applyFont="1" applyFill="1" applyAlignment="1">
      <alignment vertical="center" wrapText="1"/>
    </xf>
    <xf numFmtId="9" fontId="68" fillId="42" borderId="0" xfId="348" applyFont="1" applyFill="1" applyBorder="1" applyAlignment="1">
      <alignment vertical="center" wrapText="1"/>
    </xf>
    <xf numFmtId="167" fontId="63" fillId="42" borderId="0" xfId="197" applyFont="1" applyFill="1" applyBorder="1" applyAlignment="1">
      <alignment horizontal="right"/>
    </xf>
    <xf numFmtId="0" fontId="63" fillId="42" borderId="0" xfId="0" applyFont="1" applyFill="1" applyAlignment="1">
      <alignment vertical="center"/>
    </xf>
    <xf numFmtId="0" fontId="63" fillId="42" borderId="0" xfId="0" applyFont="1" applyFill="1" applyAlignment="1">
      <alignment vertical="center" wrapText="1"/>
    </xf>
    <xf numFmtId="2" fontId="82" fillId="42" borderId="0" xfId="0" applyNumberFormat="1" applyFont="1" applyFill="1"/>
    <xf numFmtId="168" fontId="82" fillId="42" borderId="0" xfId="0" applyNumberFormat="1" applyFont="1" applyFill="1"/>
    <xf numFmtId="10" fontId="62" fillId="42" borderId="0" xfId="351" applyNumberFormat="1" applyFont="1" applyFill="1" applyBorder="1"/>
    <xf numFmtId="4" fontId="62" fillId="42" borderId="0" xfId="0" applyNumberFormat="1" applyFont="1" applyFill="1" applyAlignment="1">
      <alignment vertical="center"/>
    </xf>
    <xf numFmtId="9" fontId="84" fillId="42" borderId="0" xfId="348" applyFont="1" applyFill="1" applyBorder="1" applyAlignment="1">
      <alignment horizontal="center" vertical="center" wrapText="1"/>
    </xf>
    <xf numFmtId="174" fontId="48" fillId="0" borderId="0" xfId="348" applyNumberFormat="1" applyFont="1"/>
    <xf numFmtId="3" fontId="86" fillId="0" borderId="13" xfId="278" applyNumberFormat="1" applyFont="1" applyFill="1" applyBorder="1" applyAlignment="1">
      <alignment horizontal="center" vertical="center" wrapText="1"/>
    </xf>
    <xf numFmtId="3" fontId="84" fillId="0" borderId="13" xfId="278" applyNumberFormat="1" applyFont="1" applyFill="1" applyBorder="1" applyAlignment="1">
      <alignment horizontal="center" vertical="center"/>
    </xf>
    <xf numFmtId="3" fontId="84" fillId="0" borderId="13" xfId="278" applyNumberFormat="1" applyFont="1" applyFill="1" applyBorder="1" applyAlignment="1">
      <alignment horizontal="center" vertical="center" wrapText="1"/>
    </xf>
    <xf numFmtId="174" fontId="85" fillId="42" borderId="0" xfId="301" applyNumberFormat="1" applyFont="1" applyFill="1"/>
    <xf numFmtId="0" fontId="64" fillId="42" borderId="0" xfId="301" applyFont="1" applyFill="1"/>
    <xf numFmtId="0" fontId="62" fillId="42" borderId="0" xfId="301" applyFont="1" applyFill="1"/>
    <xf numFmtId="0" fontId="62" fillId="42" borderId="0" xfId="301" applyFont="1" applyFill="1" applyAlignment="1">
      <alignment horizontal="center" vertical="center"/>
    </xf>
    <xf numFmtId="0" fontId="161" fillId="0" borderId="0" xfId="0" applyFont="1" applyAlignment="1">
      <alignment horizontal="left" vertical="top" wrapText="1"/>
    </xf>
    <xf numFmtId="193" fontId="161" fillId="0" borderId="0" xfId="0" applyNumberFormat="1" applyFont="1" applyAlignment="1">
      <alignment horizontal="right" vertical="top"/>
    </xf>
    <xf numFmtId="0" fontId="62" fillId="0" borderId="0" xfId="301" applyFont="1"/>
    <xf numFmtId="0" fontId="161" fillId="0" borderId="0" xfId="971" applyFont="1" applyAlignment="1">
      <alignment horizontal="left" vertical="top" wrapText="1"/>
    </xf>
    <xf numFmtId="174" fontId="161" fillId="0" borderId="0" xfId="207" applyNumberFormat="1" applyFont="1" applyFill="1" applyBorder="1" applyAlignment="1">
      <alignment horizontal="right" vertical="top"/>
    </xf>
    <xf numFmtId="167" fontId="161" fillId="0" borderId="0" xfId="207" applyFont="1" applyFill="1" applyBorder="1" applyAlignment="1">
      <alignment horizontal="right" vertical="top"/>
    </xf>
    <xf numFmtId="0" fontId="162" fillId="0" borderId="0" xfId="971" applyFont="1"/>
    <xf numFmtId="194" fontId="161" fillId="0" borderId="0" xfId="971" applyNumberFormat="1" applyFont="1" applyAlignment="1">
      <alignment horizontal="right" vertical="top"/>
    </xf>
    <xf numFmtId="0" fontId="161" fillId="0" borderId="0" xfId="986" applyFont="1" applyAlignment="1">
      <alignment horizontal="left" vertical="top" wrapText="1"/>
    </xf>
    <xf numFmtId="193" fontId="161" fillId="0" borderId="0" xfId="986" applyNumberFormat="1" applyFont="1" applyAlignment="1">
      <alignment horizontal="right" vertical="top"/>
    </xf>
    <xf numFmtId="194" fontId="161" fillId="0" borderId="0" xfId="986" applyNumberFormat="1" applyFont="1" applyAlignment="1">
      <alignment horizontal="right" vertical="top"/>
    </xf>
    <xf numFmtId="0" fontId="162" fillId="0" borderId="0" xfId="986" applyFont="1"/>
    <xf numFmtId="0" fontId="63" fillId="42" borderId="0" xfId="301" applyFont="1" applyFill="1"/>
    <xf numFmtId="193" fontId="163" fillId="0" borderId="0" xfId="986" applyNumberFormat="1" applyFont="1" applyAlignment="1">
      <alignment horizontal="right" vertical="top"/>
    </xf>
    <xf numFmtId="174" fontId="163" fillId="0" borderId="0" xfId="207" applyNumberFormat="1" applyFont="1" applyFill="1" applyBorder="1" applyAlignment="1">
      <alignment horizontal="right" vertical="top"/>
    </xf>
    <xf numFmtId="167" fontId="161" fillId="0" borderId="0" xfId="207" applyFont="1" applyFill="1" applyBorder="1" applyAlignment="1">
      <alignment horizontal="left" vertical="top" wrapText="1"/>
    </xf>
    <xf numFmtId="10" fontId="62" fillId="42" borderId="0" xfId="301" applyNumberFormat="1" applyFont="1" applyFill="1"/>
    <xf numFmtId="0" fontId="63" fillId="0" borderId="0" xfId="301" applyFont="1"/>
    <xf numFmtId="170" fontId="61" fillId="0" borderId="0" xfId="348" applyNumberFormat="1" applyFont="1"/>
    <xf numFmtId="0" fontId="143" fillId="42" borderId="0" xfId="0" applyFont="1" applyFill="1" applyAlignment="1">
      <alignment wrapText="1"/>
    </xf>
    <xf numFmtId="3" fontId="143" fillId="42" borderId="0" xfId="0" applyNumberFormat="1" applyFont="1" applyFill="1"/>
    <xf numFmtId="0" fontId="143" fillId="0" borderId="0" xfId="0" applyFont="1"/>
    <xf numFmtId="0" fontId="142" fillId="0" borderId="0" xfId="0" applyFont="1" applyAlignment="1">
      <alignment horizontal="center" vertical="center"/>
    </xf>
    <xf numFmtId="0" fontId="143" fillId="0" borderId="0" xfId="0" applyFont="1" applyAlignment="1">
      <alignment vertical="center" wrapText="1"/>
    </xf>
    <xf numFmtId="10" fontId="143" fillId="0" borderId="0" xfId="348" applyNumberFormat="1" applyFont="1" applyFill="1" applyBorder="1"/>
    <xf numFmtId="10" fontId="143" fillId="0" borderId="0" xfId="348" applyNumberFormat="1" applyFont="1" applyFill="1" applyBorder="1" applyAlignment="1">
      <alignment wrapText="1"/>
    </xf>
    <xf numFmtId="0" fontId="148" fillId="42" borderId="0" xfId="0" applyFont="1" applyFill="1"/>
    <xf numFmtId="0" fontId="143" fillId="0" borderId="0" xfId="0" applyFont="1" applyAlignment="1">
      <alignment horizontal="right"/>
    </xf>
    <xf numFmtId="10" fontId="143" fillId="0" borderId="0" xfId="351" applyNumberFormat="1" applyFont="1" applyFill="1" applyBorder="1"/>
    <xf numFmtId="10" fontId="143" fillId="42" borderId="0" xfId="0" applyNumberFormat="1" applyFont="1" applyFill="1"/>
    <xf numFmtId="10" fontId="143" fillId="42" borderId="0" xfId="351" applyNumberFormat="1" applyFont="1" applyFill="1"/>
    <xf numFmtId="10" fontId="143" fillId="42" borderId="0" xfId="351" applyNumberFormat="1" applyFont="1" applyFill="1" applyAlignment="1">
      <alignment wrapText="1"/>
    </xf>
    <xf numFmtId="0" fontId="164" fillId="42" borderId="0" xfId="0" applyFont="1" applyFill="1"/>
    <xf numFmtId="4" fontId="86" fillId="0" borderId="13" xfId="279" applyNumberFormat="1" applyFont="1" applyBorder="1" applyAlignment="1">
      <alignment horizontal="center" vertical="center" wrapText="1"/>
    </xf>
    <xf numFmtId="4" fontId="86" fillId="0" borderId="13" xfId="279" applyNumberFormat="1" applyFont="1" applyBorder="1" applyAlignment="1">
      <alignment vertical="center" wrapText="1"/>
    </xf>
    <xf numFmtId="4" fontId="84" fillId="0" borderId="13" xfId="279" applyNumberFormat="1" applyFont="1" applyBorder="1" applyAlignment="1">
      <alignment horizontal="center" vertical="center"/>
    </xf>
    <xf numFmtId="4" fontId="84" fillId="0" borderId="13" xfId="279" applyNumberFormat="1" applyFont="1" applyBorder="1" applyAlignment="1">
      <alignment vertical="center"/>
    </xf>
    <xf numFmtId="4" fontId="84" fillId="0" borderId="13" xfId="279" applyNumberFormat="1" applyFont="1" applyBorder="1" applyAlignment="1">
      <alignment horizontal="center" vertical="center" wrapText="1"/>
    </xf>
    <xf numFmtId="4" fontId="84" fillId="0" borderId="13" xfId="279" applyNumberFormat="1" applyFont="1" applyBorder="1" applyAlignment="1">
      <alignment vertical="center" wrapText="1"/>
    </xf>
    <xf numFmtId="4" fontId="86" fillId="0" borderId="13" xfId="279" applyNumberFormat="1" applyFont="1" applyBorder="1" applyAlignment="1">
      <alignment horizontal="center" vertical="center"/>
    </xf>
    <xf numFmtId="4" fontId="86" fillId="0" borderId="13" xfId="279" applyNumberFormat="1" applyFont="1" applyBorder="1" applyAlignment="1">
      <alignment vertical="center"/>
    </xf>
    <xf numFmtId="0" fontId="88" fillId="0" borderId="0" xfId="0" applyFont="1" applyAlignment="1">
      <alignment horizontal="left" wrapText="1"/>
    </xf>
    <xf numFmtId="0" fontId="89" fillId="0" borderId="0" xfId="0" applyFont="1" applyAlignment="1">
      <alignment horizontal="center" vertical="center" wrapText="1" readingOrder="1"/>
    </xf>
    <xf numFmtId="0" fontId="89" fillId="0" borderId="0" xfId="0" applyFont="1" applyAlignment="1">
      <alignment horizontal="center" vertical="center" readingOrder="1"/>
    </xf>
    <xf numFmtId="0" fontId="89" fillId="42" borderId="0" xfId="0" applyFont="1" applyFill="1" applyAlignment="1">
      <alignment horizontal="center" vertical="center"/>
    </xf>
    <xf numFmtId="0" fontId="97" fillId="0" borderId="0" xfId="0" applyFont="1" applyAlignment="1">
      <alignment horizontal="left" wrapText="1"/>
    </xf>
    <xf numFmtId="0" fontId="89" fillId="0" borderId="0" xfId="0" applyFont="1" applyAlignment="1">
      <alignment horizontal="center" vertical="center" wrapText="1"/>
    </xf>
    <xf numFmtId="0" fontId="89" fillId="0" borderId="0" xfId="0" applyFont="1" applyAlignment="1">
      <alignment horizontal="center" vertical="center"/>
    </xf>
    <xf numFmtId="0" fontId="83" fillId="42" borderId="0" xfId="278" applyFont="1" applyFill="1" applyAlignment="1">
      <alignment horizontal="left" wrapText="1"/>
    </xf>
    <xf numFmtId="0" fontId="52" fillId="42" borderId="0" xfId="278" applyFont="1" applyFill="1" applyAlignment="1">
      <alignment horizontal="left" wrapText="1"/>
    </xf>
    <xf numFmtId="0" fontId="89" fillId="42" borderId="0" xfId="278" applyFont="1" applyFill="1" applyAlignment="1">
      <alignment horizontal="center" vertical="center"/>
    </xf>
    <xf numFmtId="0" fontId="103" fillId="0" borderId="0" xfId="0" applyFont="1" applyAlignment="1">
      <alignment horizontal="center" vertical="center" wrapText="1"/>
    </xf>
    <xf numFmtId="1" fontId="83" fillId="45" borderId="13" xfId="278" applyNumberFormat="1" applyFont="1" applyFill="1" applyBorder="1" applyAlignment="1">
      <alignment horizontal="center" vertical="center" wrapText="1"/>
    </xf>
    <xf numFmtId="0" fontId="83" fillId="45" borderId="13" xfId="0" applyFont="1" applyFill="1" applyBorder="1" applyAlignment="1">
      <alignment horizontal="center" vertical="center" wrapText="1"/>
    </xf>
    <xf numFmtId="0" fontId="100" fillId="42" borderId="0" xfId="278" applyFont="1" applyFill="1" applyAlignment="1">
      <alignment horizontal="left" vertical="center" wrapText="1"/>
    </xf>
    <xf numFmtId="0" fontId="83" fillId="45" borderId="13" xfId="0" applyFont="1" applyFill="1" applyBorder="1" applyAlignment="1">
      <alignment horizontal="center" vertical="center"/>
    </xf>
    <xf numFmtId="0" fontId="92" fillId="42" borderId="0" xfId="278" applyFont="1" applyFill="1" applyAlignment="1">
      <alignment horizontal="left" wrapText="1"/>
    </xf>
    <xf numFmtId="0" fontId="89" fillId="42" borderId="0" xfId="278" applyFont="1" applyFill="1" applyAlignment="1">
      <alignment horizontal="center" vertical="top" wrapText="1"/>
    </xf>
    <xf numFmtId="0" fontId="108" fillId="0" borderId="0" xfId="970" applyFont="1" applyAlignment="1">
      <alignment horizontal="center" vertical="center" wrapText="1"/>
    </xf>
    <xf numFmtId="0" fontId="109" fillId="0" borderId="0" xfId="970" applyFont="1" applyAlignment="1">
      <alignment horizontal="left" wrapText="1"/>
    </xf>
    <xf numFmtId="0" fontId="109" fillId="0" borderId="0" xfId="970" applyFont="1" applyAlignment="1">
      <alignment horizontal="left" vertical="top" wrapText="1"/>
    </xf>
    <xf numFmtId="0" fontId="52" fillId="42" borderId="0" xfId="278" applyFont="1" applyFill="1" applyAlignment="1">
      <alignment horizontal="center" vertical="center"/>
    </xf>
    <xf numFmtId="3" fontId="86" fillId="0" borderId="20" xfId="278" applyNumberFormat="1" applyFont="1" applyBorder="1" applyAlignment="1">
      <alignment horizontal="left" vertical="center" wrapText="1"/>
    </xf>
    <xf numFmtId="3" fontId="86" fillId="0" borderId="21" xfId="278" applyNumberFormat="1" applyFont="1" applyBorder="1" applyAlignment="1">
      <alignment horizontal="left" vertical="center" wrapText="1"/>
    </xf>
    <xf numFmtId="3" fontId="86" fillId="0" borderId="22" xfId="278" applyNumberFormat="1" applyFont="1" applyBorder="1" applyAlignment="1">
      <alignment horizontal="left" vertical="center" wrapText="1"/>
    </xf>
    <xf numFmtId="3" fontId="86" fillId="0" borderId="20" xfId="278" applyNumberFormat="1" applyFont="1" applyBorder="1" applyAlignment="1">
      <alignment horizontal="left" vertical="center"/>
    </xf>
    <xf numFmtId="3" fontId="86" fillId="0" borderId="21" xfId="278" applyNumberFormat="1" applyFont="1" applyBorder="1" applyAlignment="1">
      <alignment horizontal="left" vertical="center"/>
    </xf>
    <xf numFmtId="3" fontId="86" fillId="0" borderId="22" xfId="278" applyNumberFormat="1" applyFont="1" applyBorder="1" applyAlignment="1">
      <alignment horizontal="left" vertical="center"/>
    </xf>
    <xf numFmtId="0" fontId="83" fillId="45" borderId="23" xfId="278" applyFont="1" applyFill="1" applyBorder="1" applyAlignment="1">
      <alignment horizontal="center" vertical="center"/>
    </xf>
    <xf numFmtId="0" fontId="83" fillId="45" borderId="15" xfId="278" applyFont="1" applyFill="1" applyBorder="1" applyAlignment="1">
      <alignment horizontal="center" vertical="center"/>
    </xf>
    <xf numFmtId="0" fontId="83" fillId="45" borderId="23" xfId="278" applyFont="1" applyFill="1" applyBorder="1" applyAlignment="1">
      <alignment horizontal="center" vertical="center" wrapText="1"/>
    </xf>
    <xf numFmtId="0" fontId="83" fillId="45" borderId="15" xfId="278" applyFont="1" applyFill="1" applyBorder="1" applyAlignment="1">
      <alignment horizontal="center" vertical="center" wrapText="1"/>
    </xf>
    <xf numFmtId="0" fontId="89" fillId="0" borderId="0" xfId="301" applyFont="1" applyAlignment="1">
      <alignment horizontal="center" vertical="center" wrapText="1" readingOrder="1"/>
    </xf>
    <xf numFmtId="0" fontId="83" fillId="46" borderId="13" xfId="301" applyFont="1" applyFill="1" applyBorder="1" applyAlignment="1">
      <alignment horizontal="center" vertical="center" wrapText="1"/>
    </xf>
    <xf numFmtId="0" fontId="108" fillId="0" borderId="0" xfId="971" applyFont="1" applyAlignment="1">
      <alignment horizontal="center" vertical="center" wrapText="1"/>
    </xf>
    <xf numFmtId="0" fontId="109" fillId="0" borderId="0" xfId="971" applyFont="1" applyAlignment="1">
      <alignment horizontal="left" wrapText="1"/>
    </xf>
    <xf numFmtId="0" fontId="161" fillId="0" borderId="0" xfId="971" applyFont="1" applyAlignment="1">
      <alignment horizontal="left" vertical="top" wrapText="1"/>
    </xf>
    <xf numFmtId="0" fontId="109" fillId="0" borderId="0" xfId="971" applyFont="1" applyAlignment="1">
      <alignment horizontal="left" vertical="top" wrapText="1"/>
    </xf>
    <xf numFmtId="0" fontId="137" fillId="0" borderId="0" xfId="971" applyFont="1" applyAlignment="1">
      <alignment horizontal="center" vertical="center" wrapText="1"/>
    </xf>
    <xf numFmtId="0" fontId="89" fillId="42" borderId="0" xfId="301" applyFont="1" applyFill="1" applyAlignment="1">
      <alignment horizontal="center" vertical="center" wrapText="1" readingOrder="2"/>
    </xf>
    <xf numFmtId="0" fontId="89" fillId="42" borderId="0" xfId="301" quotePrefix="1" applyFont="1" applyFill="1" applyAlignment="1">
      <alignment horizontal="center" vertical="center"/>
    </xf>
    <xf numFmtId="0" fontId="89" fillId="42" borderId="0" xfId="301" applyFont="1" applyFill="1" applyAlignment="1">
      <alignment horizontal="center" vertical="center"/>
    </xf>
    <xf numFmtId="0" fontId="108" fillId="0" borderId="0" xfId="986" applyFont="1" applyAlignment="1">
      <alignment horizontal="center" vertical="center" wrapText="1"/>
    </xf>
    <xf numFmtId="0" fontId="109" fillId="0" borderId="0" xfId="986" applyFont="1" applyAlignment="1">
      <alignment horizontal="left" wrapText="1"/>
    </xf>
    <xf numFmtId="0" fontId="161" fillId="0" borderId="0" xfId="986" applyFont="1" applyAlignment="1">
      <alignment horizontal="left" vertical="top" wrapText="1"/>
    </xf>
    <xf numFmtId="0" fontId="109" fillId="0" borderId="0" xfId="986" applyFont="1" applyAlignment="1">
      <alignment horizontal="left" vertical="top" wrapText="1"/>
    </xf>
    <xf numFmtId="0" fontId="89" fillId="42" borderId="0" xfId="0" applyFont="1" applyFill="1" applyAlignment="1">
      <alignment horizontal="center" vertical="center" wrapText="1"/>
    </xf>
    <xf numFmtId="0" fontId="89" fillId="42" borderId="0" xfId="0" quotePrefix="1" applyFont="1" applyFill="1" applyAlignment="1">
      <alignment horizontal="center" vertical="center"/>
    </xf>
    <xf numFmtId="0" fontId="86" fillId="45" borderId="13" xfId="0" applyFont="1" applyFill="1" applyBorder="1" applyAlignment="1">
      <alignment horizontal="center" vertical="center"/>
    </xf>
    <xf numFmtId="0" fontId="88" fillId="42" borderId="0" xfId="0" applyFont="1" applyFill="1" applyAlignment="1">
      <alignment horizontal="left" vertical="center"/>
    </xf>
    <xf numFmtId="0" fontId="89" fillId="42" borderId="0" xfId="0" applyFont="1" applyFill="1" applyAlignment="1">
      <alignment horizontal="center" wrapText="1"/>
    </xf>
    <xf numFmtId="0" fontId="89" fillId="42" borderId="0" xfId="0" applyFont="1" applyFill="1" applyAlignment="1">
      <alignment horizontal="center"/>
    </xf>
    <xf numFmtId="0" fontId="83" fillId="45" borderId="13" xfId="278" applyFont="1" applyFill="1" applyBorder="1" applyAlignment="1">
      <alignment horizontal="center" vertical="center"/>
    </xf>
    <xf numFmtId="0" fontId="83" fillId="45" borderId="13" xfId="278" applyFont="1" applyFill="1" applyBorder="1" applyAlignment="1">
      <alignment horizontal="center" vertical="center" wrapText="1"/>
    </xf>
    <xf numFmtId="0" fontId="152" fillId="0" borderId="0" xfId="338" applyFont="1" applyAlignment="1">
      <alignment horizontal="left" vertical="center" wrapText="1"/>
    </xf>
    <xf numFmtId="0" fontId="79" fillId="0" borderId="0" xfId="338" applyFont="1" applyAlignment="1">
      <alignment horizontal="left" vertical="center" wrapText="1"/>
    </xf>
    <xf numFmtId="0" fontId="52" fillId="45" borderId="13" xfId="0" applyFont="1" applyFill="1" applyBorder="1" applyAlignment="1">
      <alignment horizontal="center" vertical="center"/>
    </xf>
    <xf numFmtId="0" fontId="88" fillId="0" borderId="0" xfId="0" applyFont="1" applyAlignment="1">
      <alignment horizontal="justify" vertical="center" wrapText="1"/>
    </xf>
    <xf numFmtId="0" fontId="89" fillId="42" borderId="0" xfId="0" applyFont="1" applyFill="1" applyAlignment="1">
      <alignment horizontal="center" vertical="center" wrapText="1" readingOrder="1"/>
    </xf>
    <xf numFmtId="0" fontId="96" fillId="45" borderId="13" xfId="0" applyFont="1" applyFill="1" applyBorder="1" applyAlignment="1">
      <alignment horizontal="center" vertical="center"/>
    </xf>
    <xf numFmtId="0" fontId="88" fillId="0" borderId="0" xfId="0" applyFont="1" applyAlignment="1">
      <alignment horizontal="left" vertical="top" wrapText="1"/>
    </xf>
    <xf numFmtId="0" fontId="89" fillId="44" borderId="0" xfId="0" applyFont="1" applyFill="1" applyAlignment="1">
      <alignment horizontal="center" vertical="center"/>
    </xf>
    <xf numFmtId="0" fontId="58" fillId="45" borderId="37" xfId="0" applyFont="1" applyFill="1" applyBorder="1" applyAlignment="1">
      <alignment horizontal="left" vertical="center" wrapText="1"/>
    </xf>
    <xf numFmtId="0" fontId="155" fillId="45" borderId="39" xfId="0" applyFont="1" applyFill="1" applyBorder="1" applyAlignment="1">
      <alignment horizontal="left" vertical="center" wrapText="1"/>
    </xf>
    <xf numFmtId="0" fontId="155" fillId="45" borderId="40" xfId="0" applyFont="1" applyFill="1" applyBorder="1" applyAlignment="1">
      <alignment horizontal="left" vertical="center" wrapText="1"/>
    </xf>
    <xf numFmtId="0" fontId="155" fillId="45" borderId="38" xfId="0" applyFont="1" applyFill="1" applyBorder="1" applyAlignment="1">
      <alignment horizontal="left" vertical="center" wrapText="1"/>
    </xf>
    <xf numFmtId="0" fontId="155" fillId="45" borderId="41" xfId="0" applyFont="1" applyFill="1" applyBorder="1" applyAlignment="1">
      <alignment horizontal="left" vertical="center" wrapText="1"/>
    </xf>
    <xf numFmtId="0" fontId="155" fillId="45" borderId="42" xfId="0" applyFont="1" applyFill="1" applyBorder="1" applyAlignment="1">
      <alignment horizontal="left" vertical="center" wrapText="1"/>
    </xf>
    <xf numFmtId="0" fontId="89" fillId="42" borderId="0" xfId="0" quotePrefix="1" applyFont="1" applyFill="1" applyAlignment="1">
      <alignment horizontal="center" vertical="center" wrapText="1" readingOrder="1"/>
    </xf>
    <xf numFmtId="0" fontId="83" fillId="45" borderId="23" xfId="0" applyFont="1" applyFill="1" applyBorder="1" applyAlignment="1">
      <alignment horizontal="center" vertical="center" wrapText="1"/>
    </xf>
    <xf numFmtId="0" fontId="83" fillId="45" borderId="15" xfId="0" applyFont="1" applyFill="1" applyBorder="1" applyAlignment="1">
      <alignment horizontal="center" vertical="center" wrapText="1"/>
    </xf>
    <xf numFmtId="0" fontId="83" fillId="45" borderId="33" xfId="0" applyFont="1" applyFill="1" applyBorder="1" applyAlignment="1">
      <alignment horizontal="center" vertical="center"/>
    </xf>
    <xf numFmtId="0" fontId="83" fillId="45" borderId="34" xfId="0" applyFont="1" applyFill="1" applyBorder="1" applyAlignment="1">
      <alignment horizontal="center" vertical="center"/>
    </xf>
    <xf numFmtId="0" fontId="83" fillId="45" borderId="30" xfId="0" applyFont="1" applyFill="1" applyBorder="1" applyAlignment="1">
      <alignment horizontal="center" vertical="center"/>
    </xf>
    <xf numFmtId="0" fontId="83" fillId="45" borderId="31" xfId="0" applyFont="1" applyFill="1" applyBorder="1" applyAlignment="1">
      <alignment horizontal="center" vertical="center"/>
    </xf>
    <xf numFmtId="0" fontId="83" fillId="45" borderId="37" xfId="0" applyFont="1" applyFill="1" applyBorder="1" applyAlignment="1">
      <alignment horizontal="center" vertical="center" wrapText="1"/>
    </xf>
    <xf numFmtId="0" fontId="83" fillId="45" borderId="38" xfId="0" applyFont="1" applyFill="1" applyBorder="1" applyAlignment="1">
      <alignment horizontal="center" vertical="center" wrapText="1"/>
    </xf>
    <xf numFmtId="0" fontId="89" fillId="42" borderId="0" xfId="185" applyFont="1" applyFill="1" applyAlignment="1" applyProtection="1">
      <alignment horizontal="center" vertical="center"/>
    </xf>
    <xf numFmtId="0" fontId="83" fillId="45" borderId="29" xfId="0" applyFont="1" applyFill="1" applyBorder="1" applyAlignment="1">
      <alignment horizontal="center" vertical="center"/>
    </xf>
    <xf numFmtId="0" fontId="83" fillId="45" borderId="32" xfId="0" applyFont="1" applyFill="1" applyBorder="1" applyAlignment="1">
      <alignment horizontal="center" vertical="center"/>
    </xf>
    <xf numFmtId="0" fontId="89" fillId="0" borderId="0" xfId="0" quotePrefix="1" applyFont="1" applyAlignment="1">
      <alignment horizontal="center" vertical="center" wrapText="1"/>
    </xf>
    <xf numFmtId="0" fontId="97" fillId="0" borderId="0" xfId="0" quotePrefix="1" applyFont="1" applyAlignment="1">
      <alignment horizontal="left" wrapText="1"/>
    </xf>
    <xf numFmtId="0" fontId="89" fillId="42" borderId="0" xfId="0" quotePrefix="1" applyFont="1" applyFill="1" applyAlignment="1">
      <alignment horizontal="left"/>
    </xf>
    <xf numFmtId="0" fontId="88" fillId="42" borderId="0" xfId="0" applyFont="1" applyFill="1" applyAlignment="1">
      <alignment horizontal="left" wrapText="1"/>
    </xf>
    <xf numFmtId="0" fontId="89" fillId="42" borderId="0" xfId="0" applyFont="1" applyFill="1" applyAlignment="1">
      <alignment horizontal="left"/>
    </xf>
    <xf numFmtId="0" fontId="83" fillId="0" borderId="0" xfId="0" applyFont="1" applyAlignment="1">
      <alignment horizontal="center" vertical="center" wrapText="1"/>
    </xf>
    <xf numFmtId="0" fontId="56" fillId="0" borderId="0" xfId="978" applyFont="1" applyAlignment="1">
      <alignment horizontal="left" vertical="center" wrapText="1"/>
    </xf>
    <xf numFmtId="0" fontId="56" fillId="0" borderId="0" xfId="979" applyFont="1" applyAlignment="1">
      <alignment horizontal="left" vertical="center" wrapText="1"/>
    </xf>
    <xf numFmtId="0" fontId="58" fillId="0" borderId="0" xfId="0" applyFont="1" applyAlignment="1">
      <alignment horizontal="center" vertical="center" wrapText="1"/>
    </xf>
    <xf numFmtId="0" fontId="56" fillId="0" borderId="0" xfId="974" applyFont="1" applyAlignment="1">
      <alignment horizontal="left" vertical="top" wrapText="1"/>
    </xf>
    <xf numFmtId="0" fontId="56" fillId="0" borderId="0" xfId="975" applyFont="1" applyAlignment="1">
      <alignment horizontal="left" vertical="top" wrapText="1"/>
    </xf>
    <xf numFmtId="0" fontId="56" fillId="0" borderId="0" xfId="976" applyFont="1" applyAlignment="1">
      <alignment horizontal="left" vertical="top" wrapText="1"/>
    </xf>
    <xf numFmtId="0" fontId="54" fillId="0" borderId="0" xfId="0" applyFont="1" applyAlignment="1">
      <alignment horizontal="center" vertical="center" wrapText="1"/>
    </xf>
    <xf numFmtId="0" fontId="83" fillId="45" borderId="18" xfId="0" applyFont="1" applyFill="1" applyBorder="1" applyAlignment="1">
      <alignment horizontal="center" vertical="center" wrapText="1"/>
    </xf>
    <xf numFmtId="0" fontId="83" fillId="45" borderId="16" xfId="0" applyFont="1" applyFill="1" applyBorder="1" applyAlignment="1">
      <alignment horizontal="center" vertical="center" wrapText="1"/>
    </xf>
    <xf numFmtId="3" fontId="86" fillId="45" borderId="18" xfId="0" applyNumberFormat="1" applyFont="1" applyFill="1" applyBorder="1" applyAlignment="1">
      <alignment horizontal="center" vertical="center" wrapText="1"/>
    </xf>
    <xf numFmtId="3" fontId="86" fillId="45" borderId="24" xfId="0" applyNumberFormat="1" applyFont="1" applyFill="1" applyBorder="1" applyAlignment="1">
      <alignment horizontal="center" vertical="center" wrapText="1"/>
    </xf>
    <xf numFmtId="3" fontId="86" fillId="45" borderId="25" xfId="0" applyNumberFormat="1" applyFont="1" applyFill="1" applyBorder="1" applyAlignment="1">
      <alignment horizontal="center" vertical="center" wrapText="1"/>
    </xf>
    <xf numFmtId="0" fontId="68" fillId="42" borderId="0" xfId="0" applyFont="1" applyFill="1" applyAlignment="1">
      <alignment horizontal="center"/>
    </xf>
    <xf numFmtId="0" fontId="83" fillId="45" borderId="26" xfId="0" applyFont="1" applyFill="1" applyBorder="1" applyAlignment="1">
      <alignment horizontal="center" vertical="center"/>
    </xf>
    <xf numFmtId="0" fontId="83" fillId="45" borderId="27" xfId="0" applyFont="1" applyFill="1" applyBorder="1" applyAlignment="1">
      <alignment horizontal="center" vertical="center"/>
    </xf>
    <xf numFmtId="0" fontId="83" fillId="45" borderId="28" xfId="0" applyFont="1" applyFill="1" applyBorder="1" applyAlignment="1">
      <alignment horizontal="center" vertical="center"/>
    </xf>
    <xf numFmtId="0" fontId="58" fillId="0" borderId="0" xfId="311" applyFont="1" applyAlignment="1">
      <alignment horizontal="center" vertical="center" wrapText="1"/>
    </xf>
    <xf numFmtId="0" fontId="83" fillId="45" borderId="18" xfId="0" applyFont="1" applyFill="1" applyBorder="1" applyAlignment="1">
      <alignment horizontal="center" vertical="center"/>
    </xf>
    <xf numFmtId="0" fontId="83" fillId="45" borderId="24" xfId="0" applyFont="1" applyFill="1" applyBorder="1" applyAlignment="1">
      <alignment horizontal="center" vertical="center"/>
    </xf>
    <xf numFmtId="0" fontId="83" fillId="45" borderId="25" xfId="0" applyFont="1" applyFill="1" applyBorder="1" applyAlignment="1">
      <alignment horizontal="center" vertical="center"/>
    </xf>
    <xf numFmtId="0" fontId="89" fillId="42" borderId="0" xfId="0" applyFont="1" applyFill="1" applyAlignment="1">
      <alignment horizontal="center" wrapText="1" readingOrder="1"/>
    </xf>
    <xf numFmtId="0" fontId="86" fillId="45" borderId="18" xfId="0" applyFont="1" applyFill="1" applyBorder="1" applyAlignment="1">
      <alignment horizontal="center" vertical="center" wrapText="1"/>
    </xf>
    <xf numFmtId="0" fontId="86" fillId="45" borderId="24" xfId="0" applyFont="1" applyFill="1" applyBorder="1" applyAlignment="1">
      <alignment horizontal="center" vertical="center" wrapText="1"/>
    </xf>
    <xf numFmtId="0" fontId="86" fillId="45" borderId="25" xfId="0" applyFont="1" applyFill="1" applyBorder="1" applyAlignment="1">
      <alignment horizontal="center" vertical="center" wrapText="1"/>
    </xf>
    <xf numFmtId="0" fontId="86" fillId="45" borderId="18" xfId="0" applyFont="1" applyFill="1" applyBorder="1" applyAlignment="1">
      <alignment horizontal="center" vertical="center"/>
    </xf>
    <xf numFmtId="0" fontId="86" fillId="45" borderId="24" xfId="0" applyFont="1" applyFill="1" applyBorder="1" applyAlignment="1">
      <alignment horizontal="center" vertical="center"/>
    </xf>
    <xf numFmtId="0" fontId="86" fillId="45" borderId="25" xfId="0" applyFont="1" applyFill="1" applyBorder="1" applyAlignment="1">
      <alignment horizontal="center" vertical="center"/>
    </xf>
    <xf numFmtId="0" fontId="56" fillId="0" borderId="0" xfId="0" applyFont="1" applyAlignment="1">
      <alignment horizontal="center" vertical="center" wrapText="1"/>
    </xf>
    <xf numFmtId="0" fontId="58" fillId="0" borderId="0" xfId="972" applyFont="1" applyAlignment="1">
      <alignment horizontal="center" vertical="center" wrapText="1"/>
    </xf>
    <xf numFmtId="0" fontId="58" fillId="0" borderId="0" xfId="972" applyFont="1" applyAlignment="1">
      <alignment horizontal="center" vertical="center"/>
    </xf>
    <xf numFmtId="2" fontId="58" fillId="0" borderId="0" xfId="207" applyNumberFormat="1" applyFont="1" applyFill="1" applyBorder="1" applyAlignment="1">
      <alignment horizontal="center" vertical="center" wrapText="1"/>
    </xf>
  </cellXfs>
  <cellStyles count="988">
    <cellStyle name="1 indent" xfId="1"/>
    <cellStyle name="2 indents" xfId="2"/>
    <cellStyle name="20% - Énfasis1 2" xfId="3"/>
    <cellStyle name="20% - Énfasis1 3" xfId="4"/>
    <cellStyle name="20% - Énfasis1 4" xfId="5"/>
    <cellStyle name="20% - Énfasis1 5" xfId="6"/>
    <cellStyle name="20% - Énfasis1 6" xfId="7"/>
    <cellStyle name="20% - Énfasis2 2" xfId="8"/>
    <cellStyle name="20% - Énfasis2 3" xfId="9"/>
    <cellStyle name="20% - Énfasis2 4" xfId="10"/>
    <cellStyle name="20% - Énfasis2 5" xfId="11"/>
    <cellStyle name="20% - Énfasis2 6" xfId="12"/>
    <cellStyle name="20% - Énfasis3 2" xfId="13"/>
    <cellStyle name="20% - Énfasis3 3" xfId="14"/>
    <cellStyle name="20% - Énfasis3 4" xfId="15"/>
    <cellStyle name="20% - Énfasis3 5" xfId="16"/>
    <cellStyle name="20% - Énfasis3 6" xfId="17"/>
    <cellStyle name="20% - Énfasis4 2" xfId="18"/>
    <cellStyle name="20% - Énfasis4 3" xfId="19"/>
    <cellStyle name="20% - Énfasis4 4" xfId="20"/>
    <cellStyle name="20% - Énfasis4 5" xfId="21"/>
    <cellStyle name="20% - Énfasis4 6" xfId="22"/>
    <cellStyle name="20% - Énfasis5 2" xfId="23"/>
    <cellStyle name="20% - Énfasis5 3" xfId="24"/>
    <cellStyle name="20% - Énfasis5 4" xfId="25"/>
    <cellStyle name="20% - Énfasis5 5" xfId="26"/>
    <cellStyle name="20% - Énfasis5 6" xfId="27"/>
    <cellStyle name="20% - Énfasis6 2" xfId="28"/>
    <cellStyle name="20% - Énfasis6 3" xfId="29"/>
    <cellStyle name="20% - Énfasis6 4" xfId="30"/>
    <cellStyle name="20% - Énfasis6 5" xfId="31"/>
    <cellStyle name="20% - Énfasis6 6" xfId="32"/>
    <cellStyle name="3 indents" xfId="33"/>
    <cellStyle name="4 indents" xfId="34"/>
    <cellStyle name="40% - Énfasis1 2" xfId="35"/>
    <cellStyle name="40% - Énfasis1 3" xfId="36"/>
    <cellStyle name="40% - Énfasis1 4" xfId="37"/>
    <cellStyle name="40% - Énfasis1 5" xfId="38"/>
    <cellStyle name="40% - Énfasis1 6" xfId="39"/>
    <cellStyle name="40% - Énfasis2 2" xfId="40"/>
    <cellStyle name="40% - Énfasis2 3" xfId="41"/>
    <cellStyle name="40% - Énfasis2 4" xfId="42"/>
    <cellStyle name="40% - Énfasis2 5" xfId="43"/>
    <cellStyle name="40% - Énfasis2 6" xfId="44"/>
    <cellStyle name="40% - Énfasis3 2" xfId="45"/>
    <cellStyle name="40% - Énfasis3 3" xfId="46"/>
    <cellStyle name="40% - Énfasis3 4" xfId="47"/>
    <cellStyle name="40% - Énfasis3 5" xfId="48"/>
    <cellStyle name="40% - Énfasis3 6" xfId="49"/>
    <cellStyle name="40% - Énfasis4 2" xfId="50"/>
    <cellStyle name="40% - Énfasis4 3" xfId="51"/>
    <cellStyle name="40% - Énfasis4 4" xfId="52"/>
    <cellStyle name="40% - Énfasis4 5" xfId="53"/>
    <cellStyle name="40% - Énfasis4 6" xfId="54"/>
    <cellStyle name="40% - Énfasis5 2" xfId="55"/>
    <cellStyle name="40% - Énfasis5 3" xfId="56"/>
    <cellStyle name="40% - Énfasis5 4" xfId="57"/>
    <cellStyle name="40% - Énfasis5 5" xfId="58"/>
    <cellStyle name="40% - Énfasis5 6" xfId="59"/>
    <cellStyle name="40% - Énfasis6 2" xfId="60"/>
    <cellStyle name="40% - Énfasis6 3" xfId="61"/>
    <cellStyle name="40% - Énfasis6 4" xfId="62"/>
    <cellStyle name="40% - Énfasis6 5" xfId="63"/>
    <cellStyle name="40% - Énfasis6 6" xfId="64"/>
    <cellStyle name="5 indents" xfId="65"/>
    <cellStyle name="60% - Énfasis1 2" xfId="66"/>
    <cellStyle name="60% - Énfasis1 3" xfId="67"/>
    <cellStyle name="60% - Énfasis1 4" xfId="68"/>
    <cellStyle name="60% - Énfasis1 5" xfId="69"/>
    <cellStyle name="60% - Énfasis1 6" xfId="70"/>
    <cellStyle name="60% - Énfasis2 2" xfId="71"/>
    <cellStyle name="60% - Énfasis2 3" xfId="72"/>
    <cellStyle name="60% - Énfasis2 4" xfId="73"/>
    <cellStyle name="60% - Énfasis2 5" xfId="74"/>
    <cellStyle name="60% - Énfasis2 6" xfId="75"/>
    <cellStyle name="60% - Énfasis3 2" xfId="76"/>
    <cellStyle name="60% - Énfasis3 3" xfId="77"/>
    <cellStyle name="60% - Énfasis3 4" xfId="78"/>
    <cellStyle name="60% - Énfasis3 5" xfId="79"/>
    <cellStyle name="60% - Énfasis3 6" xfId="80"/>
    <cellStyle name="60% - Énfasis4 2" xfId="81"/>
    <cellStyle name="60% - Énfasis4 3" xfId="82"/>
    <cellStyle name="60% - Énfasis4 4" xfId="83"/>
    <cellStyle name="60% - Énfasis4 5" xfId="84"/>
    <cellStyle name="60% - Énfasis4 6" xfId="85"/>
    <cellStyle name="60% - Énfasis5 2" xfId="86"/>
    <cellStyle name="60% - Énfasis5 3" xfId="87"/>
    <cellStyle name="60% - Énfasis5 4" xfId="88"/>
    <cellStyle name="60% - Énfasis5 5" xfId="89"/>
    <cellStyle name="60% - Énfasis5 6" xfId="90"/>
    <cellStyle name="60% - Énfasis6 2" xfId="91"/>
    <cellStyle name="60% - Énfasis6 3" xfId="92"/>
    <cellStyle name="60% - Énfasis6 4" xfId="93"/>
    <cellStyle name="60% - Énfasis6 5" xfId="94"/>
    <cellStyle name="60% - Énfasis6 6" xfId="95"/>
    <cellStyle name="ANCLAS,REZONES Y SUS PARTES,DE FUNDICION,DE HIERRO O DE ACERO" xfId="96"/>
    <cellStyle name="ANCLAS,REZONES Y SUS PARTES,DE FUNDICION,DE HIERRO O DE ACERO 2" xfId="97"/>
    <cellStyle name="ANCLAS,REZONES Y SUS PARTES,DE FUNDICION,DE HIERRO O DE ACERO 3" xfId="98"/>
    <cellStyle name="ANCLAS,REZONES Y SUS PARTES,DE FUNDICION,DE HIERRO O DE ACERO 4" xfId="99"/>
    <cellStyle name="Buena 2" xfId="100"/>
    <cellStyle name="Buena 3" xfId="101"/>
    <cellStyle name="Buena 4" xfId="102"/>
    <cellStyle name="Buena 5" xfId="103"/>
    <cellStyle name="Buena 6" xfId="104"/>
    <cellStyle name="Cálculo 2" xfId="105"/>
    <cellStyle name="Cálculo 3" xfId="106"/>
    <cellStyle name="Cálculo 4" xfId="107"/>
    <cellStyle name="Cálculo 5" xfId="108"/>
    <cellStyle name="Cálculo 6" xfId="109"/>
    <cellStyle name="Celda de comprobación 2" xfId="110"/>
    <cellStyle name="Celda de comprobación 3" xfId="111"/>
    <cellStyle name="Celda de comprobación 4" xfId="112"/>
    <cellStyle name="Celda de comprobación 5" xfId="113"/>
    <cellStyle name="Celda de comprobación 6" xfId="114"/>
    <cellStyle name="Celda vinculada 2" xfId="115"/>
    <cellStyle name="Celda vinculada 3" xfId="116"/>
    <cellStyle name="Celda vinculada 4" xfId="117"/>
    <cellStyle name="Celda vinculada 5" xfId="118"/>
    <cellStyle name="Celda vinculada 6" xfId="119"/>
    <cellStyle name="Comma" xfId="120"/>
    <cellStyle name="Comma 2" xfId="121"/>
    <cellStyle name="Comma0" xfId="122"/>
    <cellStyle name="Encabezado 4 2" xfId="123"/>
    <cellStyle name="Encabezado 4 3" xfId="124"/>
    <cellStyle name="Encabezado 4 4" xfId="125"/>
    <cellStyle name="Encabezado 4 5" xfId="126"/>
    <cellStyle name="Encabezado 4 6" xfId="127"/>
    <cellStyle name="Énfasis1 - 20%" xfId="128"/>
    <cellStyle name="Énfasis1 - 40%" xfId="129"/>
    <cellStyle name="Énfasis1 - 60%" xfId="130"/>
    <cellStyle name="Énfasis1 2" xfId="131"/>
    <cellStyle name="Énfasis1 3" xfId="132"/>
    <cellStyle name="Énfasis1 4" xfId="133"/>
    <cellStyle name="Énfasis1 5" xfId="134"/>
    <cellStyle name="Énfasis1 6" xfId="135"/>
    <cellStyle name="Énfasis2 - 20%" xfId="136"/>
    <cellStyle name="Énfasis2 - 40%" xfId="137"/>
    <cellStyle name="Énfasis2 - 60%" xfId="138"/>
    <cellStyle name="Énfasis2 2" xfId="139"/>
    <cellStyle name="Énfasis2 3" xfId="140"/>
    <cellStyle name="Énfasis2 4" xfId="141"/>
    <cellStyle name="Énfasis2 5" xfId="142"/>
    <cellStyle name="Énfasis2 6" xfId="143"/>
    <cellStyle name="Énfasis3 - 20%" xfId="144"/>
    <cellStyle name="Énfasis3 - 40%" xfId="145"/>
    <cellStyle name="Énfasis3 - 60%" xfId="146"/>
    <cellStyle name="Énfasis3 2" xfId="147"/>
    <cellStyle name="Énfasis3 3" xfId="148"/>
    <cellStyle name="Énfasis3 4" xfId="149"/>
    <cellStyle name="Énfasis3 5" xfId="150"/>
    <cellStyle name="Énfasis3 6" xfId="151"/>
    <cellStyle name="Énfasis4 - 20%" xfId="152"/>
    <cellStyle name="Énfasis4 - 40%" xfId="153"/>
    <cellStyle name="Énfasis4 - 60%" xfId="154"/>
    <cellStyle name="Énfasis4 2" xfId="155"/>
    <cellStyle name="Énfasis4 3" xfId="156"/>
    <cellStyle name="Énfasis4 4" xfId="157"/>
    <cellStyle name="Énfasis4 5" xfId="158"/>
    <cellStyle name="Énfasis4 6" xfId="159"/>
    <cellStyle name="Énfasis5 - 20%" xfId="160"/>
    <cellStyle name="Énfasis5 - 40%" xfId="161"/>
    <cellStyle name="Énfasis5 - 60%" xfId="162"/>
    <cellStyle name="Énfasis5 2" xfId="163"/>
    <cellStyle name="Énfasis5 3" xfId="164"/>
    <cellStyle name="Énfasis5 4" xfId="165"/>
    <cellStyle name="Énfasis5 5" xfId="166"/>
    <cellStyle name="Énfasis5 6" xfId="167"/>
    <cellStyle name="Énfasis6 - 20%" xfId="168"/>
    <cellStyle name="Énfasis6 - 40%" xfId="169"/>
    <cellStyle name="Énfasis6 - 60%" xfId="170"/>
    <cellStyle name="Énfasis6 2" xfId="171"/>
    <cellStyle name="Énfasis6 3" xfId="172"/>
    <cellStyle name="Énfasis6 4" xfId="173"/>
    <cellStyle name="Énfasis6 5" xfId="174"/>
    <cellStyle name="Énfasis6 6" xfId="175"/>
    <cellStyle name="Entrada 2" xfId="176"/>
    <cellStyle name="Entrada 3" xfId="177"/>
    <cellStyle name="Entrada 4" xfId="178"/>
    <cellStyle name="Entrada 5" xfId="179"/>
    <cellStyle name="Entrada 6" xfId="180"/>
    <cellStyle name="Estilo 1" xfId="181"/>
    <cellStyle name="Euro" xfId="182"/>
    <cellStyle name="Euro 2" xfId="183"/>
    <cellStyle name="Euro 3" xfId="184"/>
    <cellStyle name="Hipervínculo" xfId="185" builtinId="8"/>
    <cellStyle name="Hipervínculo 2" xfId="186"/>
    <cellStyle name="Hipervínculo 3" xfId="187"/>
    <cellStyle name="Hipervínculo 3 2" xfId="188"/>
    <cellStyle name="Hipervínculo 4" xfId="189"/>
    <cellStyle name="imf-one decimal" xfId="190"/>
    <cellStyle name="imf-zero decimal" xfId="191"/>
    <cellStyle name="Incorrecto 2" xfId="192"/>
    <cellStyle name="Incorrecto 3" xfId="193"/>
    <cellStyle name="Incorrecto 4" xfId="194"/>
    <cellStyle name="Incorrecto 5" xfId="195"/>
    <cellStyle name="Incorrecto 6" xfId="196"/>
    <cellStyle name="Millares" xfId="197" builtinId="3"/>
    <cellStyle name="Millares [0] 2" xfId="198"/>
    <cellStyle name="Millares [0] 2 2" xfId="199"/>
    <cellStyle name="Millares [0] 2 2 2" xfId="200"/>
    <cellStyle name="Millares [0] 2 3" xfId="201"/>
    <cellStyle name="Millares 10" xfId="202"/>
    <cellStyle name="Millares 11" xfId="203"/>
    <cellStyle name="Millares 11 2" xfId="204"/>
    <cellStyle name="Millares 12" xfId="205"/>
    <cellStyle name="Millares 12 2" xfId="206"/>
    <cellStyle name="Millares 13" xfId="207"/>
    <cellStyle name="Millares 14" xfId="208"/>
    <cellStyle name="Millares 15" xfId="209"/>
    <cellStyle name="Millares 16" xfId="210"/>
    <cellStyle name="Millares 17" xfId="211"/>
    <cellStyle name="Millares 2" xfId="212"/>
    <cellStyle name="Millares 2 10" xfId="213"/>
    <cellStyle name="Millares 2 11" xfId="214"/>
    <cellStyle name="Millares 2 12" xfId="215"/>
    <cellStyle name="Millares 2 13" xfId="216"/>
    <cellStyle name="Millares 2 14" xfId="217"/>
    <cellStyle name="Millares 2 15" xfId="218"/>
    <cellStyle name="Millares 2 16" xfId="219"/>
    <cellStyle name="Millares 2 2" xfId="220"/>
    <cellStyle name="Millares 2 2 2" xfId="221"/>
    <cellStyle name="Millares 2 2 2 2" xfId="222"/>
    <cellStyle name="Millares 2 2 3" xfId="223"/>
    <cellStyle name="Millares 2 3" xfId="224"/>
    <cellStyle name="Millares 2 4" xfId="225"/>
    <cellStyle name="Millares 2 4 2" xfId="226"/>
    <cellStyle name="Millares 2 4 3" xfId="227"/>
    <cellStyle name="Millares 2 5" xfId="228"/>
    <cellStyle name="Millares 2 6" xfId="229"/>
    <cellStyle name="Millares 2 7" xfId="230"/>
    <cellStyle name="Millares 2 8" xfId="231"/>
    <cellStyle name="Millares 2 9" xfId="232"/>
    <cellStyle name="Millares 20" xfId="233"/>
    <cellStyle name="Millares 26" xfId="234"/>
    <cellStyle name="Millares 3" xfId="235"/>
    <cellStyle name="Millares 3 2" xfId="236"/>
    <cellStyle name="Millares 3 3" xfId="237"/>
    <cellStyle name="Millares 3 4" xfId="238"/>
    <cellStyle name="Millares 4" xfId="239"/>
    <cellStyle name="Millares 4 2" xfId="240"/>
    <cellStyle name="Millares 5" xfId="241"/>
    <cellStyle name="Millares 5 2" xfId="242"/>
    <cellStyle name="Millares 5 2 2" xfId="243"/>
    <cellStyle name="Millares 5 3" xfId="244"/>
    <cellStyle name="Millares 5 3 2" xfId="245"/>
    <cellStyle name="Millares 5 4" xfId="246"/>
    <cellStyle name="Millares 5 4 2" xfId="247"/>
    <cellStyle name="Millares 6" xfId="248"/>
    <cellStyle name="Millares 6 2" xfId="249"/>
    <cellStyle name="Millares 6 2 2" xfId="250"/>
    <cellStyle name="Millares 6 3" xfId="251"/>
    <cellStyle name="Millares 6 3 2" xfId="252"/>
    <cellStyle name="Millares 6 4" xfId="253"/>
    <cellStyle name="Millares 6 4 2" xfId="254"/>
    <cellStyle name="Millares 7" xfId="255"/>
    <cellStyle name="Millares 8" xfId="256"/>
    <cellStyle name="Millares 8 2" xfId="257"/>
    <cellStyle name="Millares 8 2 2" xfId="258"/>
    <cellStyle name="Millares 9" xfId="259"/>
    <cellStyle name="Moneda 2" xfId="260"/>
    <cellStyle name="Moneda 3" xfId="261"/>
    <cellStyle name="Neutral 2" xfId="262"/>
    <cellStyle name="Neutral 3" xfId="263"/>
    <cellStyle name="Neutral 4" xfId="264"/>
    <cellStyle name="Neutral 5" xfId="265"/>
    <cellStyle name="Neutral 6" xfId="266"/>
    <cellStyle name="Normal" xfId="0" builtinId="0"/>
    <cellStyle name="Normal 10" xfId="267"/>
    <cellStyle name="Normal 11" xfId="268"/>
    <cellStyle name="Normal 12" xfId="269"/>
    <cellStyle name="Normal 13" xfId="270"/>
    <cellStyle name="Normal 13 2" xfId="271"/>
    <cellStyle name="Normal 14" xfId="272"/>
    <cellStyle name="Normal 15" xfId="273"/>
    <cellStyle name="Normal 16" xfId="274"/>
    <cellStyle name="Normal 17" xfId="275"/>
    <cellStyle name="Normal 18" xfId="276"/>
    <cellStyle name="Normal 19" xfId="277"/>
    <cellStyle name="Normal 2" xfId="278"/>
    <cellStyle name="Normal 2 10" xfId="279"/>
    <cellStyle name="Normal 2 2" xfId="280"/>
    <cellStyle name="Normal 2 2 2" xfId="281"/>
    <cellStyle name="Normal 2 2 2 2" xfId="282"/>
    <cellStyle name="Normal 2 2 3" xfId="283"/>
    <cellStyle name="Normal 2 2 7" xfId="284"/>
    <cellStyle name="Normal 2 3" xfId="285"/>
    <cellStyle name="Normal 2 3 2" xfId="286"/>
    <cellStyle name="Normal 2 3 2 2" xfId="287"/>
    <cellStyle name="Normal 2 3 2 2 2" xfId="288"/>
    <cellStyle name="Normal 2 3 3" xfId="289"/>
    <cellStyle name="Normal 2 4" xfId="290"/>
    <cellStyle name="Normal 2 4 2" xfId="291"/>
    <cellStyle name="Normal 2 5" xfId="292"/>
    <cellStyle name="Normal 2 6" xfId="293"/>
    <cellStyle name="Normal 2 7" xfId="294"/>
    <cellStyle name="Normal 2 8" xfId="295"/>
    <cellStyle name="Normal 20" xfId="296"/>
    <cellStyle name="Normal 21" xfId="297"/>
    <cellStyle name="Normal 22" xfId="298"/>
    <cellStyle name="Normal 23" xfId="299"/>
    <cellStyle name="Normal 24" xfId="300"/>
    <cellStyle name="Normal 25" xfId="987"/>
    <cellStyle name="Normal 3" xfId="301"/>
    <cellStyle name="Normal 3 2" xfId="302"/>
    <cellStyle name="Normal 3 2 2" xfId="303"/>
    <cellStyle name="Normal 3 2 3" xfId="304"/>
    <cellStyle name="Normal 3 2 4" xfId="305"/>
    <cellStyle name="Normal 3 3" xfId="306"/>
    <cellStyle name="Normal 3 4" xfId="307"/>
    <cellStyle name="Normal 3 5" xfId="308"/>
    <cellStyle name="Normal 3 6" xfId="309"/>
    <cellStyle name="Normal 4" xfId="310"/>
    <cellStyle name="Normal 4 2" xfId="311"/>
    <cellStyle name="Normal 4 2 2" xfId="312"/>
    <cellStyle name="Normal 4 3" xfId="313"/>
    <cellStyle name="Normal 4 3 2" xfId="314"/>
    <cellStyle name="Normal 4 4" xfId="315"/>
    <cellStyle name="Normal 4 5" xfId="316"/>
    <cellStyle name="Normal 4 6" xfId="317"/>
    <cellStyle name="Normal 4 7" xfId="318"/>
    <cellStyle name="Normal 5" xfId="319"/>
    <cellStyle name="Normal 5 2" xfId="320"/>
    <cellStyle name="Normal 5 2 2" xfId="321"/>
    <cellStyle name="Normal 5 2 2 2" xfId="322"/>
    <cellStyle name="Normal 5 2 3" xfId="323"/>
    <cellStyle name="Normal 5 3" xfId="324"/>
    <cellStyle name="Normal 6" xfId="325"/>
    <cellStyle name="Normal 6 2" xfId="326"/>
    <cellStyle name="Normal 6 3" xfId="327"/>
    <cellStyle name="Normal 7" xfId="328"/>
    <cellStyle name="Normal 7 2" xfId="329"/>
    <cellStyle name="Normal 7 3" xfId="330"/>
    <cellStyle name="Normal 8" xfId="331"/>
    <cellStyle name="Normal 9" xfId="332"/>
    <cellStyle name="Normal_2.6 Seguro" xfId="986"/>
    <cellStyle name="Normal_2008_1" xfId="333"/>
    <cellStyle name="Normal_7. Serv básicos" xfId="970"/>
    <cellStyle name="Normal_9. Seguro" xfId="971"/>
    <cellStyle name="Normal_Condicion de actividad" xfId="334"/>
    <cellStyle name="Normal_Cuadro6" xfId="973"/>
    <cellStyle name="Normal_Hoja1" xfId="335"/>
    <cellStyle name="Normal_Hoja1 2" xfId="336"/>
    <cellStyle name="Normal_Hoja2" xfId="337"/>
    <cellStyle name="Normal_Hoja6" xfId="972"/>
    <cellStyle name="Normal_Hoja7" xfId="338"/>
    <cellStyle name="Normal_PUBLICACIÓN 2" xfId="339"/>
    <cellStyle name="Notas 2" xfId="340"/>
    <cellStyle name="Notas 3" xfId="341"/>
    <cellStyle name="Notas 4" xfId="342"/>
    <cellStyle name="Notas 5" xfId="343"/>
    <cellStyle name="Notas 6" xfId="344"/>
    <cellStyle name="percentage difference" xfId="345"/>
    <cellStyle name="percentage difference one decimal" xfId="346"/>
    <cellStyle name="percentage difference zero decimal" xfId="347"/>
    <cellStyle name="Porcentaje" xfId="348" builtinId="5"/>
    <cellStyle name="Porcentaje 2" xfId="349"/>
    <cellStyle name="Porcentaje 2 2" xfId="350"/>
    <cellStyle name="Porcentaje 3" xfId="351"/>
    <cellStyle name="Porcentaje 5" xfId="352"/>
    <cellStyle name="Porcentual 2" xfId="353"/>
    <cellStyle name="Porcentual 2 2" xfId="354"/>
    <cellStyle name="Porcentual 2 3" xfId="355"/>
    <cellStyle name="Porcentual 2 4" xfId="356"/>
    <cellStyle name="Porcentual 2 5" xfId="357"/>
    <cellStyle name="Porcentual 2 6" xfId="358"/>
    <cellStyle name="Porcentual 2 7" xfId="359"/>
    <cellStyle name="Porcentual 2 8" xfId="360"/>
    <cellStyle name="Porcentual 3" xfId="361"/>
    <cellStyle name="Porcentual 3 2" xfId="362"/>
    <cellStyle name="Porcentual 3 3" xfId="363"/>
    <cellStyle name="Porcentual 3 4" xfId="364"/>
    <cellStyle name="Porcentual 4" xfId="365"/>
    <cellStyle name="Porcentual 5" xfId="366"/>
    <cellStyle name="Porcentual 6" xfId="367"/>
    <cellStyle name="Porcentual 7" xfId="368"/>
    <cellStyle name="Salida 2" xfId="369"/>
    <cellStyle name="Salida 3" xfId="370"/>
    <cellStyle name="Salida 4" xfId="371"/>
    <cellStyle name="Salida 5" xfId="372"/>
    <cellStyle name="Salida 6" xfId="373"/>
    <cellStyle name="style1412024752564" xfId="374"/>
    <cellStyle name="style1412024752626" xfId="375"/>
    <cellStyle name="style1412024752673" xfId="376"/>
    <cellStyle name="style1412024752720" xfId="377"/>
    <cellStyle name="style1412024752751" xfId="378"/>
    <cellStyle name="style1412024752829" xfId="379"/>
    <cellStyle name="style1412024752923" xfId="380"/>
    <cellStyle name="style1412024752954" xfId="381"/>
    <cellStyle name="style1412024752985" xfId="382"/>
    <cellStyle name="style1412024753032" xfId="383"/>
    <cellStyle name="style1412024753094" xfId="384"/>
    <cellStyle name="style1412024753188" xfId="385"/>
    <cellStyle name="style1412024753219" xfId="386"/>
    <cellStyle name="style1412024753250" xfId="387"/>
    <cellStyle name="style1412024753313" xfId="388"/>
    <cellStyle name="style1412024753360" xfId="389"/>
    <cellStyle name="style1412024753391" xfId="390"/>
    <cellStyle name="style1412024753422" xfId="391"/>
    <cellStyle name="style1412024753484" xfId="392"/>
    <cellStyle name="style1412024753531" xfId="393"/>
    <cellStyle name="style1412024753547" xfId="394"/>
    <cellStyle name="style1412024755310" xfId="395"/>
    <cellStyle name="style1412024755341" xfId="396"/>
    <cellStyle name="style1412024755450" xfId="397"/>
    <cellStyle name="style1412024755481" xfId="398"/>
    <cellStyle name="style1412024755512" xfId="399"/>
    <cellStyle name="style1412271628268" xfId="400"/>
    <cellStyle name="style1412271628299" xfId="401"/>
    <cellStyle name="style1412271628362" xfId="402"/>
    <cellStyle name="style1412271628409" xfId="403"/>
    <cellStyle name="style1412271628502" xfId="404"/>
    <cellStyle name="style1412271628689" xfId="405"/>
    <cellStyle name="style1412271628783" xfId="406"/>
    <cellStyle name="style1412271628830" xfId="407"/>
    <cellStyle name="style1412271628845" xfId="408"/>
    <cellStyle name="style1412271628861" xfId="409"/>
    <cellStyle name="style1412271628892" xfId="410"/>
    <cellStyle name="style1412271628908" xfId="411"/>
    <cellStyle name="style1412271628939" xfId="412"/>
    <cellStyle name="style1412713427744" xfId="413"/>
    <cellStyle name="style1412713427775" xfId="414"/>
    <cellStyle name="style1412713427822" xfId="415"/>
    <cellStyle name="style1412713427853" xfId="416"/>
    <cellStyle name="style1412713427900" xfId="417"/>
    <cellStyle name="style1412713427931" xfId="418"/>
    <cellStyle name="style1412713427948" xfId="419"/>
    <cellStyle name="style1412713427989" xfId="420"/>
    <cellStyle name="style1412713428159" xfId="421"/>
    <cellStyle name="style1412713428209" xfId="422"/>
    <cellStyle name="style1412713428249" xfId="423"/>
    <cellStyle name="style1412713448288" xfId="424"/>
    <cellStyle name="style1412713448335" xfId="425"/>
    <cellStyle name="style1412713448366" xfId="426"/>
    <cellStyle name="style1412713448398" xfId="427"/>
    <cellStyle name="style1412713448429" xfId="428"/>
    <cellStyle name="style1412713448460" xfId="429"/>
    <cellStyle name="style1412713448585" xfId="430"/>
    <cellStyle name="style1412713448616" xfId="431"/>
    <cellStyle name="style1412713448647" xfId="432"/>
    <cellStyle name="style1412713483950" xfId="433"/>
    <cellStyle name="style1412713483966" xfId="434"/>
    <cellStyle name="style1412713483997" xfId="435"/>
    <cellStyle name="style1412713484028" xfId="436"/>
    <cellStyle name="style1412713484059" xfId="437"/>
    <cellStyle name="style1412713484091" xfId="438"/>
    <cellStyle name="style1412713484122" xfId="439"/>
    <cellStyle name="style1412713484153" xfId="440"/>
    <cellStyle name="style1412713484247" xfId="441"/>
    <cellStyle name="style1412713484293" xfId="442"/>
    <cellStyle name="style1412713484340" xfId="443"/>
    <cellStyle name="style1412713484371" xfId="444"/>
    <cellStyle name="style1412713498770" xfId="445"/>
    <cellStyle name="style1412713498802" xfId="446"/>
    <cellStyle name="style1412713498848" xfId="447"/>
    <cellStyle name="style1412713498911" xfId="448"/>
    <cellStyle name="style1412713498942" xfId="449"/>
    <cellStyle name="style1412713498989" xfId="450"/>
    <cellStyle name="style1412713499129" xfId="451"/>
    <cellStyle name="style1412713499160" xfId="452"/>
    <cellStyle name="style1412713499192" xfId="453"/>
    <cellStyle name="style1412713519612" xfId="454"/>
    <cellStyle name="style1412713519721" xfId="455"/>
    <cellStyle name="style1412713519784" xfId="456"/>
    <cellStyle name="style1412713519815" xfId="457"/>
    <cellStyle name="style1412713519862" xfId="458"/>
    <cellStyle name="style1412713519893" xfId="459"/>
    <cellStyle name="style1412713519924" xfId="460"/>
    <cellStyle name="style1412713519940" xfId="461"/>
    <cellStyle name="style1412713531999" xfId="462"/>
    <cellStyle name="style1412713532092" xfId="463"/>
    <cellStyle name="style1412713532123" xfId="464"/>
    <cellStyle name="style1412713532201" xfId="465"/>
    <cellStyle name="style1412713532248" xfId="466"/>
    <cellStyle name="style1412713532279" xfId="467"/>
    <cellStyle name="style1415110502098" xfId="468"/>
    <cellStyle name="style1415110502129" xfId="469"/>
    <cellStyle name="style1415110502270" xfId="470"/>
    <cellStyle name="style1415110502348" xfId="471"/>
    <cellStyle name="style1415110502394" xfId="472"/>
    <cellStyle name="style1415110502441" xfId="473"/>
    <cellStyle name="style1415110502519" xfId="474"/>
    <cellStyle name="style1415110503564" xfId="475"/>
    <cellStyle name="style1415110504968" xfId="476"/>
    <cellStyle name="style1415110505031" xfId="477"/>
    <cellStyle name="style1415111181507" xfId="478"/>
    <cellStyle name="style1415111181569" xfId="479"/>
    <cellStyle name="style1415111181647" xfId="480"/>
    <cellStyle name="style1415111181709" xfId="481"/>
    <cellStyle name="style1415111184127" xfId="482"/>
    <cellStyle name="style1415111184190" xfId="483"/>
    <cellStyle name="style1415760949615" xfId="484"/>
    <cellStyle name="style1415760949662" xfId="485"/>
    <cellStyle name="style1415761707729" xfId="486"/>
    <cellStyle name="style1415761707776" xfId="487"/>
    <cellStyle name="style1427328137440" xfId="488"/>
    <cellStyle name="style1427328137487" xfId="489"/>
    <cellStyle name="style1427328137549" xfId="490"/>
    <cellStyle name="style1427328137612" xfId="491"/>
    <cellStyle name="style1427328137674" xfId="492"/>
    <cellStyle name="style1427328137752" xfId="493"/>
    <cellStyle name="style1427328137986" xfId="494"/>
    <cellStyle name="style1427328138049" xfId="495"/>
    <cellStyle name="style1427328138111" xfId="496"/>
    <cellStyle name="style1427336245964" xfId="497"/>
    <cellStyle name="style1427336245995" xfId="498"/>
    <cellStyle name="style1427336246027" xfId="499"/>
    <cellStyle name="style1427336246058" xfId="500"/>
    <cellStyle name="style1427336246073" xfId="501"/>
    <cellStyle name="style1427336246120" xfId="502"/>
    <cellStyle name="style1427336246151" xfId="503"/>
    <cellStyle name="style1427336246183" xfId="504"/>
    <cellStyle name="style1427336246229" xfId="505"/>
    <cellStyle name="style1427336246261" xfId="506"/>
    <cellStyle name="style1427336246292" xfId="507"/>
    <cellStyle name="style1427336248694" xfId="508"/>
    <cellStyle name="style1427336248725" xfId="509"/>
    <cellStyle name="style1427336248757" xfId="510"/>
    <cellStyle name="style1427336248772" xfId="511"/>
    <cellStyle name="style1427336248803" xfId="512"/>
    <cellStyle name="style1427336248819" xfId="513"/>
    <cellStyle name="style1427336248866" xfId="514"/>
    <cellStyle name="style1427336248881" xfId="515"/>
    <cellStyle name="style1427336248913" xfId="516"/>
    <cellStyle name="style1427336248944" xfId="517"/>
    <cellStyle name="style1427336248959" xfId="518"/>
    <cellStyle name="style1427336250831" xfId="519"/>
    <cellStyle name="style1427336250863" xfId="520"/>
    <cellStyle name="style1427336250878" xfId="521"/>
    <cellStyle name="style1427336250909" xfId="522"/>
    <cellStyle name="style1427336250925" xfId="523"/>
    <cellStyle name="style1427336250956" xfId="524"/>
    <cellStyle name="style1427336250987" xfId="525"/>
    <cellStyle name="style1427336251003" xfId="526"/>
    <cellStyle name="style1427336251034" xfId="527"/>
    <cellStyle name="style1427336251050" xfId="528"/>
    <cellStyle name="style1427336251081" xfId="529"/>
    <cellStyle name="style1427336253546" xfId="530"/>
    <cellStyle name="style1427336253561" xfId="531"/>
    <cellStyle name="style1427336253593" xfId="532"/>
    <cellStyle name="style1427336253686" xfId="533"/>
    <cellStyle name="style1427336253702" xfId="534"/>
    <cellStyle name="style1427336253733" xfId="535"/>
    <cellStyle name="style1427336253827" xfId="536"/>
    <cellStyle name="style1427336253858" xfId="537"/>
    <cellStyle name="style1427336253873" xfId="538"/>
    <cellStyle name="style1427336256089" xfId="539"/>
    <cellStyle name="style1427336256104" xfId="540"/>
    <cellStyle name="style1427336256135" xfId="541"/>
    <cellStyle name="style1427336256167" xfId="542"/>
    <cellStyle name="style1427336256182" xfId="543"/>
    <cellStyle name="style1427336256213" xfId="544"/>
    <cellStyle name="style1427336256323" xfId="545"/>
    <cellStyle name="style1427336256338" xfId="546"/>
    <cellStyle name="style1427336256369" xfId="547"/>
    <cellStyle name="style1427336258195" xfId="548"/>
    <cellStyle name="style1427336258226" xfId="549"/>
    <cellStyle name="style1427336258257" xfId="550"/>
    <cellStyle name="style1427336258273" xfId="551"/>
    <cellStyle name="style1427336258304" xfId="552"/>
    <cellStyle name="style1427336258319" xfId="553"/>
    <cellStyle name="style1427336258366" xfId="554"/>
    <cellStyle name="style1427336258397" xfId="555"/>
    <cellStyle name="style1427336258413" xfId="556"/>
    <cellStyle name="style1427337758225" xfId="557"/>
    <cellStyle name="style1427337758272" xfId="558"/>
    <cellStyle name="style1427337758303" xfId="559"/>
    <cellStyle name="style1427337758334" xfId="560"/>
    <cellStyle name="style1427337758365" xfId="561"/>
    <cellStyle name="style1427337758412" xfId="562"/>
    <cellStyle name="style1427337758474" xfId="563"/>
    <cellStyle name="style1427337758521" xfId="564"/>
    <cellStyle name="style1427337758584" xfId="565"/>
    <cellStyle name="style1427337758630" xfId="566"/>
    <cellStyle name="style1427337758662" xfId="567"/>
    <cellStyle name="style1427337758708" xfId="568"/>
    <cellStyle name="style1427337761548" xfId="569"/>
    <cellStyle name="style1427337761594" xfId="570"/>
    <cellStyle name="style1427337761610" xfId="571"/>
    <cellStyle name="style1427337761641" xfId="572"/>
    <cellStyle name="style1427337761672" xfId="573"/>
    <cellStyle name="style1427337761704" xfId="574"/>
    <cellStyle name="style1427337761735" xfId="575"/>
    <cellStyle name="style1427337761766" xfId="576"/>
    <cellStyle name="style1427337761797" xfId="577"/>
    <cellStyle name="style1427337761828" xfId="578"/>
    <cellStyle name="style1427337761860" xfId="579"/>
    <cellStyle name="style1427337761875" xfId="580"/>
    <cellStyle name="style1427337763981" xfId="581"/>
    <cellStyle name="style1427337764012" xfId="582"/>
    <cellStyle name="style1427337764044" xfId="583"/>
    <cellStyle name="style1427337764075" xfId="584"/>
    <cellStyle name="style1427337764106" xfId="585"/>
    <cellStyle name="style1427337764122" xfId="586"/>
    <cellStyle name="style1427337764153" xfId="587"/>
    <cellStyle name="style1427337764184" xfId="588"/>
    <cellStyle name="style1427337764215" xfId="589"/>
    <cellStyle name="style1427337764246" xfId="590"/>
    <cellStyle name="style1427337764278" xfId="591"/>
    <cellStyle name="style1427337764324" xfId="592"/>
    <cellStyle name="style1427337766945" xfId="593"/>
    <cellStyle name="style1427337766976" xfId="594"/>
    <cellStyle name="style1427337767023" xfId="595"/>
    <cellStyle name="style1427337767054" xfId="596"/>
    <cellStyle name="style1427337767070" xfId="597"/>
    <cellStyle name="style1427337767117" xfId="598"/>
    <cellStyle name="style1427337767273" xfId="599"/>
    <cellStyle name="style1427337767304" xfId="600"/>
    <cellStyle name="style1427337767335" xfId="601"/>
    <cellStyle name="style1427337769800" xfId="602"/>
    <cellStyle name="style1427337769831" xfId="603"/>
    <cellStyle name="style1427337769878" xfId="604"/>
    <cellStyle name="style1427337769909" xfId="605"/>
    <cellStyle name="style1427337769940" xfId="606"/>
    <cellStyle name="style1427337769972" xfId="607"/>
    <cellStyle name="style1427337770018" xfId="608"/>
    <cellStyle name="style1427337770050" xfId="609"/>
    <cellStyle name="style1427337770081" xfId="610"/>
    <cellStyle name="style1427337772093" xfId="611"/>
    <cellStyle name="style1427337772124" xfId="612"/>
    <cellStyle name="style1427337772156" xfId="613"/>
    <cellStyle name="style1427337772187" xfId="614"/>
    <cellStyle name="style1427337772218" xfId="615"/>
    <cellStyle name="style1427337772249" xfId="616"/>
    <cellStyle name="style1427337772296" xfId="617"/>
    <cellStyle name="style1427337772374" xfId="618"/>
    <cellStyle name="style1427337772405" xfId="619"/>
    <cellStyle name="style1427337774355" xfId="620"/>
    <cellStyle name="style1427337774386" xfId="621"/>
    <cellStyle name="style1427337774418" xfId="622"/>
    <cellStyle name="style1427337774433" xfId="623"/>
    <cellStyle name="style1427337774464" xfId="624"/>
    <cellStyle name="style1427337774480" xfId="625"/>
    <cellStyle name="style1427337774511" xfId="626"/>
    <cellStyle name="style1427337774527" xfId="627"/>
    <cellStyle name="style1427337774558" xfId="628"/>
    <cellStyle name="style1427337774589" xfId="629"/>
    <cellStyle name="style1427337774620" xfId="630"/>
    <cellStyle name="style1427337774636" xfId="631"/>
    <cellStyle name="style1427337776243" xfId="632"/>
    <cellStyle name="style1427337776258" xfId="633"/>
    <cellStyle name="style1427337776290" xfId="634"/>
    <cellStyle name="style1427337776305" xfId="635"/>
    <cellStyle name="style1427337776336" xfId="636"/>
    <cellStyle name="style1427337776368" xfId="637"/>
    <cellStyle name="style1427337776383" xfId="638"/>
    <cellStyle name="style1427337776414" xfId="639"/>
    <cellStyle name="style1427337776430" xfId="640"/>
    <cellStyle name="style1427337776461" xfId="641"/>
    <cellStyle name="style1427337776492" xfId="642"/>
    <cellStyle name="style1427337776508" xfId="643"/>
    <cellStyle name="style1427337778286" xfId="644"/>
    <cellStyle name="style1427337778349" xfId="645"/>
    <cellStyle name="style1427337778380" xfId="646"/>
    <cellStyle name="style1427337778442" xfId="647"/>
    <cellStyle name="style1427337778739" xfId="648"/>
    <cellStyle name="style1427337778770" xfId="649"/>
    <cellStyle name="style1427337778786" xfId="650"/>
    <cellStyle name="style1427337778817" xfId="651"/>
    <cellStyle name="style1427420764389" xfId="652"/>
    <cellStyle name="style1427420764436" xfId="653"/>
    <cellStyle name="style1427420764467" xfId="654"/>
    <cellStyle name="style1427420764514" xfId="655"/>
    <cellStyle name="style1427420764763" xfId="656"/>
    <cellStyle name="style1427420764779" xfId="657"/>
    <cellStyle name="style1427420764810" xfId="658"/>
    <cellStyle name="style1427420764826" xfId="659"/>
    <cellStyle name="style1427420768773" xfId="660"/>
    <cellStyle name="style1427420768882" xfId="661"/>
    <cellStyle name="style1427430534719" xfId="662"/>
    <cellStyle name="style1427430534750" xfId="663"/>
    <cellStyle name="style1427430534828" xfId="664"/>
    <cellStyle name="style1427430534843" xfId="665"/>
    <cellStyle name="style1427430534921" xfId="666"/>
    <cellStyle name="style1427430534953" xfId="667"/>
    <cellStyle name="style1427430536450" xfId="668"/>
    <cellStyle name="style1427430536528" xfId="669"/>
    <cellStyle name="style1427430536559" xfId="670"/>
    <cellStyle name="style1427430536669" xfId="671"/>
    <cellStyle name="style1427430538400" xfId="672"/>
    <cellStyle name="style1427430540475" xfId="673"/>
    <cellStyle name="style1427430540522" xfId="674"/>
    <cellStyle name="style1427430540553" xfId="675"/>
    <cellStyle name="style1427430540631" xfId="676"/>
    <cellStyle name="style1427430540912" xfId="677"/>
    <cellStyle name="style1427430540943" xfId="678"/>
    <cellStyle name="style1427430540959" xfId="679"/>
    <cellStyle name="style1427430540974" xfId="680"/>
    <cellStyle name="style1427430542550" xfId="681"/>
    <cellStyle name="style1427430542877" xfId="682"/>
    <cellStyle name="style1427430542909" xfId="683"/>
    <cellStyle name="style1427430542924" xfId="684"/>
    <cellStyle name="style1427430542940" xfId="685"/>
    <cellStyle name="style1427430544375" xfId="686"/>
    <cellStyle name="style1427430544422" xfId="687"/>
    <cellStyle name="style1427430544484" xfId="688"/>
    <cellStyle name="style1436546144341" xfId="689"/>
    <cellStyle name="style1436546144450" xfId="690"/>
    <cellStyle name="style1436546145027" xfId="691"/>
    <cellStyle name="style1436546145089" xfId="692"/>
    <cellStyle name="style1436546145121" xfId="693"/>
    <cellStyle name="style1436546145136" xfId="694"/>
    <cellStyle name="style1436546145183" xfId="695"/>
    <cellStyle name="style1436546145214" xfId="696"/>
    <cellStyle name="style1436546157991" xfId="697"/>
    <cellStyle name="style1436546158022" xfId="698"/>
    <cellStyle name="style1436546158038" xfId="699"/>
    <cellStyle name="style1436546158100" xfId="700"/>
    <cellStyle name="style1436546158209" xfId="701"/>
    <cellStyle name="style1436546158240" xfId="702"/>
    <cellStyle name="style1436546158287" xfId="703"/>
    <cellStyle name="style1436546158318" xfId="704"/>
    <cellStyle name="style1436546158506" xfId="705"/>
    <cellStyle name="style1436546158552" xfId="706"/>
    <cellStyle name="style1436546158849" xfId="707"/>
    <cellStyle name="style1436546158911" xfId="708"/>
    <cellStyle name="style1436546158927" xfId="709"/>
    <cellStyle name="style1436546158942" xfId="710"/>
    <cellStyle name="style1436546158989" xfId="711"/>
    <cellStyle name="style1436546159036" xfId="712"/>
    <cellStyle name="style1436546172171" xfId="713"/>
    <cellStyle name="style1436546172202" xfId="714"/>
    <cellStyle name="style1436546172234" xfId="715"/>
    <cellStyle name="style1436546172280" xfId="716"/>
    <cellStyle name="style1436546172312" xfId="717"/>
    <cellStyle name="style1436546172343" xfId="718"/>
    <cellStyle name="style1436546172390" xfId="719"/>
    <cellStyle name="style1436546172436" xfId="720"/>
    <cellStyle name="style1436546172608" xfId="721"/>
    <cellStyle name="style1436546172717" xfId="722"/>
    <cellStyle name="style1436546172936" xfId="723"/>
    <cellStyle name="style1436546172998" xfId="724"/>
    <cellStyle name="style1436546173014" xfId="725"/>
    <cellStyle name="style1436546173045" xfId="726"/>
    <cellStyle name="style1436546173076" xfId="727"/>
    <cellStyle name="style1436546173123" xfId="728"/>
    <cellStyle name="style1436555828191" xfId="729"/>
    <cellStyle name="style1436555828206" xfId="730"/>
    <cellStyle name="style1436555828237" xfId="731"/>
    <cellStyle name="style1436555828253" xfId="732"/>
    <cellStyle name="style1436555828284" xfId="733"/>
    <cellStyle name="style1436555828300" xfId="734"/>
    <cellStyle name="style1436555828331" xfId="735"/>
    <cellStyle name="style1436555828347" xfId="736"/>
    <cellStyle name="style1436555828378" xfId="737"/>
    <cellStyle name="style1436555828393" xfId="738"/>
    <cellStyle name="style1436555828425" xfId="739"/>
    <cellStyle name="style1436555828440" xfId="740"/>
    <cellStyle name="style1436555830172" xfId="741"/>
    <cellStyle name="style1436555830203" xfId="742"/>
    <cellStyle name="style1436555830234" xfId="743"/>
    <cellStyle name="style1436555830250" xfId="744"/>
    <cellStyle name="style1436555830281" xfId="745"/>
    <cellStyle name="style1436555830297" xfId="746"/>
    <cellStyle name="style1436555830328" xfId="747"/>
    <cellStyle name="style1436555830343" xfId="748"/>
    <cellStyle name="style1436555830375" xfId="749"/>
    <cellStyle name="style1436555830390" xfId="750"/>
    <cellStyle name="style1436555830421" xfId="751"/>
    <cellStyle name="style1436555830437" xfId="752"/>
    <cellStyle name="style1436629135424" xfId="753"/>
    <cellStyle name="style1436630971510" xfId="754"/>
    <cellStyle name="style1436630977900" xfId="755"/>
    <cellStyle name="style1471894554562" xfId="756"/>
    <cellStyle name="style1471894554640" xfId="757"/>
    <cellStyle name="style1471894555826" xfId="758"/>
    <cellStyle name="style1473188574835" xfId="759"/>
    <cellStyle name="style1473188577207" xfId="760"/>
    <cellStyle name="style1473188577347" xfId="761"/>
    <cellStyle name="style1473188577487" xfId="762"/>
    <cellStyle name="style1473188577565" xfId="763"/>
    <cellStyle name="style1473188577628" xfId="764"/>
    <cellStyle name="style1473188577706" xfId="765"/>
    <cellStyle name="style1473188577846" xfId="766"/>
    <cellStyle name="style1473188577940" xfId="767"/>
    <cellStyle name="style1473188578018" xfId="768"/>
    <cellStyle name="style1473188578189" xfId="769"/>
    <cellStyle name="style1473188578408" xfId="770"/>
    <cellStyle name="style1473188578533" xfId="771"/>
    <cellStyle name="style1473188578595" xfId="772"/>
    <cellStyle name="style1473188578689" xfId="773"/>
    <cellStyle name="style1473188578751" xfId="774"/>
    <cellStyle name="style1473188578829" xfId="775"/>
    <cellStyle name="style1473188578907" xfId="776"/>
    <cellStyle name="style1473188578985" xfId="777"/>
    <cellStyle name="style1473188579079" xfId="778"/>
    <cellStyle name="style1473188579500" xfId="779"/>
    <cellStyle name="style1473188579562" xfId="780"/>
    <cellStyle name="style1473188579640" xfId="781"/>
    <cellStyle name="style1473188579718" xfId="782"/>
    <cellStyle name="style1473188583197" xfId="783"/>
    <cellStyle name="style1473188587331" xfId="784"/>
    <cellStyle name="style1473275447439" xfId="785"/>
    <cellStyle name="style1473275447673" xfId="786"/>
    <cellStyle name="style1473275447875" xfId="787"/>
    <cellStyle name="style1473275447969" xfId="788"/>
    <cellStyle name="style1473275448063" xfId="789"/>
    <cellStyle name="style1473275448156" xfId="790"/>
    <cellStyle name="style1473275448281" xfId="791"/>
    <cellStyle name="style1473275448437" xfId="792"/>
    <cellStyle name="style1473275448531" xfId="793"/>
    <cellStyle name="style1473275448733" xfId="794"/>
    <cellStyle name="style1473275449092" xfId="795"/>
    <cellStyle name="style1473275449295" xfId="796"/>
    <cellStyle name="style1473275449373" xfId="797"/>
    <cellStyle name="style1473275449467" xfId="798"/>
    <cellStyle name="style1473275449545" xfId="799"/>
    <cellStyle name="style1473275449623" xfId="800"/>
    <cellStyle name="style1473275449701" xfId="801"/>
    <cellStyle name="style1473275449763" xfId="802"/>
    <cellStyle name="style1473275449888" xfId="803"/>
    <cellStyle name="style1473275450340" xfId="804"/>
    <cellStyle name="style1473275450434" xfId="805"/>
    <cellStyle name="style1473275450512" xfId="806"/>
    <cellStyle name="style1473275450590" xfId="807"/>
    <cellStyle name="style1473275450668" xfId="808"/>
    <cellStyle name="style1473280364786" xfId="809"/>
    <cellStyle name="style1473280370746" xfId="810"/>
    <cellStyle name="style1473280405847" xfId="811"/>
    <cellStyle name="style1473280405910" xfId="812"/>
    <cellStyle name="style1473280405972" xfId="813"/>
    <cellStyle name="style1473280406050" xfId="814"/>
    <cellStyle name="style1473280406113" xfId="815"/>
    <cellStyle name="style1473280406191" xfId="816"/>
    <cellStyle name="style1473280406409" xfId="817"/>
    <cellStyle name="style1473280406471" xfId="818"/>
    <cellStyle name="style1473280406534" xfId="819"/>
    <cellStyle name="style1473280406612" xfId="820"/>
    <cellStyle name="style1473280410481" xfId="821"/>
    <cellStyle name="style1473280415691" xfId="822"/>
    <cellStyle name="style1473280419857" xfId="823"/>
    <cellStyle name="style1473280438546" xfId="824"/>
    <cellStyle name="style1473280446097" xfId="825"/>
    <cellStyle name="style1473280450684" xfId="826"/>
    <cellStyle name="style1473280458937" xfId="827"/>
    <cellStyle name="style1473280468125" xfId="828"/>
    <cellStyle name="style1473286948465" xfId="829"/>
    <cellStyle name="style1474051410076" xfId="830"/>
    <cellStyle name="style1474051413212" xfId="831"/>
    <cellStyle name="style1474051417346" xfId="832"/>
    <cellStyle name="style1474051422743" xfId="833"/>
    <cellStyle name="style1474051428703" xfId="834"/>
    <cellStyle name="style1474051440153" xfId="835"/>
    <cellStyle name="style1474051457609" xfId="836"/>
    <cellStyle name="style1474051470090" xfId="837"/>
    <cellStyle name="style1474051470230" xfId="838"/>
    <cellStyle name="style1474051470292" xfId="839"/>
    <cellStyle name="style1474051470370" xfId="840"/>
    <cellStyle name="style1474051470433" xfId="841"/>
    <cellStyle name="style1474051470573" xfId="842"/>
    <cellStyle name="style1474051470636" xfId="843"/>
    <cellStyle name="style1474051470870" xfId="844"/>
    <cellStyle name="style1474051470948" xfId="845"/>
    <cellStyle name="style1474051471010" xfId="846"/>
    <cellStyle name="style1474051471072" xfId="847"/>
    <cellStyle name="style1474051471150" xfId="848"/>
    <cellStyle name="style1474051471213" xfId="849"/>
    <cellStyle name="style1474051471275" xfId="850"/>
    <cellStyle name="style1474051471509" xfId="851"/>
    <cellStyle name="style1474051471572" xfId="852"/>
    <cellStyle name="style1474051471634" xfId="853"/>
    <cellStyle name="style1474051477983" xfId="854"/>
    <cellStyle name="style1474051478358" xfId="855"/>
    <cellStyle name="style1474051478560" xfId="856"/>
    <cellStyle name="style1474051478623" xfId="857"/>
    <cellStyle name="style1474051478701" xfId="858"/>
    <cellStyle name="style1474051478950" xfId="859"/>
    <cellStyle name="style1474051479028" xfId="860"/>
    <cellStyle name="style1474051479091" xfId="861"/>
    <cellStyle name="style1474051479153" xfId="862"/>
    <cellStyle name="style1474051479325" xfId="863"/>
    <cellStyle name="style1474051479450" xfId="864"/>
    <cellStyle name="style1474051479684" xfId="865"/>
    <cellStyle name="style1474051479746" xfId="866"/>
    <cellStyle name="style1474051479808" xfId="867"/>
    <cellStyle name="style1474051479871" xfId="868"/>
    <cellStyle name="style1474051479949" xfId="869"/>
    <cellStyle name="style1474051480011" xfId="870"/>
    <cellStyle name="style1474051480074" xfId="871"/>
    <cellStyle name="style1474051480230" xfId="872"/>
    <cellStyle name="style1474051480308" xfId="873"/>
    <cellStyle name="style1474051480370" xfId="874"/>
    <cellStyle name="style1474051582020" xfId="875"/>
    <cellStyle name="style1524601147101" xfId="876"/>
    <cellStyle name="style1524601147163" xfId="877"/>
    <cellStyle name="style1524601147241" xfId="878"/>
    <cellStyle name="style1526586175578" xfId="879"/>
    <cellStyle name="style1526586175609" xfId="880"/>
    <cellStyle name="style1526586175625" xfId="881"/>
    <cellStyle name="style1526658029351" xfId="882"/>
    <cellStyle name="style1526658029383" xfId="883"/>
    <cellStyle name="style1526658029617" xfId="884"/>
    <cellStyle name="style1526658030194" xfId="885"/>
    <cellStyle name="style1526658030225" xfId="886"/>
    <cellStyle name="style1526658030241" xfId="887"/>
    <cellStyle name="style1526664045102" xfId="888"/>
    <cellStyle name="style1526664045289" xfId="889"/>
    <cellStyle name="style1526664045304" xfId="890"/>
    <cellStyle name="style1526664045336" xfId="891"/>
    <cellStyle name="style1585084380789" xfId="892"/>
    <cellStyle name="style1585084380938" xfId="893"/>
    <cellStyle name="style1585084380977" xfId="894"/>
    <cellStyle name="style1585084381017" xfId="895"/>
    <cellStyle name="style1585084381085" xfId="896"/>
    <cellStyle name="style1585084381123" xfId="897"/>
    <cellStyle name="style1585084381147" xfId="898"/>
    <cellStyle name="style1585084381179" xfId="899"/>
    <cellStyle name="style1585084381211" xfId="900"/>
    <cellStyle name="style1585084381241" xfId="901"/>
    <cellStyle name="style1585084381271" xfId="902"/>
    <cellStyle name="style1585084381301" xfId="903"/>
    <cellStyle name="style1585084381337" xfId="904"/>
    <cellStyle name="style1585084381371" xfId="905"/>
    <cellStyle name="style1585084381442" xfId="906"/>
    <cellStyle name="style1585084381587" xfId="907"/>
    <cellStyle name="style1585084381652" xfId="908"/>
    <cellStyle name="style1585084381749" xfId="909"/>
    <cellStyle name="style1585084381854" xfId="910"/>
    <cellStyle name="style1585084381882" xfId="911"/>
    <cellStyle name="style1585084381907" xfId="912"/>
    <cellStyle name="style1585084381935" xfId="913"/>
    <cellStyle name="style1585084381963" xfId="914"/>
    <cellStyle name="style1585084382005" xfId="915"/>
    <cellStyle name="style1585084382042" xfId="916"/>
    <cellStyle name="style1585084382160" xfId="917"/>
    <cellStyle name="style1585084382187" xfId="918"/>
    <cellStyle name="style1585084382324" xfId="919"/>
    <cellStyle name="style1585084382359" xfId="920"/>
    <cellStyle name="style1585084382387" xfId="921"/>
    <cellStyle name="style1585084382430" xfId="922"/>
    <cellStyle name="style1585084382505" xfId="923"/>
    <cellStyle name="style1585084382539" xfId="924"/>
    <cellStyle name="style1585084382566" xfId="925"/>
    <cellStyle name="style1585084382593" xfId="926"/>
    <cellStyle name="style1585084382617" xfId="927"/>
    <cellStyle name="style1585084382679" xfId="928"/>
    <cellStyle name="style1585084386619" xfId="929"/>
    <cellStyle name="style1585084391413" xfId="930"/>
    <cellStyle name="style1585084399688" xfId="931"/>
    <cellStyle name="style1585084399722" xfId="932"/>
    <cellStyle name="style1585084399747" xfId="933"/>
    <cellStyle name="style1585084399796" xfId="934"/>
    <cellStyle name="style1623798932509" xfId="974"/>
    <cellStyle name="style1623798932529" xfId="975"/>
    <cellStyle name="style1623798932551" xfId="976"/>
    <cellStyle name="style1623798932626" xfId="978"/>
    <cellStyle name="style1623798932648" xfId="979"/>
    <cellStyle name="style1623798932667" xfId="980"/>
    <cellStyle name="style1623798932715" xfId="982"/>
    <cellStyle name="style1623798932736" xfId="983"/>
    <cellStyle name="style1623798932781" xfId="984"/>
    <cellStyle name="style1623798932802" xfId="977"/>
    <cellStyle name="style1623798932872" xfId="981"/>
    <cellStyle name="style1623798933158" xfId="985"/>
    <cellStyle name="Texto de advertencia 2" xfId="935"/>
    <cellStyle name="Texto de advertencia 3" xfId="936"/>
    <cellStyle name="Texto de advertencia 4" xfId="937"/>
    <cellStyle name="Texto de advertencia 5" xfId="938"/>
    <cellStyle name="Texto de advertencia 6" xfId="939"/>
    <cellStyle name="Texto explicativo 2" xfId="940"/>
    <cellStyle name="Texto explicativo 3" xfId="941"/>
    <cellStyle name="Texto explicativo 4" xfId="942"/>
    <cellStyle name="Texto explicativo 5" xfId="943"/>
    <cellStyle name="Texto explicativo 6" xfId="944"/>
    <cellStyle name="Título 1 2" xfId="945"/>
    <cellStyle name="Título 1 3" xfId="946"/>
    <cellStyle name="Título 1 4" xfId="947"/>
    <cellStyle name="Título 1 5" xfId="948"/>
    <cellStyle name="Título 1 6" xfId="949"/>
    <cellStyle name="Título 2 2" xfId="950"/>
    <cellStyle name="Título 2 3" xfId="951"/>
    <cellStyle name="Título 2 4" xfId="952"/>
    <cellStyle name="Título 2 5" xfId="953"/>
    <cellStyle name="Título 2 6" xfId="954"/>
    <cellStyle name="Título 3 2" xfId="955"/>
    <cellStyle name="Título 3 3" xfId="956"/>
    <cellStyle name="Título 3 4" xfId="957"/>
    <cellStyle name="Título 3 5" xfId="958"/>
    <cellStyle name="Título 3 6" xfId="959"/>
    <cellStyle name="Título 4" xfId="960"/>
    <cellStyle name="Título 5" xfId="961"/>
    <cellStyle name="Título 6" xfId="962"/>
    <cellStyle name="Título 7" xfId="963"/>
    <cellStyle name="Título 8" xfId="964"/>
    <cellStyle name="Total 2" xfId="965"/>
    <cellStyle name="Total 3" xfId="966"/>
    <cellStyle name="Total 4" xfId="967"/>
    <cellStyle name="Total 5" xfId="968"/>
    <cellStyle name="Total 6" xfId="969"/>
  </cellStyles>
  <dxfs count="3">
    <dxf>
      <font>
        <color rgb="FF9C0006"/>
      </font>
      <fill>
        <patternFill>
          <bgColor rgb="FFFFC7CE"/>
        </patternFill>
      </fill>
    </dxf>
    <dxf>
      <fill>
        <patternFill>
          <bgColor theme="4" tint="0.79998168889431442"/>
        </patternFill>
      </fill>
    </dxf>
    <dxf>
      <fill>
        <patternFill>
          <bgColor theme="0"/>
        </patternFill>
      </fill>
    </dxf>
  </dxfs>
  <tableStyles count="2" defaultTableStyle="TableStyleMedium9" defaultPivotStyle="PivotStyleLight16">
    <tableStyle name="Estilo de tabla 1" pivot="0" count="2">
      <tableStyleElement type="firstRowStripe" dxfId="2"/>
      <tableStyleElement type="secondRowStripe" dxfId="1"/>
    </tableStyle>
    <tableStyle name="Invisible" pivot="0" table="0" count="0"/>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010205"/>
      <rgbColor rgb="00152935"/>
      <rgbColor rgb="00264A60"/>
      <rgbColor rgb="00E0E0E0"/>
    </indexedColors>
    <mruColors>
      <color rgb="FF646464"/>
      <color rgb="FF505A64"/>
      <color rgb="FF000000"/>
      <color rgb="FF646482"/>
      <color rgb="FF4DCCE5"/>
      <color rgb="FFDAEEF3"/>
      <color rgb="FFB4DCE6"/>
      <color rgb="FF595959"/>
      <color rgb="FFFF7878"/>
      <color rgb="FFCC31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25.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26.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27.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barChart>
        <c:barDir val="col"/>
        <c:grouping val="clustered"/>
        <c:varyColors val="0"/>
        <c:ser>
          <c:idx val="0"/>
          <c:order val="0"/>
          <c:tx>
            <c:strRef>
              <c:f>'1.1 Poblac por grupos de edad'!$C$19</c:f>
              <c:strCache>
                <c:ptCount val="1"/>
                <c:pt idx="0">
                  <c:v>Hombres</c:v>
                </c:pt>
              </c:strCache>
            </c:strRef>
          </c:tx>
          <c:spPr>
            <a:solidFill>
              <a:srgbClr val="DAEEF3"/>
            </a:solidFill>
            <a:ln>
              <a:solidFill>
                <a:schemeClr val="accent5"/>
              </a:solidFill>
            </a:ln>
          </c:spPr>
          <c:invertIfNegative val="0"/>
          <c:dLbls>
            <c:spPr>
              <a:noFill/>
              <a:ln w="25400">
                <a:noFill/>
              </a:ln>
            </c:spPr>
            <c:txPr>
              <a:bodyPr wrap="square" lIns="38100" tIns="19050" rIns="38100" bIns="19050" anchor="ctr">
                <a:spAutoFit/>
              </a:bodyPr>
              <a:lstStyle/>
              <a:p>
                <a:pPr>
                  <a:defRPr sz="1050" b="0" i="0" u="none" strike="noStrike" baseline="0">
                    <a:solidFill>
                      <a:srgbClr val="666699"/>
                    </a:solidFill>
                    <a:latin typeface="Century Gothic"/>
                    <a:ea typeface="Century Gothic"/>
                    <a:cs typeface="Century Gothic"/>
                  </a:defRPr>
                </a:pPr>
                <a:endParaRPr lang="es-E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'1.1 Poblac por grupos de edad'!$B$20:$B$26</c:f>
              <c:strCache>
                <c:ptCount val="7"/>
                <c:pt idx="0">
                  <c:v>0 a 4 años</c:v>
                </c:pt>
                <c:pt idx="1">
                  <c:v>5 a 9</c:v>
                </c:pt>
                <c:pt idx="2">
                  <c:v>10 a 14</c:v>
                </c:pt>
                <c:pt idx="3">
                  <c:v>15 a 19</c:v>
                </c:pt>
                <c:pt idx="4">
                  <c:v>20 a 49</c:v>
                </c:pt>
                <c:pt idx="5">
                  <c:v>50 a 64</c:v>
                </c:pt>
                <c:pt idx="6">
                  <c:v>65 y más</c:v>
                </c:pt>
              </c:strCache>
            </c:strRef>
          </c:cat>
          <c:val>
            <c:numRef>
              <c:f>'1.1 Poblac por grupos de edad'!$C$20:$C$26</c:f>
              <c:numCache>
                <c:formatCode>0.0%</c:formatCode>
                <c:ptCount val="7"/>
                <c:pt idx="0">
                  <c:v>7.8116363437325032E-2</c:v>
                </c:pt>
                <c:pt idx="1">
                  <c:v>8.7954529955637226E-2</c:v>
                </c:pt>
                <c:pt idx="2">
                  <c:v>9.3321761087103217E-2</c:v>
                </c:pt>
                <c:pt idx="3">
                  <c:v>9.0629957611301742E-2</c:v>
                </c:pt>
                <c:pt idx="4">
                  <c:v>0.45316616387664566</c:v>
                </c:pt>
                <c:pt idx="5">
                  <c:v>0.12256762989390263</c:v>
                </c:pt>
                <c:pt idx="6">
                  <c:v>7.4243594138084498E-2</c:v>
                </c:pt>
              </c:numCache>
            </c:numRef>
          </c:val>
          <c:extLst xmlns:c16r2="http://schemas.microsoft.com/office/drawing/2015/06/chart">
            <c:ext xmlns:c16="http://schemas.microsoft.com/office/drawing/2014/chart" uri="{C3380CC4-5D6E-409C-BE32-E72D297353CC}">
              <c16:uniqueId val="{00000000-7667-4EA6-B08C-EEF40D8C3A84}"/>
            </c:ext>
          </c:extLst>
        </c:ser>
        <c:ser>
          <c:idx val="1"/>
          <c:order val="1"/>
          <c:tx>
            <c:strRef>
              <c:f>'1.1 Poblac por grupos de edad'!$D$19</c:f>
              <c:strCache>
                <c:ptCount val="1"/>
                <c:pt idx="0">
                  <c:v>Mujeres</c:v>
                </c:pt>
              </c:strCache>
            </c:strRef>
          </c:tx>
          <c:spPr>
            <a:solidFill>
              <a:schemeClr val="accent5"/>
            </a:solidFill>
            <a:ln>
              <a:solidFill>
                <a:schemeClr val="accent5">
                  <a:lumMod val="75000"/>
                </a:schemeClr>
              </a:solidFill>
            </a:ln>
          </c:spPr>
          <c:invertIfNegative val="0"/>
          <c:dLbls>
            <c:spPr>
              <a:noFill/>
              <a:ln w="25400">
                <a:noFill/>
              </a:ln>
            </c:spPr>
            <c:txPr>
              <a:bodyPr wrap="square" lIns="38100" tIns="19050" rIns="38100" bIns="19050" anchor="ctr">
                <a:spAutoFit/>
              </a:bodyPr>
              <a:lstStyle/>
              <a:p>
                <a:pPr>
                  <a:defRPr sz="1050" b="0" i="0" u="none" strike="noStrike" baseline="0">
                    <a:solidFill>
                      <a:srgbClr val="666699"/>
                    </a:solidFill>
                    <a:latin typeface="Century Gothic"/>
                    <a:ea typeface="Century Gothic"/>
                    <a:cs typeface="Century Gothic"/>
                  </a:defRPr>
                </a:pPr>
                <a:endParaRPr lang="es-E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'1.1 Poblac por grupos de edad'!$B$20:$B$26</c:f>
              <c:strCache>
                <c:ptCount val="7"/>
                <c:pt idx="0">
                  <c:v>0 a 4 años</c:v>
                </c:pt>
                <c:pt idx="1">
                  <c:v>5 a 9</c:v>
                </c:pt>
                <c:pt idx="2">
                  <c:v>10 a 14</c:v>
                </c:pt>
                <c:pt idx="3">
                  <c:v>15 a 19</c:v>
                </c:pt>
                <c:pt idx="4">
                  <c:v>20 a 49</c:v>
                </c:pt>
                <c:pt idx="5">
                  <c:v>50 a 64</c:v>
                </c:pt>
                <c:pt idx="6">
                  <c:v>65 y más</c:v>
                </c:pt>
              </c:strCache>
            </c:strRef>
          </c:cat>
          <c:val>
            <c:numRef>
              <c:f>'1.1 Poblac por grupos de edad'!$D$20:$D$26</c:f>
              <c:numCache>
                <c:formatCode>0.0%</c:formatCode>
                <c:ptCount val="7"/>
                <c:pt idx="0">
                  <c:v>7.3699238834562725E-2</c:v>
                </c:pt>
                <c:pt idx="1">
                  <c:v>8.2975352196317992E-2</c:v>
                </c:pt>
                <c:pt idx="2">
                  <c:v>8.7796261822879251E-2</c:v>
                </c:pt>
                <c:pt idx="3">
                  <c:v>8.5432321263455291E-2</c:v>
                </c:pt>
                <c:pt idx="4">
                  <c:v>0.44747507703301814</c:v>
                </c:pt>
                <c:pt idx="5">
                  <c:v>0.13227548945203668</c:v>
                </c:pt>
                <c:pt idx="6">
                  <c:v>9.0346259397729903E-2</c:v>
                </c:pt>
              </c:numCache>
            </c:numRef>
          </c:val>
          <c:extLst xmlns:c16r2="http://schemas.microsoft.com/office/drawing/2015/06/chart">
            <c:ext xmlns:c16="http://schemas.microsoft.com/office/drawing/2014/chart" uri="{C3380CC4-5D6E-409C-BE32-E72D297353CC}">
              <c16:uniqueId val="{00000001-7667-4EA6-B08C-EEF40D8C3A84}"/>
            </c:ext>
          </c:extLst>
        </c:ser>
        <c:dLbls>
          <c:showLegendKey val="0"/>
          <c:showVal val="0"/>
          <c:showCatName val="0"/>
          <c:showSerName val="0"/>
          <c:showPercent val="0"/>
          <c:showBubbleSize val="0"/>
        </c:dLbls>
        <c:gapWidth val="95"/>
        <c:axId val="1880073264"/>
        <c:axId val="1880074896"/>
      </c:barChart>
      <c:catAx>
        <c:axId val="1880073264"/>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66699"/>
                </a:solidFill>
                <a:latin typeface="Century Gothic"/>
                <a:ea typeface="Century Gothic"/>
                <a:cs typeface="Century Gothic"/>
              </a:defRPr>
            </a:pPr>
            <a:endParaRPr lang="es-ES"/>
          </a:p>
        </c:txPr>
        <c:crossAx val="1880074896"/>
        <c:crosses val="autoZero"/>
        <c:auto val="1"/>
        <c:lblAlgn val="ctr"/>
        <c:lblOffset val="100"/>
        <c:noMultiLvlLbl val="0"/>
      </c:catAx>
      <c:valAx>
        <c:axId val="1880074896"/>
        <c:scaling>
          <c:orientation val="minMax"/>
          <c:min val="0"/>
        </c:scaling>
        <c:delete val="1"/>
        <c:axPos val="l"/>
        <c:numFmt formatCode="0.0%" sourceLinked="1"/>
        <c:majorTickMark val="out"/>
        <c:minorTickMark val="none"/>
        <c:tickLblPos val="nextTo"/>
        <c:crossAx val="1880073264"/>
        <c:crosses val="autoZero"/>
        <c:crossBetween val="between"/>
      </c:valAx>
      <c:spPr>
        <a:ln>
          <a:noFill/>
        </a:ln>
      </c:spPr>
    </c:plotArea>
    <c:legend>
      <c:legendPos val="b"/>
      <c:layout>
        <c:manualLayout>
          <c:xMode val="edge"/>
          <c:yMode val="edge"/>
          <c:x val="0.43207799025121857"/>
          <c:y val="0.94062216654736341"/>
          <c:w val="0.20627776073445364"/>
          <c:h val="4.9218961266205397E-2"/>
        </c:manualLayout>
      </c:layout>
      <c:overlay val="0"/>
      <c:txPr>
        <a:bodyPr/>
        <a:lstStyle/>
        <a:p>
          <a:pPr>
            <a:defRPr sz="1000" b="0" i="0" u="none" strike="noStrike" baseline="0">
              <a:solidFill>
                <a:srgbClr val="666699"/>
              </a:solidFill>
              <a:latin typeface="Century Gothic"/>
              <a:ea typeface="Century Gothic"/>
              <a:cs typeface="Century Gothic"/>
            </a:defRPr>
          </a:pPr>
          <a:endParaRPr lang="es-ES"/>
        </a:p>
      </c:txPr>
    </c:legend>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2797269485908494E-2"/>
          <c:y val="5.4644808743169397E-2"/>
          <c:w val="0.97184600713100133"/>
          <c:h val="0.86590163934426234"/>
        </c:manualLayout>
      </c:layout>
      <c:barChart>
        <c:barDir val="col"/>
        <c:grouping val="clustered"/>
        <c:varyColors val="0"/>
        <c:ser>
          <c:idx val="0"/>
          <c:order val="0"/>
          <c:tx>
            <c:strRef>
              <c:f>'2.5 Serv básicos'!$E$47</c:f>
              <c:strCache>
                <c:ptCount val="1"/>
                <c:pt idx="0">
                  <c:v>%</c:v>
                </c:pt>
              </c:strCache>
            </c:strRef>
          </c:tx>
          <c:spPr>
            <a:solidFill>
              <a:srgbClr val="CDB7FF"/>
            </a:solidFill>
            <a:ln>
              <a:solidFill>
                <a:srgbClr val="7030A0"/>
              </a:solidFill>
            </a:ln>
          </c:spPr>
          <c:invertIfNegative val="0"/>
          <c:dPt>
            <c:idx val="0"/>
            <c:invertIfNegative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EF0A-4B9B-B08C-1DE654EA3F0A}"/>
              </c:ext>
            </c:extLst>
          </c:dPt>
          <c:dPt>
            <c:idx val="1"/>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3-EF0A-4B9B-B08C-1DE654EA3F0A}"/>
              </c:ext>
            </c:extLst>
          </c:dPt>
          <c:dPt>
            <c:idx val="2"/>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5-EF0A-4B9B-B08C-1DE654EA3F0A}"/>
              </c:ext>
            </c:extLst>
          </c:dPt>
          <c:dPt>
            <c:idx val="3"/>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7-EF0A-4B9B-B08C-1DE654EA3F0A}"/>
              </c:ext>
            </c:extLst>
          </c:dPt>
          <c:dPt>
            <c:idx val="4"/>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9-EF0A-4B9B-B08C-1DE654EA3F0A}"/>
              </c:ext>
            </c:extLst>
          </c:dPt>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'2.5 Serv básicos'!$B$48:$B$52</c:f>
              <c:strCache>
                <c:ptCount val="5"/>
                <c:pt idx="0">
                  <c:v>Excusado y alcantarillado</c:v>
                </c:pt>
                <c:pt idx="1">
                  <c:v>Excusado y pozo séptico</c:v>
                </c:pt>
                <c:pt idx="2">
                  <c:v>Excusado y pozo ciego</c:v>
                </c:pt>
                <c:pt idx="3">
                  <c:v>Letrina</c:v>
                </c:pt>
                <c:pt idx="4">
                  <c:v>No tiene</c:v>
                </c:pt>
              </c:strCache>
            </c:strRef>
          </c:cat>
          <c:val>
            <c:numRef>
              <c:f>'2.5 Serv básicos'!$E$48:$E$52</c:f>
              <c:numCache>
                <c:formatCode>0.00%</c:formatCode>
                <c:ptCount val="5"/>
                <c:pt idx="0">
                  <c:v>0.63186389938699528</c:v>
                </c:pt>
                <c:pt idx="1">
                  <c:v>0.304892260760533</c:v>
                </c:pt>
                <c:pt idx="2">
                  <c:v>2.2991688206002437E-2</c:v>
                </c:pt>
                <c:pt idx="3">
                  <c:v>7.2598931583232875E-3</c:v>
                </c:pt>
                <c:pt idx="4">
                  <c:v>3.2992258488146034E-2</c:v>
                </c:pt>
              </c:numCache>
            </c:numRef>
          </c:val>
          <c:extLst xmlns:c16r2="http://schemas.microsoft.com/office/drawing/2015/06/chart">
            <c:ext xmlns:c16="http://schemas.microsoft.com/office/drawing/2014/chart" uri="{C3380CC4-5D6E-409C-BE32-E72D297353CC}">
              <c16:uniqueId val="{0000000A-EF0A-4B9B-B08C-1DE654EA3F0A}"/>
            </c:ext>
          </c:extLst>
        </c:ser>
        <c:dLbls>
          <c:showLegendKey val="0"/>
          <c:showVal val="0"/>
          <c:showCatName val="0"/>
          <c:showSerName val="0"/>
          <c:showPercent val="0"/>
          <c:showBubbleSize val="0"/>
        </c:dLbls>
        <c:gapWidth val="75"/>
        <c:axId val="1989705136"/>
        <c:axId val="1989706768"/>
      </c:barChart>
      <c:catAx>
        <c:axId val="1989705136"/>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S"/>
          </a:p>
        </c:txPr>
        <c:crossAx val="1989706768"/>
        <c:crosses val="autoZero"/>
        <c:auto val="1"/>
        <c:lblAlgn val="ctr"/>
        <c:lblOffset val="100"/>
        <c:noMultiLvlLbl val="0"/>
      </c:catAx>
      <c:valAx>
        <c:axId val="1989706768"/>
        <c:scaling>
          <c:orientation val="minMax"/>
        </c:scaling>
        <c:delete val="1"/>
        <c:axPos val="l"/>
        <c:numFmt formatCode="0.00%" sourceLinked="1"/>
        <c:majorTickMark val="out"/>
        <c:minorTickMark val="none"/>
        <c:tickLblPos val="nextTo"/>
        <c:crossAx val="1989705136"/>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'2.5 Serv básicos'!$D$132</c:f>
              <c:strCache>
                <c:ptCount val="1"/>
                <c:pt idx="0">
                  <c:v>%</c:v>
                </c:pt>
              </c:strCache>
            </c:strRef>
          </c:tx>
          <c:spPr>
            <a:solidFill>
              <a:srgbClr val="CDB7FF"/>
            </a:solidFill>
            <a:ln>
              <a:solidFill>
                <a:srgbClr val="7030A0"/>
              </a:solidFill>
            </a:ln>
          </c:spPr>
          <c:invertIfNegative val="0"/>
          <c:dPt>
            <c:idx val="0"/>
            <c:invertIfNegative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98A9-4E3C-B125-0DD0D3B6E39F}"/>
              </c:ext>
            </c:extLst>
          </c:dPt>
          <c:dPt>
            <c:idx val="1"/>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3-98A9-4E3C-B125-0DD0D3B6E39F}"/>
              </c:ext>
            </c:extLst>
          </c:dPt>
          <c:dPt>
            <c:idx val="2"/>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5-98A9-4E3C-B125-0DD0D3B6E39F}"/>
              </c:ext>
            </c:extLst>
          </c:dPt>
          <c:dPt>
            <c:idx val="3"/>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7-98A9-4E3C-B125-0DD0D3B6E39F}"/>
              </c:ext>
            </c:extLst>
          </c:dPt>
          <c:dPt>
            <c:idx val="4"/>
            <c:invertIfNegative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9-98A9-4E3C-B125-0DD0D3B6E39F}"/>
              </c:ext>
            </c:extLst>
          </c:dPt>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'2.5 Serv básicos'!$B$133:$B$137</c:f>
              <c:strCache>
                <c:ptCount val="5"/>
                <c:pt idx="0">
                  <c:v>Servicio municipal</c:v>
                </c:pt>
                <c:pt idx="1">
                  <c:v>La queman, entierran</c:v>
                </c:pt>
                <c:pt idx="2">
                  <c:v>Botan a la calle, quebrada, río</c:v>
                </c:pt>
                <c:pt idx="3">
                  <c:v>Contratan el servicio</c:v>
                </c:pt>
                <c:pt idx="4">
                  <c:v>Otra, cuál</c:v>
                </c:pt>
              </c:strCache>
            </c:strRef>
          </c:cat>
          <c:val>
            <c:numRef>
              <c:f>'2.5 Serv básicos'!$D$133:$D$137</c:f>
              <c:numCache>
                <c:formatCode>0.00%</c:formatCode>
                <c:ptCount val="5"/>
                <c:pt idx="0">
                  <c:v>0.8900178586228551</c:v>
                </c:pt>
                <c:pt idx="1">
                  <c:v>9.9399341728264271E-2</c:v>
                </c:pt>
                <c:pt idx="2">
                  <c:v>7.6551582795567471E-3</c:v>
                </c:pt>
                <c:pt idx="3">
                  <c:v>2.8208930961272243E-3</c:v>
                </c:pt>
                <c:pt idx="4">
                  <c:v>1.0674827319659691E-4</c:v>
                </c:pt>
              </c:numCache>
            </c:numRef>
          </c:val>
          <c:extLst xmlns:c16r2="http://schemas.microsoft.com/office/drawing/2015/06/chart">
            <c:ext xmlns:c16="http://schemas.microsoft.com/office/drawing/2014/chart" uri="{C3380CC4-5D6E-409C-BE32-E72D297353CC}">
              <c16:uniqueId val="{0000000A-98A9-4E3C-B125-0DD0D3B6E39F}"/>
            </c:ext>
          </c:extLst>
        </c:ser>
        <c:dLbls>
          <c:showLegendKey val="0"/>
          <c:showVal val="0"/>
          <c:showCatName val="0"/>
          <c:showSerName val="0"/>
          <c:showPercent val="0"/>
          <c:showBubbleSize val="0"/>
        </c:dLbls>
        <c:gapWidth val="75"/>
        <c:axId val="1989707312"/>
        <c:axId val="1989712752"/>
      </c:barChart>
      <c:catAx>
        <c:axId val="1989707312"/>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S"/>
          </a:p>
        </c:txPr>
        <c:crossAx val="1989712752"/>
        <c:crosses val="autoZero"/>
        <c:auto val="1"/>
        <c:lblAlgn val="ctr"/>
        <c:lblOffset val="100"/>
        <c:noMultiLvlLbl val="0"/>
      </c:catAx>
      <c:valAx>
        <c:axId val="1989712752"/>
        <c:scaling>
          <c:orientation val="minMax"/>
        </c:scaling>
        <c:delete val="1"/>
        <c:axPos val="l"/>
        <c:numFmt formatCode="0.00%" sourceLinked="1"/>
        <c:majorTickMark val="out"/>
        <c:minorTickMark val="none"/>
        <c:tickLblPos val="nextTo"/>
        <c:crossAx val="1989707312"/>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'2.5 Serv básicos'!$D$111</c:f>
              <c:strCache>
                <c:ptCount val="1"/>
                <c:pt idx="0">
                  <c:v>%</c:v>
                </c:pt>
              </c:strCache>
            </c:strRef>
          </c:tx>
          <c:spPr>
            <a:solidFill>
              <a:srgbClr val="CDB7FF"/>
            </a:solidFill>
            <a:ln>
              <a:solidFill>
                <a:srgbClr val="7030A0"/>
              </a:solidFill>
            </a:ln>
          </c:spPr>
          <c:invertIfNegative val="0"/>
          <c:dPt>
            <c:idx val="0"/>
            <c:invertIfNegative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0ACA-45CB-909D-4C1C6ED6C948}"/>
              </c:ext>
            </c:extLst>
          </c:dPt>
          <c:dPt>
            <c:idx val="1"/>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3-0ACA-45CB-909D-4C1C6ED6C948}"/>
              </c:ext>
            </c:extLst>
          </c:dPt>
          <c:dPt>
            <c:idx val="2"/>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5-0ACA-45CB-909D-4C1C6ED6C948}"/>
              </c:ext>
            </c:extLst>
          </c:dPt>
          <c:dPt>
            <c:idx val="3"/>
            <c:invertIfNegative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7-0ACA-45CB-909D-4C1C6ED6C948}"/>
              </c:ext>
            </c:extLst>
          </c:dPt>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'2.5 Serv básicos'!$B$112:$B$115</c:f>
              <c:strCache>
                <c:ptCount val="4"/>
                <c:pt idx="0">
                  <c:v>Empresa eléctrica pública</c:v>
                </c:pt>
                <c:pt idx="1">
                  <c:v>Planta eléctrica privada</c:v>
                </c:pt>
                <c:pt idx="2">
                  <c:v>Vela, candil, mechero, gas</c:v>
                </c:pt>
                <c:pt idx="3">
                  <c:v>Ninguno</c:v>
                </c:pt>
              </c:strCache>
            </c:strRef>
          </c:cat>
          <c:val>
            <c:numRef>
              <c:f>'2.5 Serv básicos'!$D$112:$D$115</c:f>
              <c:numCache>
                <c:formatCode>0.00%</c:formatCode>
                <c:ptCount val="4"/>
                <c:pt idx="0">
                  <c:v>0.99363338907083243</c:v>
                </c:pt>
                <c:pt idx="1">
                  <c:v>1.521695880267974E-3</c:v>
                </c:pt>
                <c:pt idx="2">
                  <c:v>4.0494675625576742E-3</c:v>
                </c:pt>
                <c:pt idx="3">
                  <c:v>7.954474863419639E-4</c:v>
                </c:pt>
              </c:numCache>
            </c:numRef>
          </c:val>
          <c:extLst xmlns:c16r2="http://schemas.microsoft.com/office/drawing/2015/06/chart">
            <c:ext xmlns:c16="http://schemas.microsoft.com/office/drawing/2014/chart" uri="{C3380CC4-5D6E-409C-BE32-E72D297353CC}">
              <c16:uniqueId val="{00000008-0ACA-45CB-909D-4C1C6ED6C948}"/>
            </c:ext>
          </c:extLst>
        </c:ser>
        <c:dLbls>
          <c:showLegendKey val="0"/>
          <c:showVal val="0"/>
          <c:showCatName val="0"/>
          <c:showSerName val="0"/>
          <c:showPercent val="0"/>
          <c:showBubbleSize val="0"/>
        </c:dLbls>
        <c:gapWidth val="113"/>
        <c:axId val="1991215712"/>
        <c:axId val="1991204288"/>
      </c:barChart>
      <c:catAx>
        <c:axId val="1991215712"/>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S"/>
          </a:p>
        </c:txPr>
        <c:crossAx val="1991204288"/>
        <c:crosses val="autoZero"/>
        <c:auto val="1"/>
        <c:lblAlgn val="ctr"/>
        <c:lblOffset val="100"/>
        <c:noMultiLvlLbl val="0"/>
      </c:catAx>
      <c:valAx>
        <c:axId val="1991204288"/>
        <c:scaling>
          <c:orientation val="minMax"/>
        </c:scaling>
        <c:delete val="1"/>
        <c:axPos val="l"/>
        <c:numFmt formatCode="0.00%" sourceLinked="1"/>
        <c:majorTickMark val="out"/>
        <c:minorTickMark val="none"/>
        <c:tickLblPos val="nextTo"/>
        <c:crossAx val="1991215712"/>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'2.5 Serv básicos'!$D$90</c:f>
              <c:strCache>
                <c:ptCount val="1"/>
                <c:pt idx="0">
                  <c:v>%</c:v>
                </c:pt>
              </c:strCache>
            </c:strRef>
          </c:tx>
          <c:spPr>
            <a:solidFill>
              <a:srgbClr val="CDB7FF"/>
            </a:solidFill>
            <a:ln>
              <a:solidFill>
                <a:srgbClr val="7030A0"/>
              </a:solidFill>
            </a:ln>
          </c:spPr>
          <c:invertIfNegative val="0"/>
          <c:dPt>
            <c:idx val="0"/>
            <c:invertIfNegative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B0CB-4D08-BFB9-39415E2E8A0A}"/>
              </c:ext>
            </c:extLst>
          </c:dPt>
          <c:dPt>
            <c:idx val="1"/>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3-B0CB-4D08-BFB9-39415E2E8A0A}"/>
              </c:ext>
            </c:extLst>
          </c:dPt>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'2.5 Serv básicos'!$B$91:$B$92</c:f>
              <c:strCache>
                <c:ptCount val="2"/>
                <c:pt idx="0">
                  <c:v>Sí</c:v>
                </c:pt>
                <c:pt idx="1">
                  <c:v>No</c:v>
                </c:pt>
              </c:strCache>
            </c:strRef>
          </c:cat>
          <c:val>
            <c:numRef>
              <c:f>'2.5 Serv básicos'!$D$91:$D$92</c:f>
              <c:numCache>
                <c:formatCode>0.00%</c:formatCode>
                <c:ptCount val="2"/>
                <c:pt idx="0">
                  <c:v>0.94192845231739031</c:v>
                </c:pt>
                <c:pt idx="1">
                  <c:v>5.8071547682609768E-2</c:v>
                </c:pt>
              </c:numCache>
            </c:numRef>
          </c:val>
          <c:extLst xmlns:c16r2="http://schemas.microsoft.com/office/drawing/2015/06/chart">
            <c:ext xmlns:c16="http://schemas.microsoft.com/office/drawing/2014/chart" uri="{C3380CC4-5D6E-409C-BE32-E72D297353CC}">
              <c16:uniqueId val="{00000004-B0CB-4D08-BFB9-39415E2E8A0A}"/>
            </c:ext>
          </c:extLst>
        </c:ser>
        <c:dLbls>
          <c:showLegendKey val="0"/>
          <c:showVal val="0"/>
          <c:showCatName val="0"/>
          <c:showSerName val="0"/>
          <c:showPercent val="0"/>
          <c:showBubbleSize val="0"/>
        </c:dLbls>
        <c:gapWidth val="184"/>
        <c:axId val="1991205920"/>
        <c:axId val="1991209184"/>
      </c:barChart>
      <c:catAx>
        <c:axId val="1991205920"/>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S"/>
          </a:p>
        </c:txPr>
        <c:crossAx val="1991209184"/>
        <c:crosses val="autoZero"/>
        <c:auto val="1"/>
        <c:lblAlgn val="ctr"/>
        <c:lblOffset val="100"/>
        <c:noMultiLvlLbl val="0"/>
      </c:catAx>
      <c:valAx>
        <c:axId val="1991209184"/>
        <c:scaling>
          <c:orientation val="minMax"/>
        </c:scaling>
        <c:delete val="1"/>
        <c:axPos val="l"/>
        <c:numFmt formatCode="0.00%" sourceLinked="1"/>
        <c:majorTickMark val="out"/>
        <c:minorTickMark val="none"/>
        <c:tickLblPos val="nextTo"/>
        <c:crossAx val="1991205920"/>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3035085074635288E-2"/>
          <c:y val="4.3596730245231606E-2"/>
          <c:w val="0.97184600713100133"/>
          <c:h val="0.8194912284465804"/>
        </c:manualLayout>
      </c:layout>
      <c:barChart>
        <c:barDir val="col"/>
        <c:grouping val="clustered"/>
        <c:varyColors val="0"/>
        <c:ser>
          <c:idx val="0"/>
          <c:order val="0"/>
          <c:tx>
            <c:strRef>
              <c:f>'2.5 Serv básicos'!$E$70</c:f>
              <c:strCache>
                <c:ptCount val="1"/>
                <c:pt idx="0">
                  <c:v>%</c:v>
                </c:pt>
              </c:strCache>
            </c:strRef>
          </c:tx>
          <c:spPr>
            <a:solidFill>
              <a:srgbClr val="DAEEF3"/>
            </a:solidFill>
            <a:ln>
              <a:solidFill>
                <a:srgbClr val="4BACC6"/>
              </a:solidFill>
            </a:ln>
          </c:spPr>
          <c:invertIfNegative val="0"/>
          <c:dPt>
            <c:idx val="0"/>
            <c:invertIfNegative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4D0C-40F6-8299-19E65F26105C}"/>
              </c:ext>
            </c:extLst>
          </c:dPt>
          <c:dPt>
            <c:idx val="1"/>
            <c:invertIfNegative val="0"/>
            <c:bubble3D val="0"/>
            <c:extLst xmlns:c16r2="http://schemas.microsoft.com/office/drawing/2015/06/chart">
              <c:ext xmlns:c16="http://schemas.microsoft.com/office/drawing/2014/chart" uri="{C3380CC4-5D6E-409C-BE32-E72D297353CC}">
                <c16:uniqueId val="{00000002-4D0C-40F6-8299-19E65F26105C}"/>
              </c:ext>
            </c:extLst>
          </c:dPt>
          <c:dPt>
            <c:idx val="2"/>
            <c:invertIfNegative val="0"/>
            <c:bubble3D val="0"/>
            <c:extLst xmlns:c16r2="http://schemas.microsoft.com/office/drawing/2015/06/chart">
              <c:ext xmlns:c16="http://schemas.microsoft.com/office/drawing/2014/chart" uri="{C3380CC4-5D6E-409C-BE32-E72D297353CC}">
                <c16:uniqueId val="{00000003-4D0C-40F6-8299-19E65F26105C}"/>
              </c:ext>
            </c:extLst>
          </c:dPt>
          <c:dPt>
            <c:idx val="3"/>
            <c:invertIfNegative val="0"/>
            <c:bubble3D val="0"/>
            <c:extLst xmlns:c16r2="http://schemas.microsoft.com/office/drawing/2015/06/chart">
              <c:ext xmlns:c16="http://schemas.microsoft.com/office/drawing/2014/chart" uri="{C3380CC4-5D6E-409C-BE32-E72D297353CC}">
                <c16:uniqueId val="{00000004-4D0C-40F6-8299-19E65F26105C}"/>
              </c:ext>
            </c:extLst>
          </c:dPt>
          <c:dPt>
            <c:idx val="4"/>
            <c:invertIfNegative val="0"/>
            <c:bubble3D val="0"/>
            <c:extLst xmlns:c16r2="http://schemas.microsoft.com/office/drawing/2015/06/chart">
              <c:ext xmlns:c16="http://schemas.microsoft.com/office/drawing/2014/chart" uri="{C3380CC4-5D6E-409C-BE32-E72D297353CC}">
                <c16:uniqueId val="{00000005-4D0C-40F6-8299-19E65F26105C}"/>
              </c:ext>
            </c:extLst>
          </c:dPt>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'2.5 Serv básicos'!$B$71:$B$77</c:f>
              <c:strCache>
                <c:ptCount val="7"/>
                <c:pt idx="0">
                  <c:v>Red pública</c:v>
                </c:pt>
                <c:pt idx="1">
                  <c:v>Pozo</c:v>
                </c:pt>
                <c:pt idx="2">
                  <c:v>Otra fuente por tubería</c:v>
                </c:pt>
                <c:pt idx="3">
                  <c:v>Río vertiente o acequia</c:v>
                </c:pt>
                <c:pt idx="4">
                  <c:v>Carro repartidor / triciclo</c:v>
                </c:pt>
                <c:pt idx="5">
                  <c:v>Pila o llave pública</c:v>
                </c:pt>
                <c:pt idx="6">
                  <c:v>Otro, cual</c:v>
                </c:pt>
              </c:strCache>
            </c:strRef>
          </c:cat>
          <c:val>
            <c:numRef>
              <c:f>'2.5 Serv básicos'!$E$71:$E$77</c:f>
              <c:numCache>
                <c:formatCode>0.00%</c:formatCode>
                <c:ptCount val="7"/>
                <c:pt idx="0">
                  <c:v>0.80784798610139219</c:v>
                </c:pt>
                <c:pt idx="1">
                  <c:v>3.1807614923546517E-4</c:v>
                </c:pt>
                <c:pt idx="2">
                  <c:v>9.4453270838766201E-2</c:v>
                </c:pt>
                <c:pt idx="3">
                  <c:v>2.4016006429870528E-2</c:v>
                </c:pt>
                <c:pt idx="4">
                  <c:v>4.7619379963605796E-2</c:v>
                </c:pt>
                <c:pt idx="5">
                  <c:v>1.6264784166796283E-2</c:v>
                </c:pt>
                <c:pt idx="6">
                  <c:v>9.4804963503335414E-3</c:v>
                </c:pt>
              </c:numCache>
            </c:numRef>
          </c:val>
          <c:extLst xmlns:c16r2="http://schemas.microsoft.com/office/drawing/2015/06/chart">
            <c:ext xmlns:c16="http://schemas.microsoft.com/office/drawing/2014/chart" uri="{C3380CC4-5D6E-409C-BE32-E72D297353CC}">
              <c16:uniqueId val="{00000006-4D0C-40F6-8299-19E65F26105C}"/>
            </c:ext>
          </c:extLst>
        </c:ser>
        <c:dLbls>
          <c:showLegendKey val="0"/>
          <c:showVal val="0"/>
          <c:showCatName val="0"/>
          <c:showSerName val="0"/>
          <c:showPercent val="0"/>
          <c:showBubbleSize val="0"/>
        </c:dLbls>
        <c:gapWidth val="75"/>
        <c:axId val="1991209728"/>
        <c:axId val="1991203744"/>
      </c:barChart>
      <c:catAx>
        <c:axId val="1991209728"/>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S"/>
          </a:p>
        </c:txPr>
        <c:crossAx val="1991203744"/>
        <c:crosses val="autoZero"/>
        <c:auto val="1"/>
        <c:lblAlgn val="ctr"/>
        <c:lblOffset val="100"/>
        <c:noMultiLvlLbl val="0"/>
      </c:catAx>
      <c:valAx>
        <c:axId val="1991203744"/>
        <c:scaling>
          <c:orientation val="minMax"/>
        </c:scaling>
        <c:delete val="1"/>
        <c:axPos val="l"/>
        <c:numFmt formatCode="0.00%" sourceLinked="1"/>
        <c:majorTickMark val="out"/>
        <c:minorTickMark val="none"/>
        <c:tickLblPos val="nextTo"/>
        <c:crossAx val="1991209728"/>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819034577199592E-2"/>
          <c:y val="7.6433136352502401E-3"/>
          <c:w val="0.90517201196983321"/>
          <c:h val="0.87232818753166808"/>
        </c:manualLayout>
      </c:layout>
      <c:barChart>
        <c:barDir val="col"/>
        <c:grouping val="clustered"/>
        <c:varyColors val="0"/>
        <c:ser>
          <c:idx val="0"/>
          <c:order val="0"/>
          <c:tx>
            <c:strRef>
              <c:f>'2.6 Seguro'!$D$21</c:f>
              <c:strCache>
                <c:ptCount val="1"/>
                <c:pt idx="0">
                  <c:v>%</c:v>
                </c:pt>
              </c:strCache>
            </c:strRef>
          </c:tx>
          <c:spPr>
            <a:solidFill>
              <a:srgbClr val="DAEEF3"/>
            </a:solidFill>
            <a:ln>
              <a:solidFill>
                <a:srgbClr val="4BACC6"/>
              </a:solidFill>
            </a:ln>
          </c:spPr>
          <c:invertIfNegative val="0"/>
          <c:dLbls>
            <c:spPr>
              <a:noFill/>
              <a:ln w="25400">
                <a:noFill/>
              </a:ln>
            </c:spPr>
            <c:txPr>
              <a:bodyPr wrap="square" lIns="38100" tIns="19050" rIns="38100" bIns="19050" anchor="ctr">
                <a:spAutoFit/>
              </a:bodyPr>
              <a:lstStyle/>
              <a:p>
                <a:pPr>
                  <a:defRPr sz="1100" b="0" i="0" u="none" strike="noStrike" baseline="0">
                    <a:solidFill>
                      <a:srgbClr val="64647C"/>
                    </a:solidFill>
                    <a:latin typeface="Century Gothic"/>
                    <a:ea typeface="Century Gothic"/>
                    <a:cs typeface="Century Gothic"/>
                  </a:defRPr>
                </a:pPr>
                <a:endParaRPr lang="es-E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'2.6 Seguro'!$B$22:$B$31</c:f>
              <c:strCache>
                <c:ptCount val="10"/>
                <c:pt idx="0">
                  <c:v>Ninguno</c:v>
                </c:pt>
                <c:pt idx="1">
                  <c:v>IESS, Seguro general</c:v>
                </c:pt>
                <c:pt idx="2">
                  <c:v>IESS, Seguro campesino</c:v>
                </c:pt>
                <c:pt idx="3">
                  <c:v>IESS, Seguro voluntario</c:v>
                </c:pt>
                <c:pt idx="4">
                  <c:v>Seguro ISSFA-ISSPOL</c:v>
                </c:pt>
                <c:pt idx="5">
                  <c:v>Seguro privado con hospitalización</c:v>
                </c:pt>
                <c:pt idx="6">
                  <c:v>Seguro privado sin hospitalización</c:v>
                </c:pt>
                <c:pt idx="7">
                  <c:v>Aseguramiento Universal de la Salud  - AUS</c:v>
                </c:pt>
                <c:pt idx="8">
                  <c:v>Seguros Municipales</c:v>
                </c:pt>
                <c:pt idx="9">
                  <c:v>Seguro Ministerio de Salud Pública</c:v>
                </c:pt>
              </c:strCache>
            </c:strRef>
          </c:cat>
          <c:val>
            <c:numRef>
              <c:f>'2.6 Seguro'!$D$22:$D$31</c:f>
              <c:numCache>
                <c:formatCode>0.00%</c:formatCode>
                <c:ptCount val="10"/>
                <c:pt idx="0">
                  <c:v>0.67956224575089452</c:v>
                </c:pt>
                <c:pt idx="1">
                  <c:v>0.2266046904060898</c:v>
                </c:pt>
                <c:pt idx="2">
                  <c:v>5.1864183706134513E-2</c:v>
                </c:pt>
                <c:pt idx="3">
                  <c:v>2.4340921856530556E-2</c:v>
                </c:pt>
                <c:pt idx="4">
                  <c:v>1.5044820550136503E-2</c:v>
                </c:pt>
                <c:pt idx="5">
                  <c:v>2.3721537817872462E-3</c:v>
                </c:pt>
                <c:pt idx="6">
                  <c:v>2.1027652534205576E-4</c:v>
                </c:pt>
                <c:pt idx="7">
                  <c:v>0</c:v>
                </c:pt>
                <c:pt idx="8">
                  <c:v>5.2752658432233931E-6</c:v>
                </c:pt>
                <c:pt idx="9">
                  <c:v>7.0742308472662751E-7</c:v>
                </c:pt>
              </c:numCache>
            </c:numRef>
          </c:val>
          <c:extLst xmlns:c16r2="http://schemas.microsoft.com/office/drawing/2015/06/chart">
            <c:ext xmlns:c16="http://schemas.microsoft.com/office/drawing/2014/chart" uri="{C3380CC4-5D6E-409C-BE32-E72D297353CC}">
              <c16:uniqueId val="{00000000-6FE6-48AB-A467-3D5C9975CD00}"/>
            </c:ext>
          </c:extLst>
        </c:ser>
        <c:dLbls>
          <c:showLegendKey val="0"/>
          <c:showVal val="0"/>
          <c:showCatName val="0"/>
          <c:showSerName val="0"/>
          <c:showPercent val="0"/>
          <c:showBubbleSize val="0"/>
        </c:dLbls>
        <c:gapWidth val="150"/>
        <c:axId val="1991210816"/>
        <c:axId val="1991211360"/>
      </c:barChart>
      <c:catAx>
        <c:axId val="1991210816"/>
        <c:scaling>
          <c:orientation val="minMax"/>
        </c:scaling>
        <c:delete val="0"/>
        <c:axPos val="b"/>
        <c:numFmt formatCode="General" sourceLinked="1"/>
        <c:majorTickMark val="out"/>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S"/>
          </a:p>
        </c:txPr>
        <c:crossAx val="1991211360"/>
        <c:crosses val="autoZero"/>
        <c:auto val="1"/>
        <c:lblAlgn val="ctr"/>
        <c:lblOffset val="100"/>
        <c:noMultiLvlLbl val="0"/>
      </c:catAx>
      <c:valAx>
        <c:axId val="1991211360"/>
        <c:scaling>
          <c:orientation val="minMax"/>
        </c:scaling>
        <c:delete val="1"/>
        <c:axPos val="l"/>
        <c:numFmt formatCode="0.00%" sourceLinked="1"/>
        <c:majorTickMark val="out"/>
        <c:minorTickMark val="none"/>
        <c:tickLblPos val="nextTo"/>
        <c:crossAx val="1991210816"/>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v>total</c:v>
          </c:tx>
          <c:spPr>
            <a:ln>
              <a:solidFill>
                <a:srgbClr val="7030A0"/>
              </a:solidFill>
            </a:ln>
          </c:spPr>
          <c:explosion val="5"/>
          <c:dPt>
            <c:idx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D2EB-4C77-8CA0-5EB9E672A4B7}"/>
              </c:ext>
            </c:extLst>
          </c:dPt>
          <c:dPt>
            <c:idx val="1"/>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3-D2EB-4C77-8CA0-5EB9E672A4B7}"/>
              </c:ext>
            </c:extLst>
          </c:dPt>
          <c:dLbls>
            <c:dLbl>
              <c:idx val="0"/>
              <c:layout>
                <c:manualLayout>
                  <c:x val="-0.17415984833015635"/>
                  <c:y val="-0.21521850796130609"/>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D2EB-4C77-8CA0-5EB9E672A4B7}"/>
                </c:ext>
                <c:ext xmlns:c15="http://schemas.microsoft.com/office/drawing/2012/chart" uri="{CE6537A1-D6FC-4f65-9D91-7224C49458BB}"/>
              </c:extLst>
            </c:dLbl>
            <c:dLbl>
              <c:idx val="1"/>
              <c:layout>
                <c:manualLayout>
                  <c:x val="0.1404550128875755"/>
                  <c:y val="0.16509735553128851"/>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D2EB-4C77-8CA0-5EB9E672A4B7}"/>
                </c:ext>
                <c:ext xmlns:c15="http://schemas.microsoft.com/office/drawing/2012/chart" uri="{CE6537A1-D6FC-4f65-9D91-7224C49458BB}"/>
              </c:extLst>
            </c:dLbl>
            <c:numFmt formatCode="0.0%" sourceLinked="0"/>
            <c:spPr>
              <a:noFill/>
              <a:ln w="25400">
                <a:noFill/>
              </a:ln>
            </c:spPr>
            <c:txPr>
              <a:bodyPr/>
              <a:lstStyle/>
              <a:p>
                <a:pPr>
                  <a:defRPr>
                    <a:solidFill>
                      <a:schemeClr val="tx1"/>
                    </a:solidFill>
                  </a:defRPr>
                </a:pPr>
                <a:endParaRPr lang="es-ES"/>
              </a:p>
            </c:txPr>
            <c:showLegendKey val="0"/>
            <c:showVal val="0"/>
            <c:showCatName val="1"/>
            <c:showSerName val="0"/>
            <c:showPercent val="1"/>
            <c:showBubbleSize val="0"/>
            <c:showLeaderLines val="1"/>
            <c:extLst xmlns:c16r2="http://schemas.microsoft.com/office/drawing/2015/06/chart">
              <c:ext xmlns:c15="http://schemas.microsoft.com/office/drawing/2012/chart" uri="{CE6537A1-D6FC-4f65-9D91-7224C49458BB}"/>
            </c:extLst>
          </c:dLbls>
          <c:cat>
            <c:strRef>
              <c:f>'2.7 Mujeres embarazadas'!$B$15:$C$15</c:f>
              <c:strCache>
                <c:ptCount val="2"/>
                <c:pt idx="0">
                  <c:v>Urbano</c:v>
                </c:pt>
                <c:pt idx="1">
                  <c:v>Rural</c:v>
                </c:pt>
              </c:strCache>
            </c:strRef>
          </c:cat>
          <c:val>
            <c:numRef>
              <c:f>'2.7 Mujeres embarazadas'!$B$16:$C$16</c:f>
              <c:numCache>
                <c:formatCode>#,##0</c:formatCode>
                <c:ptCount val="2"/>
                <c:pt idx="0">
                  <c:v>162498</c:v>
                </c:pt>
                <c:pt idx="1">
                  <c:v>53216</c:v>
                </c:pt>
              </c:numCache>
            </c:numRef>
          </c:val>
          <c:extLst xmlns:c16r2="http://schemas.microsoft.com/office/drawing/2015/06/chart">
            <c:ext xmlns:c16="http://schemas.microsoft.com/office/drawing/2014/chart" uri="{C3380CC4-5D6E-409C-BE32-E72D297353CC}">
              <c16:uniqueId val="{00000004-D2EB-4C77-8CA0-5EB9E672A4B7}"/>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a:noFill/>
    </a:ln>
  </c:spPr>
  <c:txPr>
    <a:bodyPr/>
    <a:lstStyle/>
    <a:p>
      <a:pPr>
        <a:defRPr sz="1200" b="1" i="0" u="none" strike="noStrike" baseline="0">
          <a:solidFill>
            <a:srgbClr val="FF0000"/>
          </a:solidFill>
          <a:latin typeface="Calibri"/>
          <a:ea typeface="Calibri"/>
          <a:cs typeface="Calibri"/>
        </a:defRPr>
      </a:pPr>
      <a:endParaRPr lang="es-E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4723428780275236"/>
          <c:y val="0.14436539535359472"/>
          <c:w val="0.53739774131231499"/>
          <c:h val="0.72950683610649336"/>
        </c:manualLayout>
      </c:layout>
      <c:pieChart>
        <c:varyColors val="1"/>
        <c:ser>
          <c:idx val="0"/>
          <c:order val="0"/>
          <c:spPr>
            <a:ln>
              <a:solidFill>
                <a:srgbClr val="7030A0"/>
              </a:solidFill>
            </a:ln>
          </c:spPr>
          <c:explosion val="2"/>
          <c:dPt>
            <c:idx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03C2-4FF5-AD7B-E826432004F3}"/>
              </c:ext>
            </c:extLst>
          </c:dPt>
          <c:dPt>
            <c:idx val="1"/>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3-03C2-4FF5-AD7B-E826432004F3}"/>
              </c:ext>
            </c:extLst>
          </c:dPt>
          <c:dLbls>
            <c:dLbl>
              <c:idx val="0"/>
              <c:layout>
                <c:manualLayout>
                  <c:x val="-6.1701440705286527E-2"/>
                  <c:y val="-0.27264890518822132"/>
                </c:manualLayout>
              </c:layout>
              <c:numFmt formatCode="0.0%" sourceLinked="0"/>
              <c:spPr/>
              <c:txPr>
                <a:bodyPr/>
                <a:lstStyle/>
                <a:p>
                  <a:pPr>
                    <a:defRPr sz="1050" b="1" i="0" u="none" strike="noStrike" baseline="0">
                      <a:solidFill>
                        <a:srgbClr val="000000"/>
                      </a:solidFill>
                      <a:latin typeface="Century Gothic"/>
                      <a:ea typeface="Century Gothic"/>
                      <a:cs typeface="Century Gothic"/>
                    </a:defRPr>
                  </a:pPr>
                  <a:endParaRPr lang="es-ES"/>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03C2-4FF5-AD7B-E826432004F3}"/>
                </c:ext>
                <c:ext xmlns:c15="http://schemas.microsoft.com/office/drawing/2012/chart" uri="{CE6537A1-D6FC-4f65-9D91-7224C49458BB}"/>
              </c:extLst>
            </c:dLbl>
            <c:dLbl>
              <c:idx val="1"/>
              <c:layout>
                <c:manualLayout>
                  <c:x val="7.833014418752178E-2"/>
                  <c:y val="0.17117031603926222"/>
                </c:manualLayout>
              </c:layout>
              <c:numFmt formatCode="0.0%" sourceLinked="0"/>
              <c:spPr/>
              <c:txPr>
                <a:bodyPr/>
                <a:lstStyle/>
                <a:p>
                  <a:pPr>
                    <a:defRPr sz="1050" b="1" i="0" u="none" strike="noStrike" baseline="0">
                      <a:solidFill>
                        <a:srgbClr val="000000"/>
                      </a:solidFill>
                      <a:latin typeface="Century Gothic"/>
                      <a:ea typeface="Century Gothic"/>
                      <a:cs typeface="Century Gothic"/>
                    </a:defRPr>
                  </a:pPr>
                  <a:endParaRPr lang="es-ES"/>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03C2-4FF5-AD7B-E826432004F3}"/>
                </c:ext>
                <c:ext xmlns:c15="http://schemas.microsoft.com/office/drawing/2012/chart" uri="{CE6537A1-D6FC-4f65-9D91-7224C49458BB}"/>
              </c:extLst>
            </c:dLbl>
            <c:numFmt formatCode="0.0%" sourceLinked="0"/>
            <c:spPr>
              <a:noFill/>
              <a:ln w="25400">
                <a:noFill/>
              </a:ln>
            </c:spPr>
            <c:txPr>
              <a:bodyPr wrap="square" lIns="38100" tIns="19050" rIns="38100" bIns="19050" anchor="ctr">
                <a:spAutoFit/>
              </a:bodyPr>
              <a:lstStyle/>
              <a:p>
                <a:pPr>
                  <a:defRPr sz="1050" b="0" i="0" u="none" strike="noStrike" baseline="0">
                    <a:solidFill>
                      <a:srgbClr val="000000"/>
                    </a:solidFill>
                    <a:latin typeface="Century Gothic"/>
                    <a:ea typeface="Century Gothic"/>
                    <a:cs typeface="Century Gothic"/>
                  </a:defRPr>
                </a:pPr>
                <a:endParaRPr lang="es-ES"/>
              </a:p>
            </c:txPr>
            <c:showLegendKey val="0"/>
            <c:showVal val="0"/>
            <c:showCatName val="1"/>
            <c:showSerName val="0"/>
            <c:showPercent val="1"/>
            <c:showBubbleSize val="0"/>
            <c:showLeaderLines val="1"/>
            <c:extLst xmlns:c16r2="http://schemas.microsoft.com/office/drawing/2015/06/chart">
              <c:ext xmlns:c15="http://schemas.microsoft.com/office/drawing/2012/chart" uri="{CE6537A1-D6FC-4f65-9D91-7224C49458BB}"/>
            </c:extLst>
          </c:dLbls>
          <c:cat>
            <c:strRef>
              <c:f>'2.8 Nacidos vivos'!$C$18:$F$18</c:f>
              <c:strCache>
                <c:ptCount val="2"/>
                <c:pt idx="0">
                  <c:v>Urbano</c:v>
                </c:pt>
                <c:pt idx="1">
                  <c:v>Rural</c:v>
                </c:pt>
              </c:strCache>
            </c:strRef>
          </c:cat>
          <c:val>
            <c:numRef>
              <c:f>'2.8 Nacidos vivos'!$C$19:$F$19</c:f>
              <c:numCache>
                <c:formatCode>_(* #,##0_);_(* \(#,##0\);_(* "-"??_);_(@_)</c:formatCode>
                <c:ptCount val="4"/>
                <c:pt idx="0">
                  <c:v>162498</c:v>
                </c:pt>
                <c:pt idx="1">
                  <c:v>53216</c:v>
                </c:pt>
              </c:numCache>
            </c:numRef>
          </c:val>
          <c:extLst xmlns:c16r2="http://schemas.microsoft.com/office/drawing/2015/06/chart">
            <c:ext xmlns:c16="http://schemas.microsoft.com/office/drawing/2014/chart" uri="{C3380CC4-5D6E-409C-BE32-E72D297353CC}">
              <c16:uniqueId val="{00000004-03C2-4FF5-AD7B-E826432004F3}"/>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0555555555555555E-2"/>
          <c:y val="6.0363230014099177E-2"/>
          <c:w val="0.96510860358401496"/>
          <c:h val="0.87515907543262139"/>
        </c:manualLayout>
      </c:layout>
      <c:barChart>
        <c:barDir val="col"/>
        <c:grouping val="clustered"/>
        <c:varyColors val="0"/>
        <c:ser>
          <c:idx val="0"/>
          <c:order val="0"/>
          <c:tx>
            <c:strRef>
              <c:f>'2.9 Tasa natalidad'!$C$6:$C$7</c:f>
              <c:strCache>
                <c:ptCount val="2"/>
                <c:pt idx="0">
                  <c:v>Tasa de natalidad  1/</c:v>
                </c:pt>
              </c:strCache>
            </c:strRef>
          </c:tx>
          <c:spPr>
            <a:solidFill>
              <a:srgbClr val="DAEEF3"/>
            </a:solidFill>
            <a:ln>
              <a:solidFill>
                <a:srgbClr val="4BACC6"/>
              </a:solidFill>
            </a:ln>
          </c:spPr>
          <c:invertIfNegative val="0"/>
          <c:dLbls>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'2.9 Tasa natalidad'!$B$8:$B$32</c:f>
              <c:strCach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c:v>
                </c:pt>
              </c:strCache>
            </c:strRef>
          </c:cat>
          <c:val>
            <c:numRef>
              <c:f>'2.9 Tasa natalidad'!$C$8:$C$32</c:f>
              <c:numCache>
                <c:formatCode>#,##0.00</c:formatCode>
                <c:ptCount val="25"/>
                <c:pt idx="0">
                  <c:v>28.418325125825838</c:v>
                </c:pt>
                <c:pt idx="1">
                  <c:v>26.67056225278499</c:v>
                </c:pt>
                <c:pt idx="2">
                  <c:v>25.561638204893153</c:v>
                </c:pt>
                <c:pt idx="3">
                  <c:v>24.198144460314989</c:v>
                </c:pt>
                <c:pt idx="4">
                  <c:v>23.048471152515795</c:v>
                </c:pt>
                <c:pt idx="5">
                  <c:v>22.26181679472429</c:v>
                </c:pt>
                <c:pt idx="6">
                  <c:v>23.071757269771879</c:v>
                </c:pt>
                <c:pt idx="7">
                  <c:v>22.70055635666651</c:v>
                </c:pt>
                <c:pt idx="8">
                  <c:v>22.499874074830021</c:v>
                </c:pt>
                <c:pt idx="9">
                  <c:v>22.603700030776597</c:v>
                </c:pt>
                <c:pt idx="10">
                  <c:v>21.407415341680128</c:v>
                </c:pt>
                <c:pt idx="11">
                  <c:v>21.594896672313258</c:v>
                </c:pt>
                <c:pt idx="12">
                  <c:v>20.64110284838457</c:v>
                </c:pt>
                <c:pt idx="13">
                  <c:v>18.806701773828543</c:v>
                </c:pt>
                <c:pt idx="14">
                  <c:v>18.279246388668053</c:v>
                </c:pt>
                <c:pt idx="15">
                  <c:v>17.866133492034201</c:v>
                </c:pt>
                <c:pt idx="16">
                  <c:v>17.073181061097859</c:v>
                </c:pt>
                <c:pt idx="17">
                  <c:v>17.416486891529981</c:v>
                </c:pt>
                <c:pt idx="18">
                  <c:v>17.3007660980692</c:v>
                </c:pt>
                <c:pt idx="19">
                  <c:v>16.616761213496467</c:v>
                </c:pt>
                <c:pt idx="20">
                  <c:v>15.282648387040956</c:v>
                </c:pt>
                <c:pt idx="21">
                  <c:v>14.340258956367281</c:v>
                </c:pt>
                <c:pt idx="22">
                  <c:v>14.185759530701738</c:v>
                </c:pt>
                <c:pt idx="23">
                  <c:v>13.438703175824878</c:v>
                </c:pt>
                <c:pt idx="24">
                  <c:v>12.006407677190301</c:v>
                </c:pt>
              </c:numCache>
            </c:numRef>
          </c:val>
          <c:extLst xmlns:c16r2="http://schemas.microsoft.com/office/drawing/2015/06/chart">
            <c:ext xmlns:c16="http://schemas.microsoft.com/office/drawing/2014/chart" uri="{C3380CC4-5D6E-409C-BE32-E72D297353CC}">
              <c16:uniqueId val="{00000000-0C67-42E7-BACD-133D508C81AB}"/>
            </c:ext>
          </c:extLst>
        </c:ser>
        <c:dLbls>
          <c:showLegendKey val="0"/>
          <c:showVal val="0"/>
          <c:showCatName val="0"/>
          <c:showSerName val="0"/>
          <c:showPercent val="0"/>
          <c:showBubbleSize val="0"/>
        </c:dLbls>
        <c:gapWidth val="65"/>
        <c:overlap val="-86"/>
        <c:axId val="1991202656"/>
        <c:axId val="1991214080"/>
      </c:barChart>
      <c:catAx>
        <c:axId val="1991202656"/>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S"/>
          </a:p>
        </c:txPr>
        <c:crossAx val="1991214080"/>
        <c:crosses val="autoZero"/>
        <c:auto val="1"/>
        <c:lblAlgn val="ctr"/>
        <c:lblOffset val="100"/>
        <c:noMultiLvlLbl val="0"/>
      </c:catAx>
      <c:valAx>
        <c:axId val="1991214080"/>
        <c:scaling>
          <c:orientation val="minMax"/>
        </c:scaling>
        <c:delete val="1"/>
        <c:axPos val="l"/>
        <c:numFmt formatCode="#,##0.00" sourceLinked="1"/>
        <c:majorTickMark val="out"/>
        <c:minorTickMark val="none"/>
        <c:tickLblPos val="nextTo"/>
        <c:crossAx val="1991202656"/>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4266443240357729E-2"/>
          <c:y val="2.5238491823137494E-2"/>
          <c:w val="0.97573358376074548"/>
          <c:h val="0.85380791063907713"/>
        </c:manualLayout>
      </c:layout>
      <c:barChart>
        <c:barDir val="col"/>
        <c:grouping val="clustered"/>
        <c:varyColors val="0"/>
        <c:ser>
          <c:idx val="0"/>
          <c:order val="0"/>
          <c:tx>
            <c:strRef>
              <c:f>'3.1 Causas de morbilidad'!$G$6</c:f>
              <c:strCache>
                <c:ptCount val="1"/>
                <c:pt idx="0">
                  <c:v>Tasa por 10,000</c:v>
                </c:pt>
              </c:strCache>
            </c:strRef>
          </c:tx>
          <c:spPr>
            <a:solidFill>
              <a:srgbClr val="DAEEF3"/>
            </a:solidFill>
            <a:ln>
              <a:solidFill>
                <a:srgbClr val="4BACC6"/>
              </a:solidFill>
            </a:ln>
          </c:spPr>
          <c:invertIfNegative val="0"/>
          <c:dLbls>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'3.1 Causas de morbilidad'!$D$7:$D$16</c:f>
              <c:strCache>
                <c:ptCount val="10"/>
                <c:pt idx="0">
                  <c:v>Colelitiasis</c:v>
                </c:pt>
                <c:pt idx="1">
                  <c:v>Neumonía, organismo no especificado</c:v>
                </c:pt>
                <c:pt idx="2">
                  <c:v>Apendicitis aguda</c:v>
                </c:pt>
                <c:pt idx="3">
                  <c:v>Otros trastornos del sistema urinario</c:v>
                </c:pt>
                <c:pt idx="4">
                  <c:v>Otras gastroenteritis y colitis de origen infeccioso y no especificado</c:v>
                </c:pt>
                <c:pt idx="5">
                  <c:v>Fractura de la pierna, inclusive del tobillo</c:v>
                </c:pt>
                <c:pt idx="6">
                  <c:v>Fractura del antebrazo</c:v>
                </c:pt>
                <c:pt idx="7">
                  <c:v>Hernia inguinal</c:v>
                </c:pt>
                <c:pt idx="8">
                  <c:v>Trabajo de parto obstruido debido a anormalidad de la pelvis materna</c:v>
                </c:pt>
                <c:pt idx="9">
                  <c:v>Infección de las vías genitourinarias en el embarazo</c:v>
                </c:pt>
              </c:strCache>
            </c:strRef>
          </c:cat>
          <c:val>
            <c:numRef>
              <c:f>'3.1 Causas de morbilidad'!$G$7:$G$16</c:f>
              <c:numCache>
                <c:formatCode>0.00</c:formatCode>
                <c:ptCount val="10"/>
                <c:pt idx="0">
                  <c:v>28.820743944880306</c:v>
                </c:pt>
                <c:pt idx="1">
                  <c:v>14.682265783240911</c:v>
                </c:pt>
                <c:pt idx="2">
                  <c:v>14.52475104740342</c:v>
                </c:pt>
                <c:pt idx="3">
                  <c:v>11.39449354086614</c:v>
                </c:pt>
                <c:pt idx="4">
                  <c:v>10.502837686407977</c:v>
                </c:pt>
                <c:pt idx="5">
                  <c:v>9.6824252460388518</c:v>
                </c:pt>
                <c:pt idx="6">
                  <c:v>8.8764841241565655</c:v>
                </c:pt>
                <c:pt idx="7">
                  <c:v>8.8236081527623558</c:v>
                </c:pt>
                <c:pt idx="8">
                  <c:v>8.7673926463327199</c:v>
                </c:pt>
                <c:pt idx="9">
                  <c:v>7.3319491702730399</c:v>
                </c:pt>
              </c:numCache>
            </c:numRef>
          </c:val>
          <c:extLst xmlns:c16r2="http://schemas.microsoft.com/office/drawing/2015/06/chart">
            <c:ext xmlns:c16="http://schemas.microsoft.com/office/drawing/2014/chart" uri="{C3380CC4-5D6E-409C-BE32-E72D297353CC}">
              <c16:uniqueId val="{00000000-DC40-42CF-8503-13555015ABB4}"/>
            </c:ext>
          </c:extLst>
        </c:ser>
        <c:dLbls>
          <c:showLegendKey val="0"/>
          <c:showVal val="0"/>
          <c:showCatName val="0"/>
          <c:showSerName val="0"/>
          <c:showPercent val="0"/>
          <c:showBubbleSize val="0"/>
        </c:dLbls>
        <c:gapWidth val="150"/>
        <c:axId val="1991207552"/>
        <c:axId val="1991215168"/>
      </c:barChart>
      <c:catAx>
        <c:axId val="1991207552"/>
        <c:scaling>
          <c:orientation val="minMax"/>
        </c:scaling>
        <c:delete val="0"/>
        <c:axPos val="b"/>
        <c:numFmt formatCode="General" sourceLinked="1"/>
        <c:majorTickMark val="out"/>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S"/>
          </a:p>
        </c:txPr>
        <c:crossAx val="1991215168"/>
        <c:crosses val="autoZero"/>
        <c:auto val="1"/>
        <c:lblAlgn val="ctr"/>
        <c:lblOffset val="100"/>
        <c:noMultiLvlLbl val="0"/>
      </c:catAx>
      <c:valAx>
        <c:axId val="1991215168"/>
        <c:scaling>
          <c:orientation val="minMax"/>
        </c:scaling>
        <c:delete val="0"/>
        <c:axPos val="l"/>
        <c:numFmt formatCode="0.00" sourceLinked="1"/>
        <c:majorTickMark val="out"/>
        <c:minorTickMark val="none"/>
        <c:tickLblPos val="nextTo"/>
        <c:spPr>
          <a:ln>
            <a:noFill/>
          </a:ln>
        </c:spPr>
        <c:txPr>
          <a:bodyPr rot="0" vert="horz"/>
          <a:lstStyle/>
          <a:p>
            <a:pPr>
              <a:defRPr sz="300" b="0" i="0" u="none" strike="noStrike" baseline="0">
                <a:solidFill>
                  <a:srgbClr val="FFFFFF"/>
                </a:solidFill>
                <a:latin typeface="Calibri"/>
                <a:ea typeface="Calibri"/>
                <a:cs typeface="Calibri"/>
              </a:defRPr>
            </a:pPr>
            <a:endParaRPr lang="es-ES"/>
          </a:p>
        </c:txPr>
        <c:crossAx val="1991207552"/>
        <c:crosses val="autoZero"/>
        <c:crossBetween val="between"/>
      </c:valAx>
      <c:spPr>
        <a:ln>
          <a:noFill/>
        </a:ln>
      </c:spPr>
    </c:plotArea>
    <c:plotVisOnly val="1"/>
    <c:dispBlanksAs val="gap"/>
    <c:showDLblsOverMax val="0"/>
  </c:chart>
  <c:spPr>
    <a:ln>
      <a:noFill/>
    </a:ln>
  </c:spPr>
  <c:txPr>
    <a:bodyPr/>
    <a:lstStyle/>
    <a:p>
      <a:pPr>
        <a:defRPr sz="11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title>
      <c:overlay val="0"/>
      <c:txPr>
        <a:bodyPr/>
        <a:lstStyle/>
        <a:p>
          <a:pPr>
            <a:defRPr>
              <a:solidFill>
                <a:srgbClr val="646482"/>
              </a:solidFill>
            </a:defRPr>
          </a:pPr>
          <a:endParaRPr lang="es-ES"/>
        </a:p>
      </c:txPr>
    </c:title>
    <c:autoTitleDeleted val="0"/>
    <c:plotArea>
      <c:layout/>
      <c:pieChart>
        <c:varyColors val="1"/>
        <c:ser>
          <c:idx val="0"/>
          <c:order val="0"/>
          <c:tx>
            <c:strRef>
              <c:f>'1.2 Poblac por áreas'!$B$13</c:f>
              <c:strCache>
                <c:ptCount val="1"/>
                <c:pt idx="0">
                  <c:v>Hombre</c:v>
                </c:pt>
              </c:strCache>
            </c:strRef>
          </c:tx>
          <c:spPr>
            <a:solidFill>
              <a:schemeClr val="accent5"/>
            </a:solidFill>
            <a:ln>
              <a:solidFill>
                <a:schemeClr val="accent5"/>
              </a:solidFill>
            </a:ln>
          </c:spPr>
          <c:dPt>
            <c:idx val="0"/>
            <c:bubble3D val="0"/>
            <c:spPr>
              <a:solidFill>
                <a:schemeClr val="accent5"/>
              </a:solidFill>
              <a:ln w="12700">
                <a:solidFill>
                  <a:schemeClr val="accent5"/>
                </a:solidFill>
              </a:ln>
            </c:spPr>
            <c:extLst xmlns:c16r2="http://schemas.microsoft.com/office/drawing/2015/06/chart">
              <c:ext xmlns:c16="http://schemas.microsoft.com/office/drawing/2014/chart" uri="{C3380CC4-5D6E-409C-BE32-E72D297353CC}">
                <c16:uniqueId val="{00000001-E5B1-421D-AC98-152DFD6F746A}"/>
              </c:ext>
            </c:extLst>
          </c:dPt>
          <c:dPt>
            <c:idx val="1"/>
            <c:bubble3D val="0"/>
            <c:spPr>
              <a:solidFill>
                <a:srgbClr val="DAEEF3"/>
              </a:solidFill>
              <a:ln>
                <a:solidFill>
                  <a:schemeClr val="accent5"/>
                </a:solidFill>
              </a:ln>
            </c:spPr>
            <c:extLst xmlns:c16r2="http://schemas.microsoft.com/office/drawing/2015/06/chart">
              <c:ext xmlns:c16="http://schemas.microsoft.com/office/drawing/2014/chart" uri="{C3380CC4-5D6E-409C-BE32-E72D297353CC}">
                <c16:uniqueId val="{00000003-E5B1-421D-AC98-152DFD6F746A}"/>
              </c:ext>
            </c:extLst>
          </c:dPt>
          <c:dLbls>
            <c:dLbl>
              <c:idx val="0"/>
              <c:layout>
                <c:manualLayout>
                  <c:x val="-9.3810568476628289E-2"/>
                  <c:y val="-0.12795205412157704"/>
                </c:manualLayout>
              </c:layout>
              <c:spPr>
                <a:noFill/>
                <a:ln w="25400">
                  <a:noFill/>
                </a:ln>
              </c:spPr>
              <c:txPr>
                <a:bodyPr/>
                <a:lstStyle/>
                <a:p>
                  <a:pPr>
                    <a:defRPr sz="1050" b="1" i="0" u="none" strike="noStrike" baseline="0">
                      <a:solidFill>
                        <a:srgbClr val="666699"/>
                      </a:solidFill>
                      <a:latin typeface="Century Gothic"/>
                      <a:ea typeface="Century Gothic"/>
                      <a:cs typeface="Century Gothic"/>
                    </a:defRPr>
                  </a:pPr>
                  <a:endParaRPr lang="es-ES"/>
                </a:p>
              </c:txPr>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5B1-421D-AC98-152DFD6F746A}"/>
                </c:ext>
                <c:ext xmlns:c15="http://schemas.microsoft.com/office/drawing/2012/chart" uri="{CE6537A1-D6FC-4f65-9D91-7224C49458BB}"/>
              </c:extLst>
            </c:dLbl>
            <c:dLbl>
              <c:idx val="1"/>
              <c:layout>
                <c:manualLayout>
                  <c:x val="9.2653406763460927E-2"/>
                  <c:y val="5.7560318329192811E-2"/>
                </c:manualLayout>
              </c:layout>
              <c:spPr>
                <a:noFill/>
                <a:ln w="25400">
                  <a:noFill/>
                </a:ln>
              </c:spPr>
              <c:txPr>
                <a:bodyPr/>
                <a:lstStyle/>
                <a:p>
                  <a:pPr>
                    <a:defRPr sz="1050" b="1" i="0" u="none" strike="noStrike" baseline="0">
                      <a:solidFill>
                        <a:srgbClr val="666699"/>
                      </a:solidFill>
                      <a:latin typeface="Century Gothic"/>
                      <a:ea typeface="Century Gothic"/>
                      <a:cs typeface="Century Gothic"/>
                    </a:defRPr>
                  </a:pPr>
                  <a:endParaRPr lang="es-ES"/>
                </a:p>
              </c:txPr>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5B1-421D-AC98-152DFD6F746A}"/>
                </c:ext>
                <c:ext xmlns:c15="http://schemas.microsoft.com/office/drawing/2012/chart" uri="{CE6537A1-D6FC-4f65-9D91-7224C49458BB}"/>
              </c:extLst>
            </c:dLbl>
            <c:spPr>
              <a:noFill/>
              <a:ln w="25400">
                <a:noFill/>
              </a:ln>
            </c:spPr>
            <c:txPr>
              <a:bodyPr wrap="square" lIns="38100" tIns="19050" rIns="38100" bIns="19050" anchor="ctr">
                <a:spAutoFit/>
              </a:bodyPr>
              <a:lstStyle/>
              <a:p>
                <a:pPr>
                  <a:defRPr sz="1050" b="1" i="0" u="none" strike="noStrike" baseline="0">
                    <a:solidFill>
                      <a:srgbClr val="666699"/>
                    </a:solidFill>
                    <a:latin typeface="Century Gothic"/>
                    <a:ea typeface="Century Gothic"/>
                    <a:cs typeface="Century Gothic"/>
                  </a:defRPr>
                </a:pPr>
                <a:endParaRPr lang="es-E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'1.2 Poblac por áreas'!$B$14:$B$15</c:f>
              <c:strCache>
                <c:ptCount val="2"/>
                <c:pt idx="0">
                  <c:v>Urbano </c:v>
                </c:pt>
                <c:pt idx="1">
                  <c:v>Rural</c:v>
                </c:pt>
              </c:strCache>
            </c:strRef>
          </c:cat>
          <c:val>
            <c:numRef>
              <c:f>'1.2 Poblac por áreas'!$C$14:$C$15</c:f>
              <c:numCache>
                <c:formatCode>0.0%</c:formatCode>
                <c:ptCount val="2"/>
                <c:pt idx="0">
                  <c:v>0.62855501109069245</c:v>
                </c:pt>
                <c:pt idx="1">
                  <c:v>0.37144498890930755</c:v>
                </c:pt>
              </c:numCache>
            </c:numRef>
          </c:val>
          <c:extLst xmlns:c16r2="http://schemas.microsoft.com/office/drawing/2015/06/chart">
            <c:ext xmlns:c16="http://schemas.microsoft.com/office/drawing/2014/chart" uri="{C3380CC4-5D6E-409C-BE32-E72D297353CC}">
              <c16:uniqueId val="{00000004-E5B1-421D-AC98-152DFD6F746A}"/>
            </c:ext>
          </c:extLst>
        </c:ser>
        <c:dLbls>
          <c:showLegendKey val="0"/>
          <c:showVal val="0"/>
          <c:showCatName val="0"/>
          <c:showSerName val="0"/>
          <c:showPercent val="0"/>
          <c:showBubbleSize val="0"/>
          <c:showLeaderLines val="1"/>
        </c:dLbls>
        <c:firstSliceAng val="0"/>
      </c:pieChart>
      <c:spPr>
        <a:noFill/>
        <a:ln w="25400">
          <a:noFill/>
        </a:ln>
      </c:spPr>
    </c:plotArea>
    <c:legend>
      <c:legendPos val="b"/>
      <c:layout>
        <c:manualLayout>
          <c:xMode val="edge"/>
          <c:yMode val="edge"/>
          <c:x val="0.36579612519533322"/>
          <c:y val="0.89169347182665992"/>
          <c:w val="0.20675059548192309"/>
          <c:h val="8.6916289719104256E-2"/>
        </c:manualLayout>
      </c:layout>
      <c:overlay val="0"/>
      <c:txPr>
        <a:bodyPr/>
        <a:lstStyle/>
        <a:p>
          <a:pPr>
            <a:defRPr sz="1000" b="0" i="0" u="none" strike="noStrike" baseline="0">
              <a:solidFill>
                <a:srgbClr val="666699"/>
              </a:solidFill>
              <a:latin typeface="Century Gothic"/>
              <a:ea typeface="Century Gothic"/>
              <a:cs typeface="Century Gothic"/>
            </a:defRPr>
          </a:pPr>
          <a:endParaRPr lang="es-ES"/>
        </a:p>
      </c:txPr>
    </c:legend>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3886560965254493E-5"/>
          <c:y val="4.7647755525744441E-2"/>
          <c:w val="0.98843836633371451"/>
          <c:h val="0.88764556072755685"/>
        </c:manualLayout>
      </c:layout>
      <c:lineChart>
        <c:grouping val="standard"/>
        <c:varyColors val="0"/>
        <c:ser>
          <c:idx val="0"/>
          <c:order val="0"/>
          <c:tx>
            <c:strRef>
              <c:f>'3.2 Defunciones'!$B$17</c:f>
              <c:strCache>
                <c:ptCount val="1"/>
                <c:pt idx="0">
                  <c:v>Defunciones (t+1)1/</c:v>
                </c:pt>
              </c:strCache>
            </c:strRef>
          </c:tx>
          <c:spPr>
            <a:ln>
              <a:solidFill>
                <a:srgbClr val="4BACC6"/>
              </a:solidFill>
            </a:ln>
          </c:spPr>
          <c:marker>
            <c:symbol val="diamond"/>
            <c:size val="5"/>
            <c:spPr>
              <a:solidFill>
                <a:srgbClr val="DAEEF3"/>
              </a:solidFill>
              <a:ln>
                <a:solidFill>
                  <a:srgbClr val="4BACC6"/>
                </a:solidFill>
              </a:ln>
            </c:spPr>
          </c:marker>
          <c:dLbls>
            <c:dLbl>
              <c:idx val="0"/>
              <c:spPr>
                <a:noFill/>
                <a:ln w="25400">
                  <a:noFill/>
                </a:ln>
              </c:spPr>
              <c:txPr>
                <a:bodyPr/>
                <a:lstStyle/>
                <a:p>
                  <a:pPr>
                    <a:defRPr/>
                  </a:pPr>
                  <a:endParaRPr lang="es-ES"/>
                </a:p>
              </c:txPr>
              <c:dLblPos val="t"/>
              <c:showLegendKey val="0"/>
              <c:showVal val="1"/>
              <c:showCatName val="0"/>
              <c:showSerName val="0"/>
              <c:showPercent val="0"/>
              <c:showBubbleSize val="0"/>
            </c:dLbl>
            <c:dLbl>
              <c:idx val="1"/>
              <c:spPr>
                <a:noFill/>
                <a:ln w="25400">
                  <a:noFill/>
                </a:ln>
              </c:spPr>
              <c:txPr>
                <a:bodyPr/>
                <a:lstStyle/>
                <a:p>
                  <a:pPr>
                    <a:defRPr/>
                  </a:pPr>
                  <a:endParaRPr lang="es-ES"/>
                </a:p>
              </c:txPr>
              <c:dLblPos val="t"/>
              <c:showLegendKey val="0"/>
              <c:showVal val="1"/>
              <c:showCatName val="0"/>
              <c:showSerName val="0"/>
              <c:showPercent val="0"/>
              <c:showBubbleSize val="0"/>
            </c:dLbl>
            <c:dLbl>
              <c:idx val="2"/>
              <c:spPr>
                <a:noFill/>
                <a:ln w="25400">
                  <a:noFill/>
                </a:ln>
              </c:spPr>
              <c:txPr>
                <a:bodyPr/>
                <a:lstStyle/>
                <a:p>
                  <a:pPr>
                    <a:defRPr/>
                  </a:pPr>
                  <a:endParaRPr lang="es-ES"/>
                </a:p>
              </c:txPr>
              <c:dLblPos val="t"/>
              <c:showLegendKey val="0"/>
              <c:showVal val="1"/>
              <c:showCatName val="0"/>
              <c:showSerName val="0"/>
              <c:showPercent val="0"/>
              <c:showBubbleSize val="0"/>
            </c:dLbl>
            <c:dLbl>
              <c:idx val="3"/>
              <c:spPr>
                <a:noFill/>
                <a:ln w="25400">
                  <a:noFill/>
                </a:ln>
              </c:spPr>
              <c:txPr>
                <a:bodyPr/>
                <a:lstStyle/>
                <a:p>
                  <a:pPr>
                    <a:defRPr/>
                  </a:pPr>
                  <a:endParaRPr lang="es-ES"/>
                </a:p>
              </c:txPr>
              <c:dLblPos val="t"/>
              <c:showLegendKey val="0"/>
              <c:showVal val="1"/>
              <c:showCatName val="0"/>
              <c:showSerName val="0"/>
              <c:showPercent val="0"/>
              <c:showBubbleSize val="0"/>
            </c:dLbl>
            <c:dLbl>
              <c:idx val="4"/>
              <c:spPr>
                <a:noFill/>
                <a:ln w="25400">
                  <a:noFill/>
                </a:ln>
              </c:spPr>
              <c:txPr>
                <a:bodyPr/>
                <a:lstStyle/>
                <a:p>
                  <a:pPr>
                    <a:defRPr/>
                  </a:pPr>
                  <a:endParaRPr lang="es-ES"/>
                </a:p>
              </c:txPr>
              <c:dLblPos val="t"/>
              <c:showLegendKey val="0"/>
              <c:showVal val="1"/>
              <c:showCatName val="0"/>
              <c:showSerName val="0"/>
              <c:showPercent val="0"/>
              <c:showBubbleSize val="0"/>
            </c:dLbl>
            <c:dLbl>
              <c:idx val="5"/>
              <c:spPr>
                <a:noFill/>
                <a:ln w="25400">
                  <a:noFill/>
                </a:ln>
              </c:spPr>
              <c:txPr>
                <a:bodyPr/>
                <a:lstStyle/>
                <a:p>
                  <a:pPr>
                    <a:defRPr/>
                  </a:pPr>
                  <a:endParaRPr lang="es-ES"/>
                </a:p>
              </c:txPr>
              <c:dLblPos val="t"/>
              <c:showLegendKey val="0"/>
              <c:showVal val="1"/>
              <c:showCatName val="0"/>
              <c:showSerName val="0"/>
              <c:showPercent val="0"/>
              <c:showBubbleSize val="0"/>
            </c:dLbl>
            <c:dLbl>
              <c:idx val="6"/>
              <c:spPr>
                <a:noFill/>
                <a:ln w="25400">
                  <a:noFill/>
                </a:ln>
              </c:spPr>
              <c:txPr>
                <a:bodyPr/>
                <a:lstStyle/>
                <a:p>
                  <a:pPr>
                    <a:defRPr/>
                  </a:pPr>
                  <a:endParaRPr lang="es-ES"/>
                </a:p>
              </c:txPr>
              <c:dLblPos val="t"/>
              <c:showLegendKey val="0"/>
              <c:showVal val="1"/>
              <c:showCatName val="0"/>
              <c:showSerName val="0"/>
              <c:showPercent val="0"/>
              <c:showBubbleSize val="0"/>
            </c:dLbl>
            <c:dLbl>
              <c:idx val="7"/>
              <c:spPr>
                <a:noFill/>
                <a:ln w="25400">
                  <a:noFill/>
                </a:ln>
              </c:spPr>
              <c:txPr>
                <a:bodyPr/>
                <a:lstStyle/>
                <a:p>
                  <a:pPr>
                    <a:defRPr/>
                  </a:pPr>
                  <a:endParaRPr lang="es-ES"/>
                </a:p>
              </c:txPr>
              <c:dLblPos val="t"/>
              <c:showLegendKey val="0"/>
              <c:showVal val="1"/>
              <c:showCatName val="0"/>
              <c:showSerName val="0"/>
              <c:showPercent val="0"/>
              <c:showBubbleSize val="0"/>
            </c:dLbl>
            <c:dLbl>
              <c:idx val="8"/>
              <c:spPr>
                <a:noFill/>
                <a:ln w="25400">
                  <a:noFill/>
                </a:ln>
              </c:spPr>
              <c:txPr>
                <a:bodyPr/>
                <a:lstStyle/>
                <a:p>
                  <a:pPr>
                    <a:defRPr/>
                  </a:pPr>
                  <a:endParaRPr lang="es-ES"/>
                </a:p>
              </c:txPr>
              <c:dLblPos val="t"/>
              <c:showLegendKey val="0"/>
              <c:showVal val="1"/>
              <c:showCatName val="0"/>
              <c:showSerName val="0"/>
              <c:showPercent val="0"/>
              <c:showBubbleSize val="0"/>
            </c:dLbl>
            <c:dLbl>
              <c:idx val="9"/>
              <c:spPr>
                <a:noFill/>
                <a:ln w="25400">
                  <a:noFill/>
                </a:ln>
              </c:spPr>
              <c:txPr>
                <a:bodyPr/>
                <a:lstStyle/>
                <a:p>
                  <a:pPr>
                    <a:defRPr/>
                  </a:pPr>
                  <a:endParaRPr lang="es-ES"/>
                </a:p>
              </c:txPr>
              <c:dLblPos val="t"/>
              <c:showLegendKey val="0"/>
              <c:showVal val="1"/>
              <c:showCatName val="0"/>
              <c:showSerName val="0"/>
              <c:showPercent val="0"/>
              <c:showBubbleSize val="0"/>
            </c:dLbl>
            <c:dLbl>
              <c:idx val="10"/>
              <c:spPr>
                <a:noFill/>
                <a:ln w="25400">
                  <a:noFill/>
                </a:ln>
              </c:spPr>
              <c:txPr>
                <a:bodyPr/>
                <a:lstStyle/>
                <a:p>
                  <a:pPr>
                    <a:defRPr/>
                  </a:pPr>
                  <a:endParaRPr lang="es-ES"/>
                </a:p>
              </c:txPr>
              <c:dLblPos val="t"/>
              <c:showLegendKey val="0"/>
              <c:showVal val="1"/>
              <c:showCatName val="0"/>
              <c:showSerName val="0"/>
              <c:showPercent val="0"/>
              <c:showBubbleSize val="0"/>
            </c:dLbl>
            <c:spPr>
              <a:noFill/>
              <a:ln w="25400">
                <a:noFill/>
              </a:ln>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'3.2 Defunciones'!$C$16:$W$16</c:f>
              <c:strCache>
                <c:ptCount val="21"/>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pt idx="20">
                  <c:v>2024(p**)</c:v>
                </c:pt>
              </c:strCache>
            </c:strRef>
          </c:cat>
          <c:val>
            <c:numRef>
              <c:f>'3.2 Defunciones'!$C$17:$W$17</c:f>
              <c:numCache>
                <c:formatCode>0.00</c:formatCode>
                <c:ptCount val="21"/>
                <c:pt idx="0">
                  <c:v>4.0384817599040703</c:v>
                </c:pt>
                <c:pt idx="1">
                  <c:v>4.1413723498587602</c:v>
                </c:pt>
                <c:pt idx="2">
                  <c:v>4.14906084711592</c:v>
                </c:pt>
                <c:pt idx="3">
                  <c:v>4.0813277146604898</c:v>
                </c:pt>
                <c:pt idx="4">
                  <c:v>4.1472737874373502</c:v>
                </c:pt>
                <c:pt idx="5">
                  <c:v>4.0515733245617298</c:v>
                </c:pt>
                <c:pt idx="6">
                  <c:v>4.1087172403723198</c:v>
                </c:pt>
                <c:pt idx="7">
                  <c:v>4.08111103374456</c:v>
                </c:pt>
                <c:pt idx="8">
                  <c:v>4.0919470705863601</c:v>
                </c:pt>
                <c:pt idx="9">
                  <c:v>4.0701756966148901</c:v>
                </c:pt>
                <c:pt idx="10">
                  <c:v>3.9799179733090702</c:v>
                </c:pt>
                <c:pt idx="11">
                  <c:v>4.0169314233860796</c:v>
                </c:pt>
                <c:pt idx="12">
                  <c:v>4.1324409074381396</c:v>
                </c:pt>
                <c:pt idx="13">
                  <c:v>4.1809677631435003</c:v>
                </c:pt>
                <c:pt idx="14">
                  <c:v>4.1711389399819403</c:v>
                </c:pt>
                <c:pt idx="15">
                  <c:v>4.3108096103390405</c:v>
                </c:pt>
                <c:pt idx="16">
                  <c:v>6.6930723217873833</c:v>
                </c:pt>
                <c:pt idx="17">
                  <c:v>5.9832878502205782</c:v>
                </c:pt>
                <c:pt idx="18">
                  <c:v>5.1476968977269992</c:v>
                </c:pt>
                <c:pt idx="19">
                  <c:v>4.9940478830441402</c:v>
                </c:pt>
                <c:pt idx="20" formatCode="#,##0.00">
                  <c:v>4.9840890636183088</c:v>
                </c:pt>
              </c:numCache>
            </c:numRef>
          </c:val>
          <c:smooth val="0"/>
          <c:extLst xmlns:c16r2="http://schemas.microsoft.com/office/drawing/2015/06/chart">
            <c:ext xmlns:c16="http://schemas.microsoft.com/office/drawing/2014/chart" uri="{C3380CC4-5D6E-409C-BE32-E72D297353CC}">
              <c16:uniqueId val="{0000000B-908B-4181-A68D-8D74684CCAB4}"/>
            </c:ext>
          </c:extLst>
        </c:ser>
        <c:dLbls>
          <c:showLegendKey val="0"/>
          <c:showVal val="0"/>
          <c:showCatName val="0"/>
          <c:showSerName val="0"/>
          <c:showPercent val="0"/>
          <c:showBubbleSize val="0"/>
        </c:dLbls>
        <c:marker val="1"/>
        <c:smooth val="0"/>
        <c:axId val="1991201024"/>
        <c:axId val="1992080752"/>
      </c:lineChart>
      <c:catAx>
        <c:axId val="1991201024"/>
        <c:scaling>
          <c:orientation val="minMax"/>
        </c:scaling>
        <c:delete val="0"/>
        <c:axPos val="b"/>
        <c:numFmt formatCode="General" sourceLinked="1"/>
        <c:majorTickMark val="out"/>
        <c:minorTickMark val="none"/>
        <c:tickLblPos val="nextTo"/>
        <c:txPr>
          <a:bodyPr rot="0" vert="horz"/>
          <a:lstStyle/>
          <a:p>
            <a:pPr>
              <a:defRPr/>
            </a:pPr>
            <a:endParaRPr lang="es-ES"/>
          </a:p>
        </c:txPr>
        <c:crossAx val="1992080752"/>
        <c:crosses val="autoZero"/>
        <c:auto val="1"/>
        <c:lblAlgn val="ctr"/>
        <c:lblOffset val="100"/>
        <c:noMultiLvlLbl val="0"/>
      </c:catAx>
      <c:valAx>
        <c:axId val="1992080752"/>
        <c:scaling>
          <c:orientation val="minMax"/>
        </c:scaling>
        <c:delete val="1"/>
        <c:axPos val="l"/>
        <c:numFmt formatCode="0.00" sourceLinked="1"/>
        <c:majorTickMark val="out"/>
        <c:minorTickMark val="none"/>
        <c:tickLblPos val="nextTo"/>
        <c:crossAx val="1991201024"/>
        <c:crosses val="autoZero"/>
        <c:crossBetween val="between"/>
      </c:valAx>
      <c:spPr>
        <a:noFill/>
        <a:ln w="25400">
          <a:solidFill>
            <a:schemeClr val="bg1"/>
          </a:solidFill>
        </a:ln>
      </c:spPr>
    </c:plotArea>
    <c:plotVisOnly val="1"/>
    <c:dispBlanksAs val="gap"/>
    <c:showDLblsOverMax val="0"/>
  </c:chart>
  <c:spPr>
    <a:ln>
      <a:noFill/>
    </a:ln>
  </c:spPr>
  <c:txPr>
    <a:bodyPr/>
    <a:lstStyle/>
    <a:p>
      <a:pPr>
        <a:defRPr sz="1100" b="0" i="0" u="none" strike="noStrike" baseline="0">
          <a:solidFill>
            <a:srgbClr val="646482"/>
          </a:solidFill>
          <a:latin typeface="Century Gothic" panose="020B0502020202020204" pitchFamily="34" charset="0"/>
          <a:ea typeface="Calibri"/>
          <a:cs typeface="Calibri"/>
        </a:defRPr>
      </a:pPr>
      <a:endParaRPr lang="es-E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'3.2 Defunciones'!$B$29</c:f>
              <c:strCache>
                <c:ptCount val="1"/>
                <c:pt idx="0">
                  <c:v>Defunciones Infantiles (t+1)1/</c:v>
                </c:pt>
              </c:strCache>
            </c:strRef>
          </c:tx>
          <c:spPr>
            <a:ln>
              <a:solidFill>
                <a:srgbClr val="4BACC6"/>
              </a:solidFill>
            </a:ln>
          </c:spPr>
          <c:marker>
            <c:symbol val="diamond"/>
            <c:size val="5"/>
            <c:spPr>
              <a:solidFill>
                <a:srgbClr val="DAEEF3"/>
              </a:solidFill>
              <a:ln>
                <a:solidFill>
                  <a:srgbClr val="4BACC6"/>
                </a:solidFill>
              </a:ln>
            </c:spPr>
          </c:marker>
          <c:dLbls>
            <c:dLbl>
              <c:idx val="0"/>
              <c:spPr>
                <a:noFill/>
                <a:ln w="25400">
                  <a:noFill/>
                </a:ln>
              </c:spPr>
              <c:txPr>
                <a:bodyPr/>
                <a:lstStyle/>
                <a:p>
                  <a:pPr>
                    <a:defRPr/>
                  </a:pPr>
                  <a:endParaRPr lang="es-ES"/>
                </a:p>
              </c:txPr>
              <c:dLblPos val="t"/>
              <c:showLegendKey val="0"/>
              <c:showVal val="1"/>
              <c:showCatName val="0"/>
              <c:showSerName val="0"/>
              <c:showPercent val="0"/>
              <c:showBubbleSize val="0"/>
            </c:dLbl>
            <c:dLbl>
              <c:idx val="1"/>
              <c:spPr>
                <a:noFill/>
                <a:ln w="25400">
                  <a:noFill/>
                </a:ln>
              </c:spPr>
              <c:txPr>
                <a:bodyPr/>
                <a:lstStyle/>
                <a:p>
                  <a:pPr>
                    <a:defRPr/>
                  </a:pPr>
                  <a:endParaRPr lang="es-ES"/>
                </a:p>
              </c:txPr>
              <c:dLblPos val="t"/>
              <c:showLegendKey val="0"/>
              <c:showVal val="1"/>
              <c:showCatName val="0"/>
              <c:showSerName val="0"/>
              <c:showPercent val="0"/>
              <c:showBubbleSize val="0"/>
            </c:dLbl>
            <c:dLbl>
              <c:idx val="2"/>
              <c:spPr>
                <a:noFill/>
                <a:ln w="25400">
                  <a:noFill/>
                </a:ln>
              </c:spPr>
              <c:txPr>
                <a:bodyPr/>
                <a:lstStyle/>
                <a:p>
                  <a:pPr>
                    <a:defRPr/>
                  </a:pPr>
                  <a:endParaRPr lang="es-ES"/>
                </a:p>
              </c:txPr>
              <c:dLblPos val="t"/>
              <c:showLegendKey val="0"/>
              <c:showVal val="1"/>
              <c:showCatName val="0"/>
              <c:showSerName val="0"/>
              <c:showPercent val="0"/>
              <c:showBubbleSize val="0"/>
            </c:dLbl>
            <c:dLbl>
              <c:idx val="3"/>
              <c:spPr>
                <a:noFill/>
                <a:ln w="25400">
                  <a:noFill/>
                </a:ln>
              </c:spPr>
              <c:txPr>
                <a:bodyPr/>
                <a:lstStyle/>
                <a:p>
                  <a:pPr>
                    <a:defRPr/>
                  </a:pPr>
                  <a:endParaRPr lang="es-ES"/>
                </a:p>
              </c:txPr>
              <c:dLblPos val="t"/>
              <c:showLegendKey val="0"/>
              <c:showVal val="1"/>
              <c:showCatName val="0"/>
              <c:showSerName val="0"/>
              <c:showPercent val="0"/>
              <c:showBubbleSize val="0"/>
            </c:dLbl>
            <c:dLbl>
              <c:idx val="4"/>
              <c:spPr>
                <a:noFill/>
                <a:ln w="25400">
                  <a:noFill/>
                </a:ln>
              </c:spPr>
              <c:txPr>
                <a:bodyPr/>
                <a:lstStyle/>
                <a:p>
                  <a:pPr>
                    <a:defRPr/>
                  </a:pPr>
                  <a:endParaRPr lang="es-ES"/>
                </a:p>
              </c:txPr>
              <c:dLblPos val="t"/>
              <c:showLegendKey val="0"/>
              <c:showVal val="1"/>
              <c:showCatName val="0"/>
              <c:showSerName val="0"/>
              <c:showPercent val="0"/>
              <c:showBubbleSize val="0"/>
            </c:dLbl>
            <c:dLbl>
              <c:idx val="5"/>
              <c:spPr>
                <a:noFill/>
                <a:ln w="25400">
                  <a:noFill/>
                </a:ln>
              </c:spPr>
              <c:txPr>
                <a:bodyPr/>
                <a:lstStyle/>
                <a:p>
                  <a:pPr>
                    <a:defRPr/>
                  </a:pPr>
                  <a:endParaRPr lang="es-ES"/>
                </a:p>
              </c:txPr>
              <c:dLblPos val="t"/>
              <c:showLegendKey val="0"/>
              <c:showVal val="1"/>
              <c:showCatName val="0"/>
              <c:showSerName val="0"/>
              <c:showPercent val="0"/>
              <c:showBubbleSize val="0"/>
            </c:dLbl>
            <c:dLbl>
              <c:idx val="6"/>
              <c:spPr>
                <a:noFill/>
                <a:ln w="25400">
                  <a:noFill/>
                </a:ln>
              </c:spPr>
              <c:txPr>
                <a:bodyPr/>
                <a:lstStyle/>
                <a:p>
                  <a:pPr>
                    <a:defRPr/>
                  </a:pPr>
                  <a:endParaRPr lang="es-ES"/>
                </a:p>
              </c:txPr>
              <c:dLblPos val="t"/>
              <c:showLegendKey val="0"/>
              <c:showVal val="1"/>
              <c:showCatName val="0"/>
              <c:showSerName val="0"/>
              <c:showPercent val="0"/>
              <c:showBubbleSize val="0"/>
            </c:dLbl>
            <c:dLbl>
              <c:idx val="7"/>
              <c:spPr>
                <a:noFill/>
                <a:ln w="25400">
                  <a:noFill/>
                </a:ln>
              </c:spPr>
              <c:txPr>
                <a:bodyPr/>
                <a:lstStyle/>
                <a:p>
                  <a:pPr>
                    <a:defRPr/>
                  </a:pPr>
                  <a:endParaRPr lang="es-ES"/>
                </a:p>
              </c:txPr>
              <c:dLblPos val="t"/>
              <c:showLegendKey val="0"/>
              <c:showVal val="1"/>
              <c:showCatName val="0"/>
              <c:showSerName val="0"/>
              <c:showPercent val="0"/>
              <c:showBubbleSize val="0"/>
            </c:dLbl>
            <c:dLbl>
              <c:idx val="8"/>
              <c:spPr>
                <a:noFill/>
                <a:ln w="25400">
                  <a:noFill/>
                </a:ln>
              </c:spPr>
              <c:txPr>
                <a:bodyPr/>
                <a:lstStyle/>
                <a:p>
                  <a:pPr>
                    <a:defRPr/>
                  </a:pPr>
                  <a:endParaRPr lang="es-ES"/>
                </a:p>
              </c:txPr>
              <c:dLblPos val="t"/>
              <c:showLegendKey val="0"/>
              <c:showVal val="1"/>
              <c:showCatName val="0"/>
              <c:showSerName val="0"/>
              <c:showPercent val="0"/>
              <c:showBubbleSize val="0"/>
            </c:dLbl>
            <c:dLbl>
              <c:idx val="9"/>
              <c:spPr>
                <a:noFill/>
                <a:ln w="25400">
                  <a:noFill/>
                </a:ln>
              </c:spPr>
              <c:txPr>
                <a:bodyPr/>
                <a:lstStyle/>
                <a:p>
                  <a:pPr>
                    <a:defRPr/>
                  </a:pPr>
                  <a:endParaRPr lang="es-ES"/>
                </a:p>
              </c:txPr>
              <c:dLblPos val="t"/>
              <c:showLegendKey val="0"/>
              <c:showVal val="1"/>
              <c:showCatName val="0"/>
              <c:showSerName val="0"/>
              <c:showPercent val="0"/>
              <c:showBubbleSize val="0"/>
            </c:dLbl>
            <c:dLbl>
              <c:idx val="10"/>
              <c:spPr>
                <a:noFill/>
                <a:ln w="25400">
                  <a:noFill/>
                </a:ln>
              </c:spPr>
              <c:txPr>
                <a:bodyPr/>
                <a:lstStyle/>
                <a:p>
                  <a:pPr>
                    <a:defRPr/>
                  </a:pPr>
                  <a:endParaRPr lang="es-ES"/>
                </a:p>
              </c:txPr>
              <c:dLblPos val="t"/>
              <c:showLegendKey val="0"/>
              <c:showVal val="1"/>
              <c:showCatName val="0"/>
              <c:showSerName val="0"/>
              <c:showPercent val="0"/>
              <c:showBubbleSize val="0"/>
            </c:dLbl>
            <c:spPr>
              <a:noFill/>
              <a:ln w="25400">
                <a:noFill/>
              </a:ln>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'3.2 Defunciones'!$C$28:$W$28</c:f>
              <c:strCache>
                <c:ptCount val="21"/>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pt idx="20">
                  <c:v>2024(p**)</c:v>
                </c:pt>
              </c:strCache>
            </c:strRef>
          </c:cat>
          <c:val>
            <c:numRef>
              <c:f>'3.2 Defunciones'!$C$29:$W$29</c:f>
              <c:numCache>
                <c:formatCode>0.00</c:formatCode>
                <c:ptCount val="21"/>
                <c:pt idx="0">
                  <c:v>11.25</c:v>
                </c:pt>
                <c:pt idx="1">
                  <c:v>10.64</c:v>
                </c:pt>
                <c:pt idx="2">
                  <c:v>10.67</c:v>
                </c:pt>
                <c:pt idx="3">
                  <c:v>10.17</c:v>
                </c:pt>
                <c:pt idx="4">
                  <c:v>9.7668101829109695</c:v>
                </c:pt>
                <c:pt idx="5">
                  <c:v>9.5034112580209502</c:v>
                </c:pt>
                <c:pt idx="6">
                  <c:v>9.3177997894479692</c:v>
                </c:pt>
                <c:pt idx="7">
                  <c:v>8.9024240546654401</c:v>
                </c:pt>
                <c:pt idx="8">
                  <c:v>8.8150484211020892</c:v>
                </c:pt>
                <c:pt idx="9">
                  <c:v>8.7860555653866594</c:v>
                </c:pt>
                <c:pt idx="10">
                  <c:v>8.4749777909387003</c:v>
                </c:pt>
                <c:pt idx="11">
                  <c:v>8.9495632220805401</c:v>
                </c:pt>
                <c:pt idx="12">
                  <c:v>9.1796473082876293</c:v>
                </c:pt>
                <c:pt idx="13">
                  <c:v>9.8667185232831205</c:v>
                </c:pt>
                <c:pt idx="14">
                  <c:v>10.174017401740199</c:v>
                </c:pt>
                <c:pt idx="15">
                  <c:v>10.218108642227829</c:v>
                </c:pt>
                <c:pt idx="16">
                  <c:v>7.8419194462115476</c:v>
                </c:pt>
                <c:pt idx="17">
                  <c:v>8.1269127701292163</c:v>
                </c:pt>
                <c:pt idx="18">
                  <c:v>10.672386074761885</c:v>
                </c:pt>
                <c:pt idx="19">
                  <c:v>9.9251582325944145</c:v>
                </c:pt>
                <c:pt idx="20" formatCode="#,##0.00">
                  <c:v>8.8966618508098243</c:v>
                </c:pt>
              </c:numCache>
            </c:numRef>
          </c:val>
          <c:smooth val="0"/>
          <c:extLst xmlns:c16r2="http://schemas.microsoft.com/office/drawing/2015/06/chart">
            <c:ext xmlns:c16="http://schemas.microsoft.com/office/drawing/2014/chart" uri="{C3380CC4-5D6E-409C-BE32-E72D297353CC}">
              <c16:uniqueId val="{0000000B-00B6-40D5-AB77-05CFCB6DD17F}"/>
            </c:ext>
          </c:extLst>
        </c:ser>
        <c:dLbls>
          <c:showLegendKey val="0"/>
          <c:showVal val="0"/>
          <c:showCatName val="0"/>
          <c:showSerName val="0"/>
          <c:showPercent val="0"/>
          <c:showBubbleSize val="0"/>
        </c:dLbls>
        <c:marker val="1"/>
        <c:smooth val="0"/>
        <c:axId val="1992077488"/>
        <c:axId val="1992078032"/>
      </c:lineChart>
      <c:catAx>
        <c:axId val="1992077488"/>
        <c:scaling>
          <c:orientation val="minMax"/>
        </c:scaling>
        <c:delete val="0"/>
        <c:axPos val="b"/>
        <c:numFmt formatCode="General" sourceLinked="1"/>
        <c:majorTickMark val="out"/>
        <c:minorTickMark val="none"/>
        <c:tickLblPos val="nextTo"/>
        <c:txPr>
          <a:bodyPr rot="0" vert="horz"/>
          <a:lstStyle/>
          <a:p>
            <a:pPr>
              <a:defRPr/>
            </a:pPr>
            <a:endParaRPr lang="es-ES"/>
          </a:p>
        </c:txPr>
        <c:crossAx val="1992078032"/>
        <c:crosses val="autoZero"/>
        <c:auto val="1"/>
        <c:lblAlgn val="ctr"/>
        <c:lblOffset val="100"/>
        <c:noMultiLvlLbl val="0"/>
      </c:catAx>
      <c:valAx>
        <c:axId val="1992078032"/>
        <c:scaling>
          <c:orientation val="minMax"/>
          <c:min val="6.0000000000000012E-2"/>
        </c:scaling>
        <c:delete val="1"/>
        <c:axPos val="l"/>
        <c:numFmt formatCode="0.00" sourceLinked="1"/>
        <c:majorTickMark val="out"/>
        <c:minorTickMark val="none"/>
        <c:tickLblPos val="nextTo"/>
        <c:crossAx val="1992077488"/>
        <c:crosses val="autoZero"/>
        <c:crossBetween val="between"/>
      </c:valAx>
      <c:spPr>
        <a:ln>
          <a:noFill/>
        </a:ln>
      </c:spPr>
    </c:plotArea>
    <c:plotVisOnly val="1"/>
    <c:dispBlanksAs val="gap"/>
    <c:showDLblsOverMax val="0"/>
  </c:chart>
  <c:spPr>
    <a:ln>
      <a:noFill/>
    </a:ln>
  </c:spPr>
  <c:txPr>
    <a:bodyPr/>
    <a:lstStyle/>
    <a:p>
      <a:pPr>
        <a:defRPr sz="1100" b="0" i="0" u="none" strike="noStrike" baseline="0">
          <a:solidFill>
            <a:srgbClr val="646482"/>
          </a:solidFill>
          <a:latin typeface="Century Gothic" panose="020B0502020202020204" pitchFamily="34" charset="0"/>
          <a:ea typeface="Calibri"/>
          <a:cs typeface="Calibri"/>
        </a:defRPr>
      </a:pPr>
      <a:endParaRPr lang="es-E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2634428781632069E-2"/>
          <c:y val="4.5235763590597639E-2"/>
          <c:w val="0.98736557121836788"/>
          <c:h val="0.89333308993880478"/>
        </c:manualLayout>
      </c:layout>
      <c:lineChart>
        <c:grouping val="standard"/>
        <c:varyColors val="0"/>
        <c:ser>
          <c:idx val="0"/>
          <c:order val="0"/>
          <c:tx>
            <c:strRef>
              <c:f>'3.2 Defunciones'!$B$41</c:f>
              <c:strCache>
                <c:ptCount val="1"/>
                <c:pt idx="0">
                  <c:v>Defunciones Maternas (t+1)1/</c:v>
                </c:pt>
              </c:strCache>
            </c:strRef>
          </c:tx>
          <c:spPr>
            <a:ln>
              <a:solidFill>
                <a:srgbClr val="4BACC6"/>
              </a:solidFill>
            </a:ln>
          </c:spPr>
          <c:marker>
            <c:symbol val="diamond"/>
            <c:size val="5"/>
            <c:spPr>
              <a:solidFill>
                <a:srgbClr val="DAEEF3"/>
              </a:solidFill>
              <a:ln>
                <a:solidFill>
                  <a:srgbClr val="4BACC6"/>
                </a:solidFill>
              </a:ln>
            </c:spPr>
          </c:marker>
          <c:dLbls>
            <c:spPr>
              <a:noFill/>
              <a:ln w="25400">
                <a:noFill/>
              </a:ln>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'3.2 Defunciones'!$C$40:$W$40</c:f>
              <c:strCache>
                <c:ptCount val="21"/>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pt idx="20">
                  <c:v>2024(p**)</c:v>
                </c:pt>
              </c:strCache>
            </c:strRef>
          </c:cat>
          <c:val>
            <c:numRef>
              <c:f>'3.2 Defunciones'!$C$41:$W$41</c:f>
              <c:numCache>
                <c:formatCode>0.00</c:formatCode>
                <c:ptCount val="21"/>
                <c:pt idx="0">
                  <c:v>36.83</c:v>
                </c:pt>
                <c:pt idx="1">
                  <c:v>40.950000000000003</c:v>
                </c:pt>
                <c:pt idx="2">
                  <c:v>38.78</c:v>
                </c:pt>
                <c:pt idx="3">
                  <c:v>50.7</c:v>
                </c:pt>
                <c:pt idx="4">
                  <c:v>47.678215389949997</c:v>
                </c:pt>
                <c:pt idx="5">
                  <c:v>60.283914049050203</c:v>
                </c:pt>
                <c:pt idx="6">
                  <c:v>59.035997417538603</c:v>
                </c:pt>
                <c:pt idx="7">
                  <c:v>70.436119408219696</c:v>
                </c:pt>
                <c:pt idx="8">
                  <c:v>59.902394333938197</c:v>
                </c:pt>
                <c:pt idx="9">
                  <c:v>46.304488881024</c:v>
                </c:pt>
                <c:pt idx="10">
                  <c:v>49.156055670713599</c:v>
                </c:pt>
                <c:pt idx="11">
                  <c:v>44.584340196349402</c:v>
                </c:pt>
                <c:pt idx="12">
                  <c:v>39.665142690131702</c:v>
                </c:pt>
                <c:pt idx="13">
                  <c:v>42.781708575787903</c:v>
                </c:pt>
                <c:pt idx="14">
                  <c:v>41.4041404140414</c:v>
                </c:pt>
                <c:pt idx="15">
                  <c:v>36.998156108154902</c:v>
                </c:pt>
                <c:pt idx="16">
                  <c:v>57.59</c:v>
                </c:pt>
                <c:pt idx="17">
                  <c:v>43.314914468083828</c:v>
                </c:pt>
                <c:pt idx="18">
                  <c:v>41.203283018729095</c:v>
                </c:pt>
                <c:pt idx="19">
                  <c:v>35.621081681015092</c:v>
                </c:pt>
                <c:pt idx="20">
                  <c:v>35.621081681015092</c:v>
                </c:pt>
              </c:numCache>
            </c:numRef>
          </c:val>
          <c:smooth val="0"/>
          <c:extLst xmlns:c16r2="http://schemas.microsoft.com/office/drawing/2015/06/chart">
            <c:ext xmlns:c16="http://schemas.microsoft.com/office/drawing/2014/chart" uri="{C3380CC4-5D6E-409C-BE32-E72D297353CC}">
              <c16:uniqueId val="{00000000-9EAE-447A-80F3-340035DA98D6}"/>
            </c:ext>
          </c:extLst>
        </c:ser>
        <c:dLbls>
          <c:showLegendKey val="0"/>
          <c:showVal val="0"/>
          <c:showCatName val="0"/>
          <c:showSerName val="0"/>
          <c:showPercent val="0"/>
          <c:showBubbleSize val="0"/>
        </c:dLbls>
        <c:marker val="1"/>
        <c:smooth val="0"/>
        <c:axId val="1992082384"/>
        <c:axId val="1992085648"/>
      </c:lineChart>
      <c:catAx>
        <c:axId val="1992082384"/>
        <c:scaling>
          <c:orientation val="minMax"/>
        </c:scaling>
        <c:delete val="0"/>
        <c:axPos val="b"/>
        <c:numFmt formatCode="General" sourceLinked="1"/>
        <c:majorTickMark val="out"/>
        <c:minorTickMark val="none"/>
        <c:tickLblPos val="nextTo"/>
        <c:txPr>
          <a:bodyPr rot="0" vert="horz"/>
          <a:lstStyle/>
          <a:p>
            <a:pPr>
              <a:defRPr/>
            </a:pPr>
            <a:endParaRPr lang="es-ES"/>
          </a:p>
        </c:txPr>
        <c:crossAx val="1992085648"/>
        <c:crosses val="autoZero"/>
        <c:auto val="1"/>
        <c:lblAlgn val="ctr"/>
        <c:lblOffset val="100"/>
        <c:noMultiLvlLbl val="0"/>
      </c:catAx>
      <c:valAx>
        <c:axId val="1992085648"/>
        <c:scaling>
          <c:orientation val="minMax"/>
          <c:max val="80"/>
          <c:min val="0"/>
        </c:scaling>
        <c:delete val="0"/>
        <c:axPos val="l"/>
        <c:numFmt formatCode="0.00" sourceLinked="1"/>
        <c:majorTickMark val="out"/>
        <c:minorTickMark val="none"/>
        <c:tickLblPos val="nextTo"/>
        <c:spPr>
          <a:ln>
            <a:noFill/>
          </a:ln>
        </c:spPr>
        <c:txPr>
          <a:bodyPr rot="0" vert="horz"/>
          <a:lstStyle/>
          <a:p>
            <a:pPr>
              <a:defRPr sz="200">
                <a:solidFill>
                  <a:schemeClr val="bg1"/>
                </a:solidFill>
              </a:defRPr>
            </a:pPr>
            <a:endParaRPr lang="es-ES"/>
          </a:p>
        </c:txPr>
        <c:crossAx val="1992082384"/>
        <c:crosses val="autoZero"/>
        <c:crossBetween val="between"/>
      </c:valAx>
    </c:plotArea>
    <c:plotVisOnly val="1"/>
    <c:dispBlanksAs val="gap"/>
    <c:showDLblsOverMax val="0"/>
  </c:chart>
  <c:spPr>
    <a:ln>
      <a:noFill/>
    </a:ln>
  </c:spPr>
  <c:txPr>
    <a:bodyPr/>
    <a:lstStyle/>
    <a:p>
      <a:pPr>
        <a:defRPr sz="1100" b="0" i="0" u="none" strike="noStrike" baseline="0">
          <a:solidFill>
            <a:srgbClr val="646482"/>
          </a:solidFill>
          <a:latin typeface="Century Gothic" panose="020B0502020202020204" pitchFamily="34" charset="0"/>
          <a:ea typeface="Calibri"/>
          <a:cs typeface="Calibri"/>
        </a:defRPr>
      </a:pPr>
      <a:endParaRPr lang="es-E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tx>
            <c:strRef>
              <c:f>'3.3 Defunciones causa'!$C$23</c:f>
              <c:strCache>
                <c:ptCount val="1"/>
                <c:pt idx="0">
                  <c:v>Hombres</c:v>
                </c:pt>
              </c:strCache>
            </c:strRef>
          </c:tx>
          <c:spPr>
            <a:solidFill>
              <a:srgbClr val="DAEEF3"/>
            </a:solidFill>
            <a:ln w="12700">
              <a:solidFill>
                <a:srgbClr val="4BACC6"/>
              </a:solidFill>
            </a:ln>
          </c:spPr>
          <c:invertIfNegative val="0"/>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'3.3 Defunciones causa'!$B$24:$B$33</c:f>
              <c:strCache>
                <c:ptCount val="10"/>
                <c:pt idx="0">
                  <c:v>Enfermedades isquémicas del corazón</c:v>
                </c:pt>
                <c:pt idx="1">
                  <c:v>Agresiones (Homicidios)</c:v>
                </c:pt>
                <c:pt idx="2">
                  <c:v> Enfermedades cerebrovasculares</c:v>
                </c:pt>
                <c:pt idx="3">
                  <c:v>Diabetes Mellitus</c:v>
                </c:pt>
                <c:pt idx="4">
                  <c:v>Accidentes de transporte terrestre</c:v>
                </c:pt>
                <c:pt idx="5">
                  <c:v>Influenza y neumonía</c:v>
                </c:pt>
                <c:pt idx="6">
                  <c:v> Enfermedades hipertensivas</c:v>
                </c:pt>
                <c:pt idx="7">
                  <c:v> Enfermedades del sistema urinario</c:v>
                </c:pt>
                <c:pt idx="8">
                  <c:v>Cirrosis y otras enfermedades del hígado</c:v>
                </c:pt>
                <c:pt idx="9">
                  <c:v>Otras</c:v>
                </c:pt>
              </c:strCache>
            </c:strRef>
          </c:cat>
          <c:val>
            <c:numRef>
              <c:f>'3.3 Defunciones causa'!$C$24:$C$33</c:f>
              <c:numCache>
                <c:formatCode>0.00%</c:formatCode>
                <c:ptCount val="10"/>
                <c:pt idx="0">
                  <c:v>0.15495223145941128</c:v>
                </c:pt>
                <c:pt idx="1">
                  <c:v>0.11739627541034436</c:v>
                </c:pt>
                <c:pt idx="2">
                  <c:v>4.7555374687518165E-2</c:v>
                </c:pt>
                <c:pt idx="3">
                  <c:v>4.3447086409704863E-2</c:v>
                </c:pt>
                <c:pt idx="4">
                  <c:v>6.6333352712051624E-2</c:v>
                </c:pt>
                <c:pt idx="5">
                  <c:v>3.7769121950274209E-2</c:v>
                </c:pt>
                <c:pt idx="6">
                  <c:v>3.4029029320000778E-2</c:v>
                </c:pt>
                <c:pt idx="7">
                  <c:v>2.9145592310524583E-2</c:v>
                </c:pt>
                <c:pt idx="8">
                  <c:v>3.0250179253144199E-2</c:v>
                </c:pt>
                <c:pt idx="9">
                  <c:v>0.43912175648702595</c:v>
                </c:pt>
              </c:numCache>
            </c:numRef>
          </c:val>
          <c:extLst xmlns:c16r2="http://schemas.microsoft.com/office/drawing/2015/06/chart">
            <c:ext xmlns:c16="http://schemas.microsoft.com/office/drawing/2014/chart" uri="{C3380CC4-5D6E-409C-BE32-E72D297353CC}">
              <c16:uniqueId val="{00000000-8EE2-4B6D-8957-65A8FB309E06}"/>
            </c:ext>
          </c:extLst>
        </c:ser>
        <c:ser>
          <c:idx val="1"/>
          <c:order val="1"/>
          <c:tx>
            <c:strRef>
              <c:f>'3.3 Defunciones causa'!$D$23</c:f>
              <c:strCache>
                <c:ptCount val="1"/>
                <c:pt idx="0">
                  <c:v>Mujeres</c:v>
                </c:pt>
              </c:strCache>
            </c:strRef>
          </c:tx>
          <c:spPr>
            <a:solidFill>
              <a:srgbClr val="4BACC6"/>
            </a:solidFill>
            <a:ln w="12700">
              <a:solidFill>
                <a:srgbClr val="31859C"/>
              </a:solidFill>
              <a:prstDash val="solid"/>
            </a:ln>
          </c:spPr>
          <c:invertIfNegative val="0"/>
          <c:dPt>
            <c:idx val="10"/>
            <c:invertIfNegative val="0"/>
            <c:bubble3D val="0"/>
            <c:extLst xmlns:c16r2="http://schemas.microsoft.com/office/drawing/2015/06/chart">
              <c:ext xmlns:c16="http://schemas.microsoft.com/office/drawing/2014/chart" uri="{C3380CC4-5D6E-409C-BE32-E72D297353CC}">
                <c16:uniqueId val="{00000002-8EE2-4B6D-8957-65A8FB309E06}"/>
              </c:ext>
            </c:extLst>
          </c:dPt>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'3.3 Defunciones causa'!$B$24:$B$33</c:f>
              <c:strCache>
                <c:ptCount val="10"/>
                <c:pt idx="0">
                  <c:v>Enfermedades isquémicas del corazón</c:v>
                </c:pt>
                <c:pt idx="1">
                  <c:v>Agresiones (Homicidios)</c:v>
                </c:pt>
                <c:pt idx="2">
                  <c:v> Enfermedades cerebrovasculares</c:v>
                </c:pt>
                <c:pt idx="3">
                  <c:v>Diabetes Mellitus</c:v>
                </c:pt>
                <c:pt idx="4">
                  <c:v>Accidentes de transporte terrestre</c:v>
                </c:pt>
                <c:pt idx="5">
                  <c:v>Influenza y neumonía</c:v>
                </c:pt>
                <c:pt idx="6">
                  <c:v> Enfermedades hipertensivas</c:v>
                </c:pt>
                <c:pt idx="7">
                  <c:v> Enfermedades del sistema urinario</c:v>
                </c:pt>
                <c:pt idx="8">
                  <c:v>Cirrosis y otras enfermedades del hígado</c:v>
                </c:pt>
                <c:pt idx="9">
                  <c:v>Otras</c:v>
                </c:pt>
              </c:strCache>
            </c:strRef>
          </c:cat>
          <c:val>
            <c:numRef>
              <c:f>'3.3 Defunciones causa'!$D$24:$D$33</c:f>
              <c:numCache>
                <c:formatCode>0.00%</c:formatCode>
                <c:ptCount val="10"/>
                <c:pt idx="0">
                  <c:v>0.17064621547543748</c:v>
                </c:pt>
                <c:pt idx="1">
                  <c:v>1.2887413029728021E-2</c:v>
                </c:pt>
                <c:pt idx="2">
                  <c:v>6.277672359266287E-2</c:v>
                </c:pt>
                <c:pt idx="3">
                  <c:v>6.4252582753531517E-2</c:v>
                </c:pt>
                <c:pt idx="4">
                  <c:v>1.805292009276829E-2</c:v>
                </c:pt>
                <c:pt idx="5">
                  <c:v>4.7939068100358424E-2</c:v>
                </c:pt>
                <c:pt idx="6">
                  <c:v>5.0943495677841032E-2</c:v>
                </c:pt>
                <c:pt idx="7">
                  <c:v>3.4392789373814042E-2</c:v>
                </c:pt>
                <c:pt idx="8">
                  <c:v>2.7619650010541851E-2</c:v>
                </c:pt>
                <c:pt idx="9">
                  <c:v>0.51048914189331651</c:v>
                </c:pt>
              </c:numCache>
            </c:numRef>
          </c:val>
          <c:extLst xmlns:c16r2="http://schemas.microsoft.com/office/drawing/2015/06/chart">
            <c:ext xmlns:c16="http://schemas.microsoft.com/office/drawing/2014/chart" uri="{C3380CC4-5D6E-409C-BE32-E72D297353CC}">
              <c16:uniqueId val="{00000003-8EE2-4B6D-8957-65A8FB309E06}"/>
            </c:ext>
          </c:extLst>
        </c:ser>
        <c:dLbls>
          <c:showLegendKey val="0"/>
          <c:showVal val="0"/>
          <c:showCatName val="0"/>
          <c:showSerName val="0"/>
          <c:showPercent val="0"/>
          <c:showBubbleSize val="0"/>
        </c:dLbls>
        <c:gapWidth val="65"/>
        <c:overlap val="-12"/>
        <c:axId val="1992076944"/>
        <c:axId val="1992072592"/>
      </c:barChart>
      <c:catAx>
        <c:axId val="19920769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1050" b="0" i="0" u="none" strike="noStrike" baseline="0">
                <a:solidFill>
                  <a:srgbClr val="64647C"/>
                </a:solidFill>
                <a:latin typeface="Century Gothic"/>
                <a:ea typeface="Century Gothic"/>
                <a:cs typeface="Century Gothic"/>
              </a:defRPr>
            </a:pPr>
            <a:endParaRPr lang="es-ES"/>
          </a:p>
        </c:txPr>
        <c:crossAx val="1992072592"/>
        <c:crosses val="autoZero"/>
        <c:auto val="1"/>
        <c:lblAlgn val="ctr"/>
        <c:lblOffset val="100"/>
        <c:noMultiLvlLbl val="0"/>
      </c:catAx>
      <c:valAx>
        <c:axId val="1992072592"/>
        <c:scaling>
          <c:orientation val="minMax"/>
        </c:scaling>
        <c:delete val="1"/>
        <c:axPos val="b"/>
        <c:numFmt formatCode="0.00%" sourceLinked="1"/>
        <c:majorTickMark val="out"/>
        <c:minorTickMark val="none"/>
        <c:tickLblPos val="nextTo"/>
        <c:crossAx val="1992076944"/>
        <c:crosses val="autoZero"/>
        <c:crossBetween val="between"/>
      </c:valAx>
      <c:spPr>
        <a:noFill/>
        <a:ln w="25400">
          <a:noFill/>
        </a:ln>
      </c:spPr>
    </c:plotArea>
    <c:legend>
      <c:legendPos val="r"/>
      <c:layout>
        <c:manualLayout>
          <c:xMode val="edge"/>
          <c:yMode val="edge"/>
          <c:x val="0.85055921916010502"/>
          <c:y val="0.37075439937096472"/>
          <c:w val="6.5016322178477637E-2"/>
          <c:h val="5.2003388816904195E-2"/>
        </c:manualLayout>
      </c:layout>
      <c:overlay val="0"/>
      <c:spPr>
        <a:noFill/>
        <a:ln w="25400">
          <a:noFill/>
        </a:ln>
      </c:spPr>
      <c:txPr>
        <a:bodyPr/>
        <a:lstStyle/>
        <a:p>
          <a:pPr>
            <a:defRPr sz="1000" b="0" i="0" u="none" strike="noStrike" baseline="0">
              <a:solidFill>
                <a:srgbClr val="808080"/>
              </a:solidFill>
              <a:latin typeface="Century Gothic"/>
              <a:ea typeface="Century Gothic"/>
              <a:cs typeface="Century Gothic"/>
            </a:defRPr>
          </a:pPr>
          <a:endParaRPr lang="es-ES"/>
        </a:p>
      </c:txPr>
    </c:legend>
    <c:plotVisOnly val="1"/>
    <c:dispBlanksAs val="gap"/>
    <c:showDLblsOverMax val="0"/>
  </c:chart>
  <c:spPr>
    <a:solidFill>
      <a:schemeClr val="bg1"/>
    </a:solidFill>
    <a:ln w="9525" cap="flat" cmpd="sng" algn="ctr">
      <a:noFill/>
      <a:round/>
    </a:ln>
    <a:effectLst/>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325399921333807"/>
          <c:y val="3.4233281487816701E-2"/>
          <c:w val="0.785696224246479"/>
          <c:h val="0.96440129449838186"/>
        </c:manualLayout>
      </c:layout>
      <c:barChart>
        <c:barDir val="bar"/>
        <c:grouping val="clustered"/>
        <c:varyColors val="0"/>
        <c:ser>
          <c:idx val="0"/>
          <c:order val="0"/>
          <c:spPr>
            <a:solidFill>
              <a:srgbClr val="DAEEF3"/>
            </a:solidFill>
            <a:ln>
              <a:solidFill>
                <a:srgbClr val="4BACC6"/>
              </a:solidFill>
            </a:ln>
          </c:spPr>
          <c:invertIfNegative val="0"/>
          <c:dLbls>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'4.1 Establecimientos por sector'!$B$23:$B$30</c:f>
              <c:strCache>
                <c:ptCount val="8"/>
                <c:pt idx="0">
                  <c:v>Centros de salud</c:v>
                </c:pt>
                <c:pt idx="1">
                  <c:v>Dispensarios médicos (Policlinico)</c:v>
                </c:pt>
                <c:pt idx="2">
                  <c:v>Otros  3/</c:v>
                </c:pt>
                <c:pt idx="3">
                  <c:v>Puestos de salud</c:v>
                </c:pt>
                <c:pt idx="4">
                  <c:v>Hospitales Básicos</c:v>
                </c:pt>
                <c:pt idx="5">
                  <c:v>Clínica particulares 2/</c:v>
                </c:pt>
                <c:pt idx="6">
                  <c:v>Hospitales generales </c:v>
                </c:pt>
                <c:pt idx="7">
                  <c:v>Hospitales especializados 1/</c:v>
                </c:pt>
              </c:strCache>
            </c:strRef>
          </c:cat>
          <c:val>
            <c:numRef>
              <c:f>'4.1 Establecimientos por sector'!$C$23:$C$30</c:f>
              <c:numCache>
                <c:formatCode>_-* #,##0\ _€_-;\-* #,##0\ _€_-;_-* "-"??\ _€_-;_-@_-</c:formatCode>
                <c:ptCount val="8"/>
                <c:pt idx="0">
                  <c:v>1951</c:v>
                </c:pt>
                <c:pt idx="1">
                  <c:v>71</c:v>
                </c:pt>
                <c:pt idx="2">
                  <c:v>615</c:v>
                </c:pt>
                <c:pt idx="3">
                  <c:v>937</c:v>
                </c:pt>
                <c:pt idx="4">
                  <c:v>302</c:v>
                </c:pt>
                <c:pt idx="5">
                  <c:v>80</c:v>
                </c:pt>
                <c:pt idx="6">
                  <c:v>111</c:v>
                </c:pt>
                <c:pt idx="7">
                  <c:v>41</c:v>
                </c:pt>
              </c:numCache>
            </c:numRef>
          </c:val>
          <c:extLst xmlns:c16r2="http://schemas.microsoft.com/office/drawing/2015/06/chart">
            <c:ext xmlns:c16="http://schemas.microsoft.com/office/drawing/2014/chart" uri="{C3380CC4-5D6E-409C-BE32-E72D297353CC}">
              <c16:uniqueId val="{00000000-DBAA-4061-819F-E5410BF64767}"/>
            </c:ext>
          </c:extLst>
        </c:ser>
        <c:dLbls>
          <c:showLegendKey val="0"/>
          <c:showVal val="0"/>
          <c:showCatName val="0"/>
          <c:showSerName val="0"/>
          <c:showPercent val="0"/>
          <c:showBubbleSize val="0"/>
        </c:dLbls>
        <c:gapWidth val="75"/>
        <c:overlap val="-25"/>
        <c:axId val="1992078576"/>
        <c:axId val="1992075312"/>
      </c:barChart>
      <c:catAx>
        <c:axId val="1992078576"/>
        <c:scaling>
          <c:orientation val="maxMin"/>
        </c:scaling>
        <c:delete val="0"/>
        <c:axPos val="l"/>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S"/>
          </a:p>
        </c:txPr>
        <c:crossAx val="1992075312"/>
        <c:crosses val="autoZero"/>
        <c:auto val="1"/>
        <c:lblAlgn val="ctr"/>
        <c:lblOffset val="100"/>
        <c:noMultiLvlLbl val="0"/>
      </c:catAx>
      <c:valAx>
        <c:axId val="1992075312"/>
        <c:scaling>
          <c:orientation val="minMax"/>
        </c:scaling>
        <c:delete val="1"/>
        <c:axPos val="t"/>
        <c:numFmt formatCode="_-* #,##0\ _€_-;\-* #,##0\ _€_-;_-* &quot;-&quot;??\ _€_-;_-@_-" sourceLinked="1"/>
        <c:majorTickMark val="out"/>
        <c:minorTickMark val="none"/>
        <c:tickLblPos val="nextTo"/>
        <c:crossAx val="1992078576"/>
        <c:crosses val="autoZero"/>
        <c:crossBetween val="between"/>
      </c:valAx>
      <c:spPr>
        <a:ln>
          <a:noFill/>
        </a:ln>
      </c:spPr>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doughnutChart>
        <c:varyColors val="1"/>
        <c:ser>
          <c:idx val="0"/>
          <c:order val="0"/>
          <c:spPr>
            <a:solidFill>
              <a:schemeClr val="accent5"/>
            </a:solidFill>
            <a:ln>
              <a:solidFill>
                <a:schemeClr val="accent5"/>
              </a:solidFill>
            </a:ln>
          </c:spPr>
          <c:dPt>
            <c:idx val="0"/>
            <c:bubble3D val="0"/>
            <c:spPr>
              <a:solidFill>
                <a:schemeClr val="accent5"/>
              </a:solidFill>
              <a:ln w="12700">
                <a:solidFill>
                  <a:schemeClr val="accent5"/>
                </a:solidFill>
              </a:ln>
            </c:spPr>
            <c:extLst xmlns:c16r2="http://schemas.microsoft.com/office/drawing/2015/06/chart">
              <c:ext xmlns:c16="http://schemas.microsoft.com/office/drawing/2014/chart" uri="{C3380CC4-5D6E-409C-BE32-E72D297353CC}">
                <c16:uniqueId val="{00000001-3379-4825-8067-9D85689B0923}"/>
              </c:ext>
            </c:extLst>
          </c:dPt>
          <c:dPt>
            <c:idx val="1"/>
            <c:bubble3D val="0"/>
            <c:spPr>
              <a:solidFill>
                <a:srgbClr val="DAEEF3"/>
              </a:solidFill>
              <a:ln>
                <a:solidFill>
                  <a:schemeClr val="accent5"/>
                </a:solidFill>
              </a:ln>
            </c:spPr>
            <c:extLst xmlns:c16r2="http://schemas.microsoft.com/office/drawing/2015/06/chart">
              <c:ext xmlns:c16="http://schemas.microsoft.com/office/drawing/2014/chart" uri="{C3380CC4-5D6E-409C-BE32-E72D297353CC}">
                <c16:uniqueId val="{00000003-3379-4825-8067-9D85689B0923}"/>
              </c:ext>
            </c:extLst>
          </c:dPt>
          <c:dLbls>
            <c:dLbl>
              <c:idx val="0"/>
              <c:layout>
                <c:manualLayout>
                  <c:x val="-5.2262780374475303E-3"/>
                  <c:y val="-1.8841695503168551E-2"/>
                </c:manualLayout>
              </c:layout>
              <c:spPr>
                <a:noFill/>
                <a:ln w="25400">
                  <a:noFill/>
                </a:ln>
              </c:spPr>
              <c:txPr>
                <a:bodyPr/>
                <a:lstStyle/>
                <a:p>
                  <a:pPr>
                    <a:defRPr b="1">
                      <a:solidFill>
                        <a:schemeClr val="bg1"/>
                      </a:solidFill>
                    </a:defRPr>
                  </a:pPr>
                  <a:endParaRPr lang="es-ES"/>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379-4825-8067-9D85689B0923}"/>
                </c:ext>
                <c:ext xmlns:c15="http://schemas.microsoft.com/office/drawing/2012/chart" uri="{CE6537A1-D6FC-4f65-9D91-7224C49458BB}">
                  <c15:layout/>
                </c:ext>
              </c:extLst>
            </c:dLbl>
            <c:dLbl>
              <c:idx val="1"/>
              <c:layout>
                <c:manualLayout>
                  <c:x val="1.7540318078791148E-3"/>
                  <c:y val="-1.2833559757379844E-2"/>
                </c:manualLayout>
              </c:layout>
              <c:spPr>
                <a:noFill/>
                <a:ln w="25400">
                  <a:noFill/>
                </a:ln>
              </c:spPr>
              <c:txPr>
                <a:bodyPr/>
                <a:lstStyle/>
                <a:p>
                  <a:pPr>
                    <a:defRPr b="1">
                      <a:solidFill>
                        <a:srgbClr val="646482"/>
                      </a:solidFill>
                    </a:defRPr>
                  </a:pPr>
                  <a:endParaRPr lang="es-ES"/>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379-4825-8067-9D85689B0923}"/>
                </c:ext>
                <c:ext xmlns:c15="http://schemas.microsoft.com/office/drawing/2012/chart" uri="{CE6537A1-D6FC-4f65-9D91-7224C49458BB}">
                  <c15:layout/>
                </c:ext>
              </c:extLst>
            </c:dLbl>
            <c:spPr>
              <a:noFill/>
              <a:ln w="25400">
                <a:noFill/>
              </a:ln>
            </c:spPr>
            <c:txPr>
              <a:bodyPr/>
              <a:lstStyle/>
              <a:p>
                <a:pPr>
                  <a:defRPr b="1"/>
                </a:pPr>
                <a:endParaRPr lang="es-E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'4.2 Establecimientos_niveles'!$C$15:$C$16</c:f>
              <c:strCache>
                <c:ptCount val="2"/>
                <c:pt idx="0">
                  <c:v>Privado</c:v>
                </c:pt>
                <c:pt idx="1">
                  <c:v>Público</c:v>
                </c:pt>
              </c:strCache>
            </c:strRef>
          </c:cat>
          <c:val>
            <c:numRef>
              <c:f>'4.2 Establecimientos_niveles'!$D$15:$D$16</c:f>
              <c:numCache>
                <c:formatCode>#,##0</c:formatCode>
                <c:ptCount val="2"/>
                <c:pt idx="0">
                  <c:v>11035</c:v>
                </c:pt>
                <c:pt idx="1">
                  <c:v>3025</c:v>
                </c:pt>
              </c:numCache>
            </c:numRef>
          </c:val>
          <c:extLst xmlns:c16r2="http://schemas.microsoft.com/office/drawing/2015/06/chart">
            <c:ext xmlns:c16="http://schemas.microsoft.com/office/drawing/2014/chart" uri="{C3380CC4-5D6E-409C-BE32-E72D297353CC}">
              <c16:uniqueId val="{00000004-3379-4825-8067-9D85689B0923}"/>
            </c:ext>
          </c:extLst>
        </c:ser>
        <c:dLbls>
          <c:showLegendKey val="0"/>
          <c:showVal val="0"/>
          <c:showCatName val="0"/>
          <c:showSerName val="0"/>
          <c:showPercent val="0"/>
          <c:showBubbleSize val="0"/>
          <c:showLeaderLines val="1"/>
        </c:dLbls>
        <c:firstSliceAng val="0"/>
        <c:holeSize val="50"/>
      </c:doughnutChart>
      <c:spPr>
        <a:noFill/>
        <a:ln w="25400">
          <a:noFill/>
        </a:ln>
      </c:spPr>
    </c:plotArea>
    <c:legend>
      <c:legendPos val="b"/>
      <c:layout>
        <c:manualLayout>
          <c:xMode val="edge"/>
          <c:yMode val="edge"/>
          <c:x val="0.23805557058396837"/>
          <c:y val="0.89169347182665992"/>
          <c:w val="0.46073101974261033"/>
          <c:h val="7.0946108859803889E-2"/>
        </c:manualLayout>
      </c:layout>
      <c:overlay val="0"/>
    </c:legend>
    <c:plotVisOnly val="1"/>
    <c:dispBlanksAs val="gap"/>
    <c:showDLblsOverMax val="0"/>
  </c:chart>
  <c:spPr>
    <a:ln>
      <a:noFill/>
    </a:ln>
  </c:spPr>
  <c:txPr>
    <a:bodyPr/>
    <a:lstStyle/>
    <a:p>
      <a:pPr>
        <a:defRPr sz="1200" b="0" i="0" u="none" strike="noStrike" baseline="0">
          <a:solidFill>
            <a:srgbClr val="000000"/>
          </a:solidFill>
          <a:latin typeface="Century Gothic" panose="020B0502020202020204" pitchFamily="34" charset="0"/>
          <a:ea typeface="Calibri"/>
          <a:cs typeface="Calibri"/>
        </a:defRPr>
      </a:pPr>
      <a:endParaRPr lang="es-ES"/>
    </a:p>
  </c:txPr>
  <c:printSettings>
    <c:headerFooter/>
    <c:pageMargins b="0.75" l="0.7" r="0.7" t="0.75" header="0.3" footer="0.3"/>
    <c:pageSetup/>
  </c:printSettings>
  <c:userShapes r:id="rId1"/>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doughnutChart>
        <c:varyColors val="1"/>
        <c:ser>
          <c:idx val="0"/>
          <c:order val="0"/>
          <c:spPr>
            <a:solidFill>
              <a:schemeClr val="accent5"/>
            </a:solidFill>
            <a:ln>
              <a:solidFill>
                <a:schemeClr val="accent5"/>
              </a:solidFill>
            </a:ln>
          </c:spPr>
          <c:dPt>
            <c:idx val="0"/>
            <c:bubble3D val="0"/>
            <c:spPr>
              <a:solidFill>
                <a:schemeClr val="accent5"/>
              </a:solidFill>
              <a:ln w="12700">
                <a:solidFill>
                  <a:schemeClr val="accent5"/>
                </a:solidFill>
              </a:ln>
            </c:spPr>
            <c:extLst xmlns:c16r2="http://schemas.microsoft.com/office/drawing/2015/06/chart">
              <c:ext xmlns:c16="http://schemas.microsoft.com/office/drawing/2014/chart" uri="{C3380CC4-5D6E-409C-BE32-E72D297353CC}">
                <c16:uniqueId val="{00000001-8400-464B-A6FC-8428C7230CA3}"/>
              </c:ext>
            </c:extLst>
          </c:dPt>
          <c:dPt>
            <c:idx val="1"/>
            <c:bubble3D val="0"/>
            <c:spPr>
              <a:solidFill>
                <a:srgbClr val="DAEEF3"/>
              </a:solidFill>
              <a:ln>
                <a:solidFill>
                  <a:schemeClr val="accent5"/>
                </a:solidFill>
              </a:ln>
            </c:spPr>
            <c:extLst xmlns:c16r2="http://schemas.microsoft.com/office/drawing/2015/06/chart">
              <c:ext xmlns:c16="http://schemas.microsoft.com/office/drawing/2014/chart" uri="{C3380CC4-5D6E-409C-BE32-E72D297353CC}">
                <c16:uniqueId val="{00000003-8400-464B-A6FC-8428C7230CA3}"/>
              </c:ext>
            </c:extLst>
          </c:dPt>
          <c:dLbls>
            <c:dLbl>
              <c:idx val="0"/>
              <c:layout>
                <c:manualLayout>
                  <c:x val="-5.2262780374475303E-3"/>
                  <c:y val="-1.8841695503168551E-2"/>
                </c:manualLayout>
              </c:layout>
              <c:spPr>
                <a:noFill/>
                <a:ln w="25400">
                  <a:noFill/>
                </a:ln>
              </c:spPr>
              <c:txPr>
                <a:bodyPr/>
                <a:lstStyle/>
                <a:p>
                  <a:pPr>
                    <a:defRPr b="1">
                      <a:solidFill>
                        <a:schemeClr val="bg1"/>
                      </a:solidFill>
                    </a:defRPr>
                  </a:pPr>
                  <a:endParaRPr lang="es-ES"/>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400-464B-A6FC-8428C7230CA3}"/>
                </c:ext>
                <c:ext xmlns:c15="http://schemas.microsoft.com/office/drawing/2012/chart" uri="{CE6537A1-D6FC-4f65-9D91-7224C49458BB}">
                  <c15:layout/>
                </c:ext>
              </c:extLst>
            </c:dLbl>
            <c:dLbl>
              <c:idx val="1"/>
              <c:layout>
                <c:manualLayout>
                  <c:x val="1.7540318078791148E-3"/>
                  <c:y val="-1.2833559757379844E-2"/>
                </c:manualLayout>
              </c:layout>
              <c:spPr>
                <a:noFill/>
                <a:ln w="25400">
                  <a:noFill/>
                </a:ln>
              </c:spPr>
              <c:txPr>
                <a:bodyPr/>
                <a:lstStyle/>
                <a:p>
                  <a:pPr>
                    <a:defRPr b="1">
                      <a:solidFill>
                        <a:srgbClr val="646482"/>
                      </a:solidFill>
                    </a:defRPr>
                  </a:pPr>
                  <a:endParaRPr lang="es-ES"/>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400-464B-A6FC-8428C7230CA3}"/>
                </c:ext>
                <c:ext xmlns:c15="http://schemas.microsoft.com/office/drawing/2012/chart" uri="{CE6537A1-D6FC-4f65-9D91-7224C49458BB}">
                  <c15:layout/>
                </c:ext>
              </c:extLst>
            </c:dLbl>
            <c:spPr>
              <a:noFill/>
              <a:ln w="25400">
                <a:noFill/>
              </a:ln>
            </c:spPr>
            <c:txPr>
              <a:bodyPr/>
              <a:lstStyle/>
              <a:p>
                <a:pPr>
                  <a:defRPr b="1"/>
                </a:pPr>
                <a:endParaRPr lang="es-E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'4.2 Establecimientos_niveles'!$C$28:$C$29</c:f>
              <c:strCache>
                <c:ptCount val="2"/>
                <c:pt idx="0">
                  <c:v>Privado</c:v>
                </c:pt>
                <c:pt idx="1">
                  <c:v>Público</c:v>
                </c:pt>
              </c:strCache>
            </c:strRef>
          </c:cat>
          <c:val>
            <c:numRef>
              <c:f>'4.2 Establecimientos_niveles'!$D$28:$D$29</c:f>
              <c:numCache>
                <c:formatCode>#,##0</c:formatCode>
                <c:ptCount val="2"/>
                <c:pt idx="0">
                  <c:v>8717</c:v>
                </c:pt>
                <c:pt idx="1">
                  <c:v>236</c:v>
                </c:pt>
              </c:numCache>
            </c:numRef>
          </c:val>
          <c:extLst xmlns:c16r2="http://schemas.microsoft.com/office/drawing/2015/06/chart">
            <c:ext xmlns:c16="http://schemas.microsoft.com/office/drawing/2014/chart" uri="{C3380CC4-5D6E-409C-BE32-E72D297353CC}">
              <c16:uniqueId val="{00000004-8400-464B-A6FC-8428C7230CA3}"/>
            </c:ext>
          </c:extLst>
        </c:ser>
        <c:dLbls>
          <c:showLegendKey val="0"/>
          <c:showVal val="0"/>
          <c:showCatName val="0"/>
          <c:showSerName val="0"/>
          <c:showPercent val="0"/>
          <c:showBubbleSize val="0"/>
          <c:showLeaderLines val="1"/>
        </c:dLbls>
        <c:firstSliceAng val="0"/>
        <c:holeSize val="50"/>
      </c:doughnutChart>
      <c:spPr>
        <a:noFill/>
        <a:ln w="25400">
          <a:noFill/>
        </a:ln>
      </c:spPr>
    </c:plotArea>
    <c:legend>
      <c:legendPos val="b"/>
      <c:layout>
        <c:manualLayout>
          <c:xMode val="edge"/>
          <c:yMode val="edge"/>
          <c:x val="0.23805557058396837"/>
          <c:y val="0.89169347182665992"/>
          <c:w val="0.46073101974261033"/>
          <c:h val="7.0946108859803889E-2"/>
        </c:manualLayout>
      </c:layout>
      <c:overlay val="0"/>
    </c:legend>
    <c:plotVisOnly val="1"/>
    <c:dispBlanksAs val="gap"/>
    <c:showDLblsOverMax val="0"/>
  </c:chart>
  <c:spPr>
    <a:ln>
      <a:noFill/>
    </a:ln>
  </c:spPr>
  <c:txPr>
    <a:bodyPr/>
    <a:lstStyle/>
    <a:p>
      <a:pPr>
        <a:defRPr sz="1200" b="0" i="0" u="none" strike="noStrike" baseline="0">
          <a:solidFill>
            <a:srgbClr val="000000"/>
          </a:solidFill>
          <a:latin typeface="Century Gothic" panose="020B0502020202020204" pitchFamily="34" charset="0"/>
          <a:ea typeface="Calibri"/>
          <a:cs typeface="Calibri"/>
        </a:defRPr>
      </a:pPr>
      <a:endParaRPr lang="es-ES"/>
    </a:p>
  </c:txPr>
  <c:printSettings>
    <c:headerFooter/>
    <c:pageMargins b="0.75" l="0.7" r="0.7" t="0.75" header="0.3" footer="0.3"/>
    <c:pageSetup/>
  </c:printSettings>
  <c:userShapes r:id="rId1"/>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doughnutChart>
        <c:varyColors val="1"/>
        <c:ser>
          <c:idx val="0"/>
          <c:order val="0"/>
          <c:spPr>
            <a:solidFill>
              <a:schemeClr val="accent5"/>
            </a:solidFill>
            <a:ln>
              <a:solidFill>
                <a:schemeClr val="accent5"/>
              </a:solidFill>
            </a:ln>
          </c:spPr>
          <c:dPt>
            <c:idx val="0"/>
            <c:bubble3D val="0"/>
            <c:spPr>
              <a:solidFill>
                <a:schemeClr val="accent5"/>
              </a:solidFill>
              <a:ln w="12700">
                <a:solidFill>
                  <a:schemeClr val="accent5"/>
                </a:solidFill>
              </a:ln>
            </c:spPr>
            <c:extLst xmlns:c16r2="http://schemas.microsoft.com/office/drawing/2015/06/chart">
              <c:ext xmlns:c16="http://schemas.microsoft.com/office/drawing/2014/chart" uri="{C3380CC4-5D6E-409C-BE32-E72D297353CC}">
                <c16:uniqueId val="{00000001-5D4B-4300-8F2E-0FC698374355}"/>
              </c:ext>
            </c:extLst>
          </c:dPt>
          <c:dPt>
            <c:idx val="1"/>
            <c:bubble3D val="0"/>
            <c:spPr>
              <a:solidFill>
                <a:srgbClr val="DAEEF3"/>
              </a:solidFill>
              <a:ln>
                <a:solidFill>
                  <a:schemeClr val="accent5"/>
                </a:solidFill>
              </a:ln>
            </c:spPr>
            <c:extLst xmlns:c16r2="http://schemas.microsoft.com/office/drawing/2015/06/chart">
              <c:ext xmlns:c16="http://schemas.microsoft.com/office/drawing/2014/chart" uri="{C3380CC4-5D6E-409C-BE32-E72D297353CC}">
                <c16:uniqueId val="{00000003-5D4B-4300-8F2E-0FC698374355}"/>
              </c:ext>
            </c:extLst>
          </c:dPt>
          <c:dLbls>
            <c:dLbl>
              <c:idx val="0"/>
              <c:layout>
                <c:manualLayout>
                  <c:x val="-5.2262780374475303E-3"/>
                  <c:y val="-1.8841695503168551E-2"/>
                </c:manualLayout>
              </c:layout>
              <c:spPr>
                <a:noFill/>
                <a:ln w="25400">
                  <a:noFill/>
                </a:ln>
              </c:spPr>
              <c:txPr>
                <a:bodyPr/>
                <a:lstStyle/>
                <a:p>
                  <a:pPr>
                    <a:defRPr b="1">
                      <a:solidFill>
                        <a:schemeClr val="bg1"/>
                      </a:solidFill>
                    </a:defRPr>
                  </a:pPr>
                  <a:endParaRPr lang="es-ES"/>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D4B-4300-8F2E-0FC698374355}"/>
                </c:ext>
                <c:ext xmlns:c15="http://schemas.microsoft.com/office/drawing/2012/chart" uri="{CE6537A1-D6FC-4f65-9D91-7224C49458BB}">
                  <c15:layout/>
                </c:ext>
              </c:extLst>
            </c:dLbl>
            <c:dLbl>
              <c:idx val="1"/>
              <c:layout>
                <c:manualLayout>
                  <c:x val="1.7540318078791148E-3"/>
                  <c:y val="-1.2833559757379844E-2"/>
                </c:manualLayout>
              </c:layout>
              <c:spPr>
                <a:noFill/>
                <a:ln w="25400">
                  <a:noFill/>
                </a:ln>
              </c:spPr>
              <c:txPr>
                <a:bodyPr/>
                <a:lstStyle/>
                <a:p>
                  <a:pPr>
                    <a:defRPr b="1">
                      <a:solidFill>
                        <a:srgbClr val="646482"/>
                      </a:solidFill>
                    </a:defRPr>
                  </a:pPr>
                  <a:endParaRPr lang="es-ES"/>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D4B-4300-8F2E-0FC698374355}"/>
                </c:ext>
                <c:ext xmlns:c15="http://schemas.microsoft.com/office/drawing/2012/chart" uri="{CE6537A1-D6FC-4f65-9D91-7224C49458BB}">
                  <c15:layout/>
                </c:ext>
              </c:extLst>
            </c:dLbl>
            <c:spPr>
              <a:noFill/>
              <a:ln w="25400">
                <a:noFill/>
              </a:ln>
            </c:spPr>
            <c:txPr>
              <a:bodyPr/>
              <a:lstStyle/>
              <a:p>
                <a:pPr>
                  <a:defRPr b="1"/>
                </a:pPr>
                <a:endParaRPr lang="es-E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'4.2 Establecimientos_niveles'!$C$41:$C$42</c:f>
              <c:strCache>
                <c:ptCount val="2"/>
                <c:pt idx="0">
                  <c:v>Privado</c:v>
                </c:pt>
                <c:pt idx="1">
                  <c:v>Público</c:v>
                </c:pt>
              </c:strCache>
            </c:strRef>
          </c:cat>
          <c:val>
            <c:numRef>
              <c:f>'4.2 Establecimientos_niveles'!$D$41:$D$42</c:f>
              <c:numCache>
                <c:formatCode>#,##0</c:formatCode>
                <c:ptCount val="2"/>
                <c:pt idx="0">
                  <c:v>413</c:v>
                </c:pt>
                <c:pt idx="1">
                  <c:v>66</c:v>
                </c:pt>
              </c:numCache>
            </c:numRef>
          </c:val>
          <c:extLst xmlns:c16r2="http://schemas.microsoft.com/office/drawing/2015/06/chart">
            <c:ext xmlns:c16="http://schemas.microsoft.com/office/drawing/2014/chart" uri="{C3380CC4-5D6E-409C-BE32-E72D297353CC}">
              <c16:uniqueId val="{00000004-5D4B-4300-8F2E-0FC698374355}"/>
            </c:ext>
          </c:extLst>
        </c:ser>
        <c:dLbls>
          <c:showLegendKey val="0"/>
          <c:showVal val="0"/>
          <c:showCatName val="0"/>
          <c:showSerName val="0"/>
          <c:showPercent val="0"/>
          <c:showBubbleSize val="0"/>
          <c:showLeaderLines val="1"/>
        </c:dLbls>
        <c:firstSliceAng val="0"/>
        <c:holeSize val="50"/>
      </c:doughnutChart>
      <c:spPr>
        <a:noFill/>
        <a:ln w="25400">
          <a:noFill/>
        </a:ln>
      </c:spPr>
    </c:plotArea>
    <c:legend>
      <c:legendPos val="b"/>
      <c:layout>
        <c:manualLayout>
          <c:xMode val="edge"/>
          <c:yMode val="edge"/>
          <c:x val="0.23805557058396837"/>
          <c:y val="0.89169347182665992"/>
          <c:w val="0.46073101974261033"/>
          <c:h val="7.0946108859803889E-2"/>
        </c:manualLayout>
      </c:layout>
      <c:overlay val="0"/>
    </c:legend>
    <c:plotVisOnly val="1"/>
    <c:dispBlanksAs val="gap"/>
    <c:showDLblsOverMax val="0"/>
  </c:chart>
  <c:spPr>
    <a:ln>
      <a:noFill/>
    </a:ln>
  </c:spPr>
  <c:txPr>
    <a:bodyPr/>
    <a:lstStyle/>
    <a:p>
      <a:pPr>
        <a:defRPr sz="1200" b="0" i="0" u="none" strike="noStrike" baseline="0">
          <a:solidFill>
            <a:srgbClr val="000000"/>
          </a:solidFill>
          <a:latin typeface="Century Gothic" panose="020B0502020202020204" pitchFamily="34" charset="0"/>
          <a:ea typeface="Calibri"/>
          <a:cs typeface="Calibri"/>
        </a:defRPr>
      </a:pPr>
      <a:endParaRPr lang="es-ES"/>
    </a:p>
  </c:txPr>
  <c:printSettings>
    <c:headerFooter/>
    <c:pageMargins b="0.75" l="0.7" r="0.7" t="0.75" header="0.3" footer="0.3"/>
    <c:pageSetup/>
  </c:printSettings>
  <c:userShapes r:id="rId1"/>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6.272272965879265E-2"/>
          <c:w val="1"/>
          <c:h val="0.87939535669601854"/>
        </c:manualLayout>
      </c:layout>
      <c:barChart>
        <c:barDir val="col"/>
        <c:grouping val="clustered"/>
        <c:varyColors val="0"/>
        <c:ser>
          <c:idx val="0"/>
          <c:order val="0"/>
          <c:spPr>
            <a:solidFill>
              <a:srgbClr val="DAEEF3"/>
            </a:solidFill>
            <a:ln>
              <a:solidFill>
                <a:srgbClr val="4BACC6"/>
              </a:solidFill>
            </a:ln>
          </c:spPr>
          <c:invertIfNegative val="0"/>
          <c:dLbls>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'4.3 Tasa Médicos'!$B$7:$B$19</c:f>
              <c:numCache>
                <c:formatCode>General</c:formatCode>
                <c:ptCount val="13"/>
                <c:pt idx="0">
                  <c:v>2007</c:v>
                </c:pt>
                <c:pt idx="1">
                  <c:v>2008</c:v>
                </c:pt>
                <c:pt idx="2">
                  <c:v>2009</c:v>
                </c:pt>
                <c:pt idx="3">
                  <c:v>2011</c:v>
                </c:pt>
                <c:pt idx="4">
                  <c:v>2012</c:v>
                </c:pt>
                <c:pt idx="5">
                  <c:v>2013</c:v>
                </c:pt>
                <c:pt idx="6">
                  <c:v>2014</c:v>
                </c:pt>
                <c:pt idx="7">
                  <c:v>2015</c:v>
                </c:pt>
                <c:pt idx="8">
                  <c:v>2016</c:v>
                </c:pt>
                <c:pt idx="9">
                  <c:v>2017</c:v>
                </c:pt>
                <c:pt idx="10">
                  <c:v>2018</c:v>
                </c:pt>
                <c:pt idx="11">
                  <c:v>2019</c:v>
                </c:pt>
                <c:pt idx="12">
                  <c:v>2020</c:v>
                </c:pt>
              </c:numCache>
            </c:numRef>
          </c:cat>
          <c:val>
            <c:numRef>
              <c:f>'4.3 Tasa Médicos'!$J$7:$J$19</c:f>
              <c:numCache>
                <c:formatCode>#,##0.00</c:formatCode>
                <c:ptCount val="13"/>
                <c:pt idx="0">
                  <c:v>9.85</c:v>
                </c:pt>
                <c:pt idx="1">
                  <c:v>11.033221374514172</c:v>
                </c:pt>
                <c:pt idx="2">
                  <c:v>12.22945635069904</c:v>
                </c:pt>
                <c:pt idx="3">
                  <c:v>13.86967916731815</c:v>
                </c:pt>
                <c:pt idx="4">
                  <c:v>15.657491318360004</c:v>
                </c:pt>
                <c:pt idx="5">
                  <c:v>16.48</c:v>
                </c:pt>
                <c:pt idx="6">
                  <c:v>16.850355508475264</c:v>
                </c:pt>
                <c:pt idx="7">
                  <c:v>18.044278819798262</c:v>
                </c:pt>
                <c:pt idx="8">
                  <c:v>20.52474691037968</c:v>
                </c:pt>
                <c:pt idx="9">
                  <c:v>22.228915256902422</c:v>
                </c:pt>
                <c:pt idx="10">
                  <c:v>23.443043837050702</c:v>
                </c:pt>
                <c:pt idx="11">
                  <c:v>23.297592434925537</c:v>
                </c:pt>
                <c:pt idx="12">
                  <c:v>23.178617712667659</c:v>
                </c:pt>
              </c:numCache>
            </c:numRef>
          </c:val>
          <c:extLst xmlns:c16r2="http://schemas.microsoft.com/office/drawing/2015/06/chart">
            <c:ext xmlns:c16="http://schemas.microsoft.com/office/drawing/2014/chart" uri="{C3380CC4-5D6E-409C-BE32-E72D297353CC}">
              <c16:uniqueId val="{00000000-B280-460B-84FE-FC4F68E490E3}"/>
            </c:ext>
          </c:extLst>
        </c:ser>
        <c:dLbls>
          <c:showLegendKey val="0"/>
          <c:showVal val="0"/>
          <c:showCatName val="0"/>
          <c:showSerName val="0"/>
          <c:showPercent val="0"/>
          <c:showBubbleSize val="0"/>
        </c:dLbls>
        <c:gapWidth val="87"/>
        <c:overlap val="-25"/>
        <c:axId val="1992071504"/>
        <c:axId val="1992072048"/>
      </c:barChart>
      <c:catAx>
        <c:axId val="1992071504"/>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S"/>
          </a:p>
        </c:txPr>
        <c:crossAx val="1992072048"/>
        <c:crosses val="autoZero"/>
        <c:auto val="1"/>
        <c:lblAlgn val="ctr"/>
        <c:lblOffset val="100"/>
        <c:noMultiLvlLbl val="0"/>
      </c:catAx>
      <c:valAx>
        <c:axId val="1992072048"/>
        <c:scaling>
          <c:orientation val="minMax"/>
        </c:scaling>
        <c:delete val="1"/>
        <c:axPos val="l"/>
        <c:numFmt formatCode="#,##0.00" sourceLinked="1"/>
        <c:majorTickMark val="out"/>
        <c:minorTickMark val="none"/>
        <c:tickLblPos val="nextTo"/>
        <c:crossAx val="1992071504"/>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325396567803304"/>
          <c:y val="3.4233270142793364E-2"/>
          <c:w val="0.785696224246479"/>
          <c:h val="0.96440129449838186"/>
        </c:manualLayout>
      </c:layout>
      <c:barChart>
        <c:barDir val="bar"/>
        <c:grouping val="clustered"/>
        <c:varyColors val="0"/>
        <c:ser>
          <c:idx val="0"/>
          <c:order val="0"/>
          <c:spPr>
            <a:solidFill>
              <a:srgbClr val="DAEEF3"/>
            </a:solidFill>
            <a:ln>
              <a:solidFill>
                <a:srgbClr val="4BACC6"/>
              </a:solidFill>
            </a:ln>
          </c:spPr>
          <c:invertIfNegative val="0"/>
          <c:dLbls>
            <c:numFmt formatCode="#,##0.0" sourceLinked="0"/>
            <c:spPr>
              <a:noFill/>
              <a:ln w="25400">
                <a:noFill/>
              </a:ln>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'4.3 Prom de estada por entidad'!$B$26:$B$30</c:f>
              <c:strCache>
                <c:ptCount val="5"/>
                <c:pt idx="0">
                  <c:v>Ministerio de Salud Pública</c:v>
                </c:pt>
                <c:pt idx="1">
                  <c:v>Ministerio de Defensa Nacional </c:v>
                </c:pt>
                <c:pt idx="2">
                  <c:v>Instituto Ecuatoriano de Seguridad Social</c:v>
                </c:pt>
                <c:pt idx="3">
                  <c:v>Otros públicos</c:v>
                </c:pt>
                <c:pt idx="4">
                  <c:v>Municipios</c:v>
                </c:pt>
              </c:strCache>
            </c:strRef>
          </c:cat>
          <c:val>
            <c:numRef>
              <c:f>'4.3 Prom de estada por entidad'!$C$26:$C$30</c:f>
              <c:numCache>
                <c:formatCode>0.0</c:formatCode>
                <c:ptCount val="5"/>
                <c:pt idx="0">
                  <c:v>4.8111720860391465</c:v>
                </c:pt>
                <c:pt idx="1">
                  <c:v>4.8559183673469395</c:v>
                </c:pt>
                <c:pt idx="2">
                  <c:v>5.5045740016007798</c:v>
                </c:pt>
                <c:pt idx="3">
                  <c:v>4.3083645443196001</c:v>
                </c:pt>
                <c:pt idx="4">
                  <c:v>2.3800151400454199</c:v>
                </c:pt>
              </c:numCache>
            </c:numRef>
          </c:val>
          <c:extLst xmlns:c16r2="http://schemas.microsoft.com/office/drawing/2015/06/chart">
            <c:ext xmlns:c16="http://schemas.microsoft.com/office/drawing/2014/chart" uri="{C3380CC4-5D6E-409C-BE32-E72D297353CC}">
              <c16:uniqueId val="{00000000-45EC-45BB-9B1D-2BFCB10DC719}"/>
            </c:ext>
          </c:extLst>
        </c:ser>
        <c:dLbls>
          <c:showLegendKey val="0"/>
          <c:showVal val="0"/>
          <c:showCatName val="0"/>
          <c:showSerName val="0"/>
          <c:showPercent val="0"/>
          <c:showBubbleSize val="0"/>
        </c:dLbls>
        <c:gapWidth val="75"/>
        <c:overlap val="-25"/>
        <c:axId val="1994643232"/>
        <c:axId val="1994651392"/>
      </c:barChart>
      <c:catAx>
        <c:axId val="1994643232"/>
        <c:scaling>
          <c:orientation val="maxMin"/>
        </c:scaling>
        <c:delete val="0"/>
        <c:axPos val="l"/>
        <c:numFmt formatCode="General" sourceLinked="1"/>
        <c:majorTickMark val="none"/>
        <c:minorTickMark val="none"/>
        <c:tickLblPos val="nextTo"/>
        <c:txPr>
          <a:bodyPr rot="0" vert="horz"/>
          <a:lstStyle/>
          <a:p>
            <a:pPr>
              <a:defRPr/>
            </a:pPr>
            <a:endParaRPr lang="es-ES"/>
          </a:p>
        </c:txPr>
        <c:crossAx val="1994651392"/>
        <c:crosses val="autoZero"/>
        <c:auto val="1"/>
        <c:lblAlgn val="ctr"/>
        <c:lblOffset val="100"/>
        <c:noMultiLvlLbl val="0"/>
      </c:catAx>
      <c:valAx>
        <c:axId val="1994651392"/>
        <c:scaling>
          <c:orientation val="minMax"/>
        </c:scaling>
        <c:delete val="1"/>
        <c:axPos val="t"/>
        <c:numFmt formatCode="0.0" sourceLinked="1"/>
        <c:majorTickMark val="out"/>
        <c:minorTickMark val="none"/>
        <c:tickLblPos val="nextTo"/>
        <c:crossAx val="1994643232"/>
        <c:crosses val="autoZero"/>
        <c:crossBetween val="between"/>
      </c:valAx>
      <c:spPr>
        <a:ln>
          <a:noFill/>
        </a:ln>
      </c:spPr>
    </c:plotArea>
    <c:plotVisOnly val="1"/>
    <c:dispBlanksAs val="gap"/>
    <c:showDLblsOverMax val="0"/>
  </c:chart>
  <c:spPr>
    <a:ln>
      <a:noFill/>
    </a:ln>
  </c:spPr>
  <c:txPr>
    <a:bodyPr/>
    <a:lstStyle/>
    <a:p>
      <a:pPr>
        <a:defRPr sz="1100" b="0" i="0" u="none" strike="noStrike" baseline="0">
          <a:solidFill>
            <a:srgbClr val="646482"/>
          </a:solidFill>
          <a:latin typeface="Century Gothic" panose="020B0502020202020204" pitchFamily="34" charset="0"/>
          <a:ea typeface="Calibri"/>
          <a:cs typeface="Calibri"/>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title>
      <c:overlay val="0"/>
      <c:txPr>
        <a:bodyPr/>
        <a:lstStyle/>
        <a:p>
          <a:pPr>
            <a:defRPr>
              <a:solidFill>
                <a:srgbClr val="646482"/>
              </a:solidFill>
            </a:defRPr>
          </a:pPr>
          <a:endParaRPr lang="es-ES"/>
        </a:p>
      </c:txPr>
    </c:title>
    <c:autoTitleDeleted val="0"/>
    <c:plotArea>
      <c:layout/>
      <c:pieChart>
        <c:varyColors val="1"/>
        <c:ser>
          <c:idx val="0"/>
          <c:order val="0"/>
          <c:tx>
            <c:strRef>
              <c:f>'1.2 Poblac por áreas'!$B$18</c:f>
              <c:strCache>
                <c:ptCount val="1"/>
                <c:pt idx="0">
                  <c:v>Mujer</c:v>
                </c:pt>
              </c:strCache>
            </c:strRef>
          </c:tx>
          <c:spPr>
            <a:solidFill>
              <a:schemeClr val="accent5"/>
            </a:solidFill>
            <a:ln>
              <a:solidFill>
                <a:schemeClr val="accent5"/>
              </a:solidFill>
            </a:ln>
          </c:spPr>
          <c:dPt>
            <c:idx val="0"/>
            <c:bubble3D val="0"/>
            <c:spPr>
              <a:solidFill>
                <a:schemeClr val="accent5"/>
              </a:solidFill>
              <a:ln w="12700">
                <a:solidFill>
                  <a:schemeClr val="accent5"/>
                </a:solidFill>
              </a:ln>
            </c:spPr>
            <c:extLst xmlns:c16r2="http://schemas.microsoft.com/office/drawing/2015/06/chart">
              <c:ext xmlns:c16="http://schemas.microsoft.com/office/drawing/2014/chart" uri="{C3380CC4-5D6E-409C-BE32-E72D297353CC}">
                <c16:uniqueId val="{00000001-E5B1-421D-AC98-152DFD6F746A}"/>
              </c:ext>
            </c:extLst>
          </c:dPt>
          <c:dPt>
            <c:idx val="1"/>
            <c:bubble3D val="0"/>
            <c:spPr>
              <a:solidFill>
                <a:srgbClr val="DAEEF3"/>
              </a:solidFill>
              <a:ln>
                <a:solidFill>
                  <a:schemeClr val="accent5"/>
                </a:solidFill>
              </a:ln>
            </c:spPr>
            <c:extLst xmlns:c16r2="http://schemas.microsoft.com/office/drawing/2015/06/chart">
              <c:ext xmlns:c16="http://schemas.microsoft.com/office/drawing/2014/chart" uri="{C3380CC4-5D6E-409C-BE32-E72D297353CC}">
                <c16:uniqueId val="{00000003-E5B1-421D-AC98-152DFD6F746A}"/>
              </c:ext>
            </c:extLst>
          </c:dPt>
          <c:dLbls>
            <c:dLbl>
              <c:idx val="0"/>
              <c:layout>
                <c:manualLayout>
                  <c:x val="-9.3810568476628289E-2"/>
                  <c:y val="-0.12795205412157704"/>
                </c:manualLayout>
              </c:layout>
              <c:spPr>
                <a:noFill/>
                <a:ln w="25400">
                  <a:noFill/>
                </a:ln>
              </c:spPr>
              <c:txPr>
                <a:bodyPr/>
                <a:lstStyle/>
                <a:p>
                  <a:pPr>
                    <a:defRPr sz="1050" b="1" i="0" u="none" strike="noStrike" baseline="0">
                      <a:solidFill>
                        <a:srgbClr val="666699"/>
                      </a:solidFill>
                      <a:latin typeface="Century Gothic"/>
                      <a:ea typeface="Century Gothic"/>
                      <a:cs typeface="Century Gothic"/>
                    </a:defRPr>
                  </a:pPr>
                  <a:endParaRPr lang="es-ES"/>
                </a:p>
              </c:txPr>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5B1-421D-AC98-152DFD6F746A}"/>
                </c:ext>
                <c:ext xmlns:c15="http://schemas.microsoft.com/office/drawing/2012/chart" uri="{CE6537A1-D6FC-4f65-9D91-7224C49458BB}"/>
              </c:extLst>
            </c:dLbl>
            <c:dLbl>
              <c:idx val="1"/>
              <c:layout>
                <c:manualLayout>
                  <c:x val="9.2653406763460927E-2"/>
                  <c:y val="5.7560318329192811E-2"/>
                </c:manualLayout>
              </c:layout>
              <c:spPr>
                <a:noFill/>
                <a:ln w="25400">
                  <a:noFill/>
                </a:ln>
              </c:spPr>
              <c:txPr>
                <a:bodyPr/>
                <a:lstStyle/>
                <a:p>
                  <a:pPr>
                    <a:defRPr sz="1050" b="1" i="0" u="none" strike="noStrike" baseline="0">
                      <a:solidFill>
                        <a:srgbClr val="666699"/>
                      </a:solidFill>
                      <a:latin typeface="Century Gothic"/>
                      <a:ea typeface="Century Gothic"/>
                      <a:cs typeface="Century Gothic"/>
                    </a:defRPr>
                  </a:pPr>
                  <a:endParaRPr lang="es-ES"/>
                </a:p>
              </c:txPr>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5B1-421D-AC98-152DFD6F746A}"/>
                </c:ext>
                <c:ext xmlns:c15="http://schemas.microsoft.com/office/drawing/2012/chart" uri="{CE6537A1-D6FC-4f65-9D91-7224C49458BB}"/>
              </c:extLst>
            </c:dLbl>
            <c:spPr>
              <a:noFill/>
              <a:ln w="25400">
                <a:noFill/>
              </a:ln>
            </c:spPr>
            <c:txPr>
              <a:bodyPr wrap="square" lIns="38100" tIns="19050" rIns="38100" bIns="19050" anchor="ctr">
                <a:spAutoFit/>
              </a:bodyPr>
              <a:lstStyle/>
              <a:p>
                <a:pPr>
                  <a:defRPr sz="1050" b="1" i="0" u="none" strike="noStrike" baseline="0">
                    <a:solidFill>
                      <a:srgbClr val="666699"/>
                    </a:solidFill>
                    <a:latin typeface="Century Gothic"/>
                    <a:ea typeface="Century Gothic"/>
                    <a:cs typeface="Century Gothic"/>
                  </a:defRPr>
                </a:pPr>
                <a:endParaRPr lang="es-ES"/>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'1.2 Poblac por áreas'!$B$19:$B$20</c:f>
              <c:strCache>
                <c:ptCount val="2"/>
                <c:pt idx="0">
                  <c:v>Urbano </c:v>
                </c:pt>
                <c:pt idx="1">
                  <c:v>Rural</c:v>
                </c:pt>
              </c:strCache>
            </c:strRef>
          </c:cat>
          <c:val>
            <c:numRef>
              <c:f>'1.2 Poblac por áreas'!$C$19:$C$20</c:f>
              <c:numCache>
                <c:formatCode>0.0%</c:formatCode>
                <c:ptCount val="2"/>
                <c:pt idx="0">
                  <c:v>0.63739045534139971</c:v>
                </c:pt>
                <c:pt idx="1">
                  <c:v>0.36260954465860029</c:v>
                </c:pt>
              </c:numCache>
            </c:numRef>
          </c:val>
          <c:extLst xmlns:c16r2="http://schemas.microsoft.com/office/drawing/2015/06/chart">
            <c:ext xmlns:c16="http://schemas.microsoft.com/office/drawing/2014/chart" uri="{C3380CC4-5D6E-409C-BE32-E72D297353CC}">
              <c16:uniqueId val="{00000004-E5B1-421D-AC98-152DFD6F746A}"/>
            </c:ext>
          </c:extLst>
        </c:ser>
        <c:dLbls>
          <c:showLegendKey val="0"/>
          <c:showVal val="0"/>
          <c:showCatName val="0"/>
          <c:showSerName val="0"/>
          <c:showPercent val="0"/>
          <c:showBubbleSize val="0"/>
          <c:showLeaderLines val="1"/>
        </c:dLbls>
        <c:firstSliceAng val="0"/>
      </c:pieChart>
      <c:spPr>
        <a:noFill/>
        <a:ln w="25400">
          <a:noFill/>
        </a:ln>
      </c:spPr>
    </c:plotArea>
    <c:legend>
      <c:legendPos val="b"/>
      <c:layout>
        <c:manualLayout>
          <c:xMode val="edge"/>
          <c:yMode val="edge"/>
          <c:x val="0.36579612519533322"/>
          <c:y val="0.89169347182665992"/>
          <c:w val="0.20675059548192309"/>
          <c:h val="8.6916289719104256E-2"/>
        </c:manualLayout>
      </c:layout>
      <c:overlay val="0"/>
      <c:txPr>
        <a:bodyPr/>
        <a:lstStyle/>
        <a:p>
          <a:pPr>
            <a:defRPr sz="1000" b="0" i="0" u="none" strike="noStrike" baseline="0">
              <a:solidFill>
                <a:srgbClr val="666699"/>
              </a:solidFill>
              <a:latin typeface="Century Gothic"/>
              <a:ea typeface="Century Gothic"/>
              <a:cs typeface="Century Gothic"/>
            </a:defRPr>
          </a:pPr>
          <a:endParaRPr lang="es-ES"/>
        </a:p>
      </c:txPr>
    </c:legend>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159393987108755E-3"/>
          <c:y val="2.9042904290429043E-2"/>
          <c:w val="0.97606419046119441"/>
          <c:h val="0.90281188118811884"/>
        </c:manualLayout>
      </c:layout>
      <c:barChart>
        <c:barDir val="col"/>
        <c:grouping val="clustered"/>
        <c:varyColors val="0"/>
        <c:ser>
          <c:idx val="0"/>
          <c:order val="0"/>
          <c:spPr>
            <a:solidFill>
              <a:srgbClr val="9A6DFF"/>
            </a:solidFill>
            <a:ln>
              <a:solidFill>
                <a:srgbClr val="7030A0"/>
              </a:solidFill>
            </a:ln>
          </c:spPr>
          <c:invertIfNegative val="0"/>
          <c:dPt>
            <c:idx val="0"/>
            <c:invertIfNegative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391B-4CCF-A73E-6AFBB0245EEC}"/>
              </c:ext>
            </c:extLst>
          </c:dPt>
          <c:dPt>
            <c:idx val="1"/>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3-391B-4CCF-A73E-6AFBB0245EEC}"/>
              </c:ext>
            </c:extLst>
          </c:dPt>
          <c:dPt>
            <c:idx val="2"/>
            <c:invertIfNegative val="0"/>
            <c:bubble3D val="0"/>
            <c:spPr>
              <a:solidFill>
                <a:srgbClr val="FFBEAA"/>
              </a:solidFill>
              <a:ln>
                <a:solidFill>
                  <a:srgbClr val="FF7878"/>
                </a:solidFill>
              </a:ln>
            </c:spPr>
            <c:extLst xmlns:c16r2="http://schemas.microsoft.com/office/drawing/2015/06/chart">
              <c:ext xmlns:c16="http://schemas.microsoft.com/office/drawing/2014/chart" uri="{C3380CC4-5D6E-409C-BE32-E72D297353CC}">
                <c16:uniqueId val="{00000005-391B-4CCF-A73E-6AFBB0245EEC}"/>
              </c:ext>
            </c:extLst>
          </c:dPt>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'4.4 Establecimientos hosp prome'!$C$53:$C$55</c:f>
              <c:strCache>
                <c:ptCount val="3"/>
                <c:pt idx="0">
                  <c:v>Nacional</c:v>
                </c:pt>
                <c:pt idx="1">
                  <c:v>Sector público</c:v>
                </c:pt>
                <c:pt idx="2">
                  <c:v> Sector privado </c:v>
                </c:pt>
              </c:strCache>
            </c:strRef>
          </c:cat>
          <c:val>
            <c:numRef>
              <c:f>'4.4 Establecimientos hosp prome'!$D$53:$D$55</c:f>
              <c:numCache>
                <c:formatCode>#,##0.00</c:formatCode>
                <c:ptCount val="3"/>
                <c:pt idx="0">
                  <c:v>4.5407132016735741</c:v>
                </c:pt>
                <c:pt idx="1">
                  <c:v>4.9878198565664968</c:v>
                </c:pt>
                <c:pt idx="2">
                  <c:v>3.6870514684351972</c:v>
                </c:pt>
              </c:numCache>
            </c:numRef>
          </c:val>
          <c:extLst xmlns:c16r2="http://schemas.microsoft.com/office/drawing/2015/06/chart">
            <c:ext xmlns:c16="http://schemas.microsoft.com/office/drawing/2014/chart" uri="{C3380CC4-5D6E-409C-BE32-E72D297353CC}">
              <c16:uniqueId val="{00000006-391B-4CCF-A73E-6AFBB0245EEC}"/>
            </c:ext>
          </c:extLst>
        </c:ser>
        <c:dLbls>
          <c:showLegendKey val="0"/>
          <c:showVal val="0"/>
          <c:showCatName val="0"/>
          <c:showSerName val="0"/>
          <c:showPercent val="0"/>
          <c:showBubbleSize val="0"/>
        </c:dLbls>
        <c:gapWidth val="150"/>
        <c:overlap val="-25"/>
        <c:axId val="1994653568"/>
        <c:axId val="1994653024"/>
      </c:barChart>
      <c:catAx>
        <c:axId val="1994653568"/>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S"/>
          </a:p>
        </c:txPr>
        <c:crossAx val="1994653024"/>
        <c:crosses val="autoZero"/>
        <c:auto val="1"/>
        <c:lblAlgn val="ctr"/>
        <c:lblOffset val="100"/>
        <c:noMultiLvlLbl val="0"/>
      </c:catAx>
      <c:valAx>
        <c:axId val="1994653024"/>
        <c:scaling>
          <c:orientation val="minMax"/>
        </c:scaling>
        <c:delete val="1"/>
        <c:axPos val="l"/>
        <c:numFmt formatCode="#,##0.00" sourceLinked="1"/>
        <c:majorTickMark val="out"/>
        <c:minorTickMark val="none"/>
        <c:tickLblPos val="nextTo"/>
        <c:crossAx val="1994653568"/>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rgbClr val="9A6DFF"/>
            </a:solidFill>
          </c:spPr>
          <c:invertIfNegative val="0"/>
          <c:dPt>
            <c:idx val="0"/>
            <c:invertIfNegative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FA9E-4B10-9602-FF79F12BAD77}"/>
              </c:ext>
            </c:extLst>
          </c:dPt>
          <c:dPt>
            <c:idx val="1"/>
            <c:invertIfNegative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3-FA9E-4B10-9602-FF79F12BAD77}"/>
              </c:ext>
            </c:extLst>
          </c:dPt>
          <c:dPt>
            <c:idx val="2"/>
            <c:invertIfNegative val="0"/>
            <c:bubble3D val="0"/>
            <c:spPr>
              <a:solidFill>
                <a:srgbClr val="FFBEAA"/>
              </a:solidFill>
              <a:ln>
                <a:solidFill>
                  <a:srgbClr val="FF7878"/>
                </a:solidFill>
              </a:ln>
            </c:spPr>
            <c:extLst xmlns:c16r2="http://schemas.microsoft.com/office/drawing/2015/06/chart">
              <c:ext xmlns:c16="http://schemas.microsoft.com/office/drawing/2014/chart" uri="{C3380CC4-5D6E-409C-BE32-E72D297353CC}">
                <c16:uniqueId val="{00000005-FA9E-4B10-9602-FF79F12BAD77}"/>
              </c:ext>
            </c:extLst>
          </c:dPt>
          <c:dLbls>
            <c:numFmt formatCode="#,##0.0" sourceLinked="0"/>
            <c:spPr>
              <a:noFill/>
              <a:ln w="25400">
                <a:noFill/>
              </a:ln>
            </c:spPr>
            <c:txPr>
              <a:bodyPr wrap="square" lIns="38100" tIns="19050" rIns="38100" bIns="19050" anchor="ctr">
                <a:spAutoFit/>
              </a:bodyPr>
              <a:lstStyle/>
              <a:p>
                <a:pPr>
                  <a:defRPr sz="1050" b="0" i="0" u="none" strike="noStrike" baseline="0">
                    <a:solidFill>
                      <a:srgbClr val="808080"/>
                    </a:solidFill>
                    <a:latin typeface="Century Gothic"/>
                    <a:ea typeface="Century Gothic"/>
                    <a:cs typeface="Century Gothic"/>
                  </a:defRPr>
                </a:pPr>
                <a:endParaRPr lang="es-E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'4.4 Establecimientos hosp prome'!$C$67:$C$69</c:f>
              <c:strCache>
                <c:ptCount val="3"/>
                <c:pt idx="0">
                  <c:v>Nacional</c:v>
                </c:pt>
                <c:pt idx="1">
                  <c:v>Sector público</c:v>
                </c:pt>
                <c:pt idx="2">
                  <c:v> Sector privado </c:v>
                </c:pt>
              </c:strCache>
            </c:strRef>
          </c:cat>
          <c:val>
            <c:numRef>
              <c:f>'4.4 Establecimientos hosp prome'!$D$67:$D$69</c:f>
              <c:numCache>
                <c:formatCode>#,##0.00</c:formatCode>
                <c:ptCount val="3"/>
                <c:pt idx="0">
                  <c:v>47.739484110258701</c:v>
                </c:pt>
                <c:pt idx="1">
                  <c:v>51.880304299274151</c:v>
                </c:pt>
                <c:pt idx="2">
                  <c:v>41.426473717812272</c:v>
                </c:pt>
              </c:numCache>
            </c:numRef>
          </c:val>
          <c:extLst xmlns:c16r2="http://schemas.microsoft.com/office/drawing/2015/06/chart">
            <c:ext xmlns:c16="http://schemas.microsoft.com/office/drawing/2014/chart" uri="{C3380CC4-5D6E-409C-BE32-E72D297353CC}">
              <c16:uniqueId val="{00000006-FA9E-4B10-9602-FF79F12BAD77}"/>
            </c:ext>
          </c:extLst>
        </c:ser>
        <c:dLbls>
          <c:showLegendKey val="0"/>
          <c:showVal val="0"/>
          <c:showCatName val="0"/>
          <c:showSerName val="0"/>
          <c:showPercent val="0"/>
          <c:showBubbleSize val="0"/>
        </c:dLbls>
        <c:gapWidth val="150"/>
        <c:overlap val="-25"/>
        <c:axId val="1994647584"/>
        <c:axId val="1994655200"/>
      </c:barChart>
      <c:catAx>
        <c:axId val="1994647584"/>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808080"/>
                </a:solidFill>
                <a:latin typeface="Century Gothic"/>
                <a:ea typeface="Century Gothic"/>
                <a:cs typeface="Century Gothic"/>
              </a:defRPr>
            </a:pPr>
            <a:endParaRPr lang="es-ES"/>
          </a:p>
        </c:txPr>
        <c:crossAx val="1994655200"/>
        <c:crosses val="autoZero"/>
        <c:auto val="1"/>
        <c:lblAlgn val="ctr"/>
        <c:lblOffset val="100"/>
        <c:noMultiLvlLbl val="0"/>
      </c:catAx>
      <c:valAx>
        <c:axId val="1994655200"/>
        <c:scaling>
          <c:orientation val="minMax"/>
        </c:scaling>
        <c:delete val="1"/>
        <c:axPos val="l"/>
        <c:numFmt formatCode="#,##0.00" sourceLinked="1"/>
        <c:majorTickMark val="out"/>
        <c:minorTickMark val="none"/>
        <c:tickLblPos val="nextTo"/>
        <c:crossAx val="1994647584"/>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018710683971816"/>
          <c:y val="2.8687852142358281E-2"/>
          <c:w val="0.79266657854523481"/>
          <c:h val="0.89933556171867512"/>
        </c:manualLayout>
      </c:layout>
      <c:barChart>
        <c:barDir val="bar"/>
        <c:grouping val="clustered"/>
        <c:varyColors val="0"/>
        <c:ser>
          <c:idx val="0"/>
          <c:order val="0"/>
          <c:tx>
            <c:strRef>
              <c:f>'4.5 Camas dotación'!$D$23</c:f>
              <c:strCache>
                <c:ptCount val="1"/>
                <c:pt idx="0">
                  <c:v> 2.024   </c:v>
                </c:pt>
              </c:strCache>
            </c:strRef>
          </c:tx>
          <c:spPr>
            <a:solidFill>
              <a:srgbClr val="DAEEF3"/>
            </a:solidFill>
            <a:ln>
              <a:solidFill>
                <a:srgbClr val="4BACC6"/>
              </a:solidFill>
            </a:ln>
          </c:spPr>
          <c:invertIfNegative val="0"/>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'4.5 Camas dotación'!$B$24:$B$30</c:f>
              <c:strCache>
                <c:ptCount val="7"/>
                <c:pt idx="0">
                  <c:v>Ministerio de Salud Pública </c:v>
                </c:pt>
                <c:pt idx="1">
                  <c:v>Con fines de lucro </c:v>
                </c:pt>
                <c:pt idx="2">
                  <c:v>Seguro social (IESS)</c:v>
                </c:pt>
                <c:pt idx="3">
                  <c:v>Sin fines de lucro  </c:v>
                </c:pt>
                <c:pt idx="4">
                  <c:v>Otras 1/</c:v>
                </c:pt>
                <c:pt idx="5">
                  <c:v>Ministerio de Defensa Nacional</c:v>
                </c:pt>
                <c:pt idx="6">
                  <c:v>Beneficencia y Soc. Protectora</c:v>
                </c:pt>
              </c:strCache>
            </c:strRef>
          </c:cat>
          <c:val>
            <c:numRef>
              <c:f>'4.5 Camas dotación'!$D$24:$D$30</c:f>
              <c:numCache>
                <c:formatCode>0.00%</c:formatCode>
                <c:ptCount val="7"/>
                <c:pt idx="0">
                  <c:v>0.42535314174378958</c:v>
                </c:pt>
                <c:pt idx="1">
                  <c:v>0.29619256372787789</c:v>
                </c:pt>
                <c:pt idx="2">
                  <c:v>0.15992855983114143</c:v>
                </c:pt>
                <c:pt idx="3">
                  <c:v>9.0112031173891868E-2</c:v>
                </c:pt>
                <c:pt idx="4">
                  <c:v>1.0147751258321156E-2</c:v>
                </c:pt>
                <c:pt idx="5">
                  <c:v>1.826595226497808E-2</c:v>
                </c:pt>
                <c:pt idx="6">
                  <c:v>0</c:v>
                </c:pt>
              </c:numCache>
            </c:numRef>
          </c:val>
          <c:extLst xmlns:c16r2="http://schemas.microsoft.com/office/drawing/2015/06/chart">
            <c:ext xmlns:c16="http://schemas.microsoft.com/office/drawing/2014/chart" uri="{C3380CC4-5D6E-409C-BE32-E72D297353CC}">
              <c16:uniqueId val="{00000000-1DB2-481B-8116-BDEBA117AB05}"/>
            </c:ext>
          </c:extLst>
        </c:ser>
        <c:dLbls>
          <c:showLegendKey val="0"/>
          <c:showVal val="0"/>
          <c:showCatName val="0"/>
          <c:showSerName val="0"/>
          <c:showPercent val="0"/>
          <c:showBubbleSize val="0"/>
        </c:dLbls>
        <c:gapWidth val="106"/>
        <c:overlap val="-25"/>
        <c:axId val="1994648128"/>
        <c:axId val="1994648672"/>
      </c:barChart>
      <c:catAx>
        <c:axId val="1994648128"/>
        <c:scaling>
          <c:orientation val="maxMin"/>
        </c:scaling>
        <c:delete val="0"/>
        <c:axPos val="l"/>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S"/>
          </a:p>
        </c:txPr>
        <c:crossAx val="1994648672"/>
        <c:crosses val="autoZero"/>
        <c:auto val="1"/>
        <c:lblAlgn val="ctr"/>
        <c:lblOffset val="100"/>
        <c:noMultiLvlLbl val="0"/>
      </c:catAx>
      <c:valAx>
        <c:axId val="1994648672"/>
        <c:scaling>
          <c:orientation val="minMax"/>
        </c:scaling>
        <c:delete val="1"/>
        <c:axPos val="t"/>
        <c:numFmt formatCode="0.00%" sourceLinked="1"/>
        <c:majorTickMark val="out"/>
        <c:minorTickMark val="none"/>
        <c:tickLblPos val="nextTo"/>
        <c:crossAx val="1994648128"/>
        <c:crosses val="autoZero"/>
        <c:crossBetween val="between"/>
      </c:valAx>
      <c:spPr>
        <a:ln>
          <a:noFill/>
        </a:ln>
      </c:spPr>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018710683971816"/>
          <c:y val="2.8687852142358281E-2"/>
          <c:w val="0.71682014740641498"/>
          <c:h val="0.89933556171867512"/>
        </c:manualLayout>
      </c:layout>
      <c:barChart>
        <c:barDir val="bar"/>
        <c:grouping val="clustered"/>
        <c:varyColors val="0"/>
        <c:ser>
          <c:idx val="0"/>
          <c:order val="0"/>
          <c:tx>
            <c:strRef>
              <c:f>'4.7 Consulta de morbilidad'!$D$25</c:f>
              <c:strCache>
                <c:ptCount val="1"/>
                <c:pt idx="0">
                  <c:v>%</c:v>
                </c:pt>
              </c:strCache>
            </c:strRef>
          </c:tx>
          <c:spPr>
            <a:solidFill>
              <a:srgbClr val="DAEEF3"/>
            </a:solidFill>
            <a:ln>
              <a:solidFill>
                <a:srgbClr val="4BACC6"/>
              </a:solidFill>
            </a:ln>
          </c:spPr>
          <c:invertIfNegative val="0"/>
          <c:dLbls>
            <c:numFmt formatCode="0.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'4.7 Consulta de morbilidad'!$B$26:$B$29</c:f>
              <c:strCache>
                <c:ptCount val="4"/>
                <c:pt idx="0">
                  <c:v>Hospitales generales 1/</c:v>
                </c:pt>
                <c:pt idx="1">
                  <c:v>Hospitales básicos</c:v>
                </c:pt>
                <c:pt idx="2">
                  <c:v>Hospitales especializados</c:v>
                </c:pt>
                <c:pt idx="3">
                  <c:v>Clínicas particulares</c:v>
                </c:pt>
              </c:strCache>
            </c:strRef>
          </c:cat>
          <c:val>
            <c:numRef>
              <c:f>'4.7 Consulta de morbilidad'!$D$26:$D$29</c:f>
              <c:numCache>
                <c:formatCode>0.00%</c:formatCode>
                <c:ptCount val="4"/>
                <c:pt idx="0">
                  <c:v>0.35759293827352684</c:v>
                </c:pt>
                <c:pt idx="1">
                  <c:v>0.39148458919043144</c:v>
                </c:pt>
                <c:pt idx="2">
                  <c:v>0.18537912634059994</c:v>
                </c:pt>
                <c:pt idx="3">
                  <c:v>6.5543346195441735E-2</c:v>
                </c:pt>
              </c:numCache>
            </c:numRef>
          </c:val>
          <c:extLst xmlns:c16r2="http://schemas.microsoft.com/office/drawing/2015/06/chart">
            <c:ext xmlns:c16="http://schemas.microsoft.com/office/drawing/2014/chart" uri="{C3380CC4-5D6E-409C-BE32-E72D297353CC}">
              <c16:uniqueId val="{00000000-62C4-4634-82B8-8B52CBE75656}"/>
            </c:ext>
          </c:extLst>
        </c:ser>
        <c:dLbls>
          <c:showLegendKey val="0"/>
          <c:showVal val="0"/>
          <c:showCatName val="0"/>
          <c:showSerName val="0"/>
          <c:showPercent val="0"/>
          <c:showBubbleSize val="0"/>
        </c:dLbls>
        <c:gapWidth val="106"/>
        <c:overlap val="-25"/>
        <c:axId val="1994649216"/>
        <c:axId val="1994646496"/>
      </c:barChart>
      <c:catAx>
        <c:axId val="1994649216"/>
        <c:scaling>
          <c:orientation val="maxMin"/>
        </c:scaling>
        <c:delete val="0"/>
        <c:axPos val="l"/>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S"/>
          </a:p>
        </c:txPr>
        <c:crossAx val="1994646496"/>
        <c:crosses val="autoZero"/>
        <c:auto val="1"/>
        <c:lblAlgn val="ctr"/>
        <c:lblOffset val="100"/>
        <c:noMultiLvlLbl val="0"/>
      </c:catAx>
      <c:valAx>
        <c:axId val="1994646496"/>
        <c:scaling>
          <c:orientation val="minMax"/>
        </c:scaling>
        <c:delete val="1"/>
        <c:axPos val="t"/>
        <c:numFmt formatCode="0.00%" sourceLinked="1"/>
        <c:majorTickMark val="out"/>
        <c:minorTickMark val="none"/>
        <c:tickLblPos val="nextTo"/>
        <c:crossAx val="1994649216"/>
        <c:crosses val="autoZero"/>
        <c:crossBetween val="between"/>
      </c:valAx>
      <c:spPr>
        <a:ln>
          <a:noFill/>
        </a:ln>
      </c:spPr>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018710683971816"/>
          <c:y val="2.8687852142358281E-2"/>
          <c:w val="0.71682014740641498"/>
          <c:h val="0.89933556171867512"/>
        </c:manualLayout>
      </c:layout>
      <c:barChart>
        <c:barDir val="bar"/>
        <c:grouping val="clustered"/>
        <c:varyColors val="0"/>
        <c:ser>
          <c:idx val="0"/>
          <c:order val="0"/>
          <c:tx>
            <c:strRef>
              <c:f>'4.7 Consulta de morbilidad'!$D$36</c:f>
              <c:strCache>
                <c:ptCount val="1"/>
                <c:pt idx="0">
                  <c:v>%</c:v>
                </c:pt>
              </c:strCache>
            </c:strRef>
          </c:tx>
          <c:spPr>
            <a:solidFill>
              <a:srgbClr val="DAEEF3"/>
            </a:solidFill>
            <a:ln>
              <a:solidFill>
                <a:srgbClr val="4BACC6"/>
              </a:solidFill>
            </a:ln>
          </c:spPr>
          <c:invertIfNegative val="0"/>
          <c:dLbls>
            <c:numFmt formatCode="0.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'4.7 Consulta de morbilidad'!$B$37:$B$41</c:f>
              <c:strCache>
                <c:ptCount val="5"/>
                <c:pt idx="0">
                  <c:v>Centros de salud</c:v>
                </c:pt>
                <c:pt idx="1">
                  <c:v>Otros 2/</c:v>
                </c:pt>
                <c:pt idx="2">
                  <c:v>Dispensarios médicos</c:v>
                </c:pt>
                <c:pt idx="3">
                  <c:v>Puestos de salud</c:v>
                </c:pt>
                <c:pt idx="4">
                  <c:v>Subcentros de salud</c:v>
                </c:pt>
              </c:strCache>
            </c:strRef>
          </c:cat>
          <c:val>
            <c:numRef>
              <c:f>'4.7 Consulta de morbilidad'!$D$37:$D$41</c:f>
              <c:numCache>
                <c:formatCode>0.00%</c:formatCode>
                <c:ptCount val="5"/>
                <c:pt idx="0">
                  <c:v>0.54543442002396558</c:v>
                </c:pt>
                <c:pt idx="1">
                  <c:v>0.29985447301618928</c:v>
                </c:pt>
                <c:pt idx="2">
                  <c:v>0.10741400788963999</c:v>
                </c:pt>
                <c:pt idx="3">
                  <c:v>4.5024626487134317E-2</c:v>
                </c:pt>
                <c:pt idx="4">
                  <c:v>2.2724725830707893E-3</c:v>
                </c:pt>
              </c:numCache>
            </c:numRef>
          </c:val>
          <c:extLst xmlns:c16r2="http://schemas.microsoft.com/office/drawing/2015/06/chart">
            <c:ext xmlns:c16="http://schemas.microsoft.com/office/drawing/2014/chart" uri="{C3380CC4-5D6E-409C-BE32-E72D297353CC}">
              <c16:uniqueId val="{00000000-59A1-40A4-9713-583F086B1A65}"/>
            </c:ext>
          </c:extLst>
        </c:ser>
        <c:dLbls>
          <c:showLegendKey val="0"/>
          <c:showVal val="0"/>
          <c:showCatName val="0"/>
          <c:showSerName val="0"/>
          <c:showPercent val="0"/>
          <c:showBubbleSize val="0"/>
        </c:dLbls>
        <c:gapWidth val="106"/>
        <c:overlap val="-25"/>
        <c:axId val="1994644864"/>
        <c:axId val="1994643776"/>
      </c:barChart>
      <c:catAx>
        <c:axId val="1994644864"/>
        <c:scaling>
          <c:orientation val="maxMin"/>
        </c:scaling>
        <c:delete val="0"/>
        <c:axPos val="l"/>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S"/>
          </a:p>
        </c:txPr>
        <c:crossAx val="1994643776"/>
        <c:crosses val="autoZero"/>
        <c:auto val="1"/>
        <c:lblAlgn val="ctr"/>
        <c:lblOffset val="100"/>
        <c:noMultiLvlLbl val="0"/>
      </c:catAx>
      <c:valAx>
        <c:axId val="1994643776"/>
        <c:scaling>
          <c:orientation val="minMax"/>
        </c:scaling>
        <c:delete val="1"/>
        <c:axPos val="t"/>
        <c:numFmt formatCode="0.00%" sourceLinked="1"/>
        <c:majorTickMark val="out"/>
        <c:minorTickMark val="none"/>
        <c:tickLblPos val="nextTo"/>
        <c:crossAx val="1994644864"/>
        <c:crosses val="autoZero"/>
        <c:crossBetween val="between"/>
      </c:valAx>
      <c:spPr>
        <a:ln>
          <a:noFill/>
        </a:ln>
      </c:spPr>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1606819006166122E-2"/>
          <c:y val="2.5851938895417155E-2"/>
          <c:w val="0.96808124773304316"/>
          <c:h val="0.91349001175088129"/>
        </c:manualLayout>
      </c:layout>
      <c:barChart>
        <c:barDir val="col"/>
        <c:grouping val="clustered"/>
        <c:varyColors val="0"/>
        <c:ser>
          <c:idx val="0"/>
          <c:order val="0"/>
          <c:tx>
            <c:strRef>
              <c:f>'4.8 Consultas tipo de age'!$E$21</c:f>
              <c:strCache>
                <c:ptCount val="1"/>
                <c:pt idx="0">
                  <c:v>%</c:v>
                </c:pt>
              </c:strCache>
            </c:strRef>
          </c:tx>
          <c:spPr>
            <a:solidFill>
              <a:srgbClr val="DAEEF3"/>
            </a:solidFill>
            <a:ln>
              <a:solidFill>
                <a:srgbClr val="4BACC6"/>
              </a:solidFill>
            </a:ln>
          </c:spPr>
          <c:invertIfNegative val="0"/>
          <c:dLbls>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'4.8 Consultas tipo de age'!$C$22:$C$25</c:f>
              <c:strCache>
                <c:ptCount val="4"/>
                <c:pt idx="0">
                  <c:v>Médico</c:v>
                </c:pt>
                <c:pt idx="1">
                  <c:v>Obstetriz</c:v>
                </c:pt>
                <c:pt idx="2">
                  <c:v>Enfermería</c:v>
                </c:pt>
                <c:pt idx="3">
                  <c:v>Psicólogos</c:v>
                </c:pt>
              </c:strCache>
            </c:strRef>
          </c:cat>
          <c:val>
            <c:numRef>
              <c:f>'4.8 Consultas tipo de age'!$E$22:$E$25</c:f>
              <c:numCache>
                <c:formatCode>0.00%</c:formatCode>
                <c:ptCount val="4"/>
                <c:pt idx="0">
                  <c:v>0.92225541678565581</c:v>
                </c:pt>
                <c:pt idx="1">
                  <c:v>3.9209302714165034E-2</c:v>
                </c:pt>
                <c:pt idx="2">
                  <c:v>0</c:v>
                </c:pt>
                <c:pt idx="3">
                  <c:v>3.8535280500179188E-2</c:v>
                </c:pt>
              </c:numCache>
            </c:numRef>
          </c:val>
          <c:extLst xmlns:c16r2="http://schemas.microsoft.com/office/drawing/2015/06/chart">
            <c:ext xmlns:c16="http://schemas.microsoft.com/office/drawing/2014/chart" uri="{C3380CC4-5D6E-409C-BE32-E72D297353CC}">
              <c16:uniqueId val="{00000000-6024-4F71-995F-F1DBB6C415E8}"/>
            </c:ext>
          </c:extLst>
        </c:ser>
        <c:dLbls>
          <c:showLegendKey val="0"/>
          <c:showVal val="0"/>
          <c:showCatName val="0"/>
          <c:showSerName val="0"/>
          <c:showPercent val="0"/>
          <c:showBubbleSize val="0"/>
        </c:dLbls>
        <c:gapWidth val="150"/>
        <c:overlap val="-25"/>
        <c:axId val="1994642144"/>
        <c:axId val="1994642688"/>
      </c:barChart>
      <c:catAx>
        <c:axId val="1994642144"/>
        <c:scaling>
          <c:orientation val="minMax"/>
        </c:scaling>
        <c:delete val="0"/>
        <c:axPos val="b"/>
        <c:numFmt formatCode="General" sourceLinked="1"/>
        <c:majorTickMark val="none"/>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S"/>
          </a:p>
        </c:txPr>
        <c:crossAx val="1994642688"/>
        <c:crosses val="autoZero"/>
        <c:auto val="1"/>
        <c:lblAlgn val="ctr"/>
        <c:lblOffset val="100"/>
        <c:noMultiLvlLbl val="0"/>
      </c:catAx>
      <c:valAx>
        <c:axId val="1994642688"/>
        <c:scaling>
          <c:orientation val="minMax"/>
        </c:scaling>
        <c:delete val="1"/>
        <c:axPos val="l"/>
        <c:numFmt formatCode="0.00%" sourceLinked="1"/>
        <c:majorTickMark val="out"/>
        <c:minorTickMark val="none"/>
        <c:tickLblPos val="nextTo"/>
        <c:crossAx val="1994642144"/>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FFCC00"/>
            </a:solidFill>
            <a:ln>
              <a:solidFill>
                <a:srgbClr val="7030A0"/>
              </a:solidFill>
            </a:ln>
          </c:spPr>
          <c:dPt>
            <c:idx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E4A0-4E3C-8505-BD96DFFC891F}"/>
              </c:ext>
            </c:extLst>
          </c:dPt>
          <c:dPt>
            <c:idx val="1"/>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3-E4A0-4E3C-8505-BD96DFFC891F}"/>
              </c:ext>
            </c:extLst>
          </c:dPt>
          <c:dLbls>
            <c:dLbl>
              <c:idx val="0"/>
              <c:layout>
                <c:manualLayout>
                  <c:x val="-4.2981706026362955E-2"/>
                  <c:y val="-0.34875482769976945"/>
                </c:manualLayout>
              </c:layout>
              <c:numFmt formatCode="0.0%" sourceLinked="0"/>
              <c:spPr>
                <a:noFill/>
                <a:ln w="25400">
                  <a:noFill/>
                </a:ln>
              </c:spPr>
              <c:txPr>
                <a:bodyPr/>
                <a:lstStyle/>
                <a:p>
                  <a:pPr>
                    <a:defRPr b="1">
                      <a:solidFill>
                        <a:sysClr val="windowText" lastClr="000000"/>
                      </a:solidFill>
                    </a:defRPr>
                  </a:pPr>
                  <a:endParaRPr lang="es-ES"/>
                </a:p>
              </c:txPr>
              <c:dLblPos val="bestFit"/>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1-E4A0-4E3C-8505-BD96DFFC891F}"/>
                </c:ext>
                <c:ext xmlns:c15="http://schemas.microsoft.com/office/drawing/2012/chart" uri="{CE6537A1-D6FC-4f65-9D91-7224C49458BB}"/>
              </c:extLst>
            </c:dLbl>
            <c:dLbl>
              <c:idx val="1"/>
              <c:layout>
                <c:manualLayout>
                  <c:x val="-4.7609368635503906E-2"/>
                  <c:y val="2.5042478550722693E-3"/>
                </c:manualLayout>
              </c:layout>
              <c:dLblPos val="bestFit"/>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3-E4A0-4E3C-8505-BD96DFFC891F}"/>
                </c:ext>
                <c:ext xmlns:c15="http://schemas.microsoft.com/office/drawing/2012/chart" uri="{CE6537A1-D6FC-4f65-9D91-7224C49458BB}"/>
              </c:extLst>
            </c:dLbl>
            <c:numFmt formatCode="0.0%" sourceLinked="0"/>
            <c:spPr>
              <a:noFill/>
              <a:ln w="25400">
                <a:noFill/>
              </a:ln>
            </c:spPr>
            <c:txPr>
              <a:bodyPr wrap="square" lIns="38100" tIns="19050" rIns="38100" bIns="19050" anchor="ctr">
                <a:spAutoFit/>
              </a:bodyPr>
              <a:lstStyle/>
              <a:p>
                <a:pPr>
                  <a:defRPr b="1">
                    <a:solidFill>
                      <a:sysClr val="windowText" lastClr="000000"/>
                    </a:solidFill>
                  </a:defRPr>
                </a:pPr>
                <a:endParaRPr lang="es-ES"/>
              </a:p>
            </c:txPr>
            <c:showLegendKey val="0"/>
            <c:showVal val="1"/>
            <c:showCatName val="1"/>
            <c:showSerName val="0"/>
            <c:showPercent val="0"/>
            <c:showBubbleSize val="0"/>
            <c:showLeaderLines val="1"/>
            <c:extLst xmlns:c16r2="http://schemas.microsoft.com/office/drawing/2015/06/chart">
              <c:ext xmlns:c15="http://schemas.microsoft.com/office/drawing/2012/chart" uri="{CE6537A1-D6FC-4f65-9D91-7224C49458BB}"/>
            </c:extLst>
          </c:dLbls>
          <c:cat>
            <c:strRef>
              <c:f>'4.6 Egresos porcentuales'!$B$26:$B$27</c:f>
              <c:strCache>
                <c:ptCount val="2"/>
                <c:pt idx="0">
                  <c:v>Altas</c:v>
                </c:pt>
                <c:pt idx="1">
                  <c:v>Fallecidos</c:v>
                </c:pt>
              </c:strCache>
            </c:strRef>
          </c:cat>
          <c:val>
            <c:numRef>
              <c:f>'4.6 Egresos porcentuales'!$D$26:$D$27</c:f>
              <c:numCache>
                <c:formatCode>0.00%</c:formatCode>
                <c:ptCount val="2"/>
                <c:pt idx="0">
                  <c:v>0.98435197635315586</c:v>
                </c:pt>
                <c:pt idx="1">
                  <c:v>1.5648023646844131E-2</c:v>
                </c:pt>
              </c:numCache>
            </c:numRef>
          </c:val>
          <c:extLst xmlns:c16r2="http://schemas.microsoft.com/office/drawing/2015/06/chart">
            <c:ext xmlns:c16="http://schemas.microsoft.com/office/drawing/2014/chart" uri="{C3380CC4-5D6E-409C-BE32-E72D297353CC}">
              <c16:uniqueId val="{00000004-E4A0-4E3C-8505-BD96DFFC891F}"/>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a:noFill/>
    </a:ln>
  </c:spPr>
  <c:txPr>
    <a:bodyPr/>
    <a:lstStyle/>
    <a:p>
      <a:pPr>
        <a:defRPr sz="1100" b="0" i="0" u="none" strike="noStrike" baseline="0">
          <a:solidFill>
            <a:srgbClr val="646482"/>
          </a:solidFill>
          <a:latin typeface="Century Gothic" panose="020B0502020202020204" pitchFamily="34" charset="0"/>
          <a:ea typeface="Calibri"/>
          <a:cs typeface="Calibri"/>
        </a:defRPr>
      </a:pPr>
      <a:endParaRPr lang="es-E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2216030489803595E-2"/>
          <c:y val="3.5685767687670698E-2"/>
          <c:w val="0.96291591985552449"/>
          <c:h val="0.93453462906500528"/>
        </c:manualLayout>
      </c:layout>
      <c:lineChart>
        <c:grouping val="stacked"/>
        <c:varyColors val="0"/>
        <c:ser>
          <c:idx val="0"/>
          <c:order val="0"/>
          <c:tx>
            <c:strRef>
              <c:f>'2.1 Tasas de variación PIB'!$B$9</c:f>
              <c:strCache>
                <c:ptCount val="1"/>
                <c:pt idx="0">
                  <c:v>Tasas de variación</c:v>
                </c:pt>
              </c:strCache>
            </c:strRef>
          </c:tx>
          <c:spPr>
            <a:ln>
              <a:solidFill>
                <a:srgbClr val="4BACC6"/>
              </a:solidFill>
            </a:ln>
          </c:spPr>
          <c:marker>
            <c:symbol val="diamond"/>
            <c:size val="5"/>
            <c:spPr>
              <a:solidFill>
                <a:srgbClr val="DAEEF3"/>
              </a:solidFill>
              <a:ln>
                <a:solidFill>
                  <a:srgbClr val="4BACC6"/>
                </a:solidFill>
              </a:ln>
            </c:spPr>
          </c:marker>
          <c:dLbls>
            <c:dLbl>
              <c:idx val="3"/>
              <c:spPr/>
              <c:txPr>
                <a:bodyPr/>
                <a:lstStyle/>
                <a:p>
                  <a:pPr>
                    <a:defRPr/>
                  </a:pPr>
                  <a:endParaRPr lang="es-ES"/>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698-4182-966D-CF22043020FC}"/>
                </c:ext>
                <c:ext xmlns:c15="http://schemas.microsoft.com/office/drawing/2012/chart" uri="{CE6537A1-D6FC-4f65-9D91-7224C49458BB}"/>
              </c:extLst>
            </c:dLbl>
            <c:dLbl>
              <c:idx val="5"/>
              <c:spPr/>
              <c:txPr>
                <a:bodyPr/>
                <a:lstStyle/>
                <a:p>
                  <a:pPr>
                    <a:defRPr/>
                  </a:pPr>
                  <a:endParaRPr lang="es-ES"/>
                </a:p>
              </c:txPr>
              <c:dLblPos val="l"/>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698-4182-966D-CF22043020FC}"/>
                </c:ext>
                <c:ext xmlns:c15="http://schemas.microsoft.com/office/drawing/2012/chart" uri="{CE6537A1-D6FC-4f65-9D91-7224C49458BB}"/>
              </c:extLst>
            </c:dLbl>
            <c:dLbl>
              <c:idx val="11"/>
              <c:spPr>
                <a:noFill/>
                <a:ln w="25400">
                  <a:noFill/>
                </a:ln>
              </c:spPr>
              <c:txPr>
                <a:bodyPr/>
                <a:lstStyle/>
                <a:p>
                  <a:pPr>
                    <a:defRPr/>
                  </a:pPr>
                  <a:endParaRPr lang="es-ES"/>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698-4182-966D-CF22043020FC}"/>
                </c:ext>
                <c:ext xmlns:c15="http://schemas.microsoft.com/office/drawing/2012/chart" uri="{CE6537A1-D6FC-4f65-9D91-7224C49458BB}"/>
              </c:extLst>
            </c:dLbl>
            <c:dLbl>
              <c:idx val="16"/>
              <c:layout>
                <c:manualLayout>
                  <c:x val="-2.1176470588235411E-2"/>
                  <c:y val="-8.6818123144443121E-2"/>
                </c:manualLayout>
              </c:layout>
              <c:spPr>
                <a:noFill/>
                <a:ln w="25400">
                  <a:noFill/>
                </a:ln>
              </c:spPr>
              <c:txPr>
                <a:bodyPr/>
                <a:lstStyle/>
                <a:p>
                  <a:pPr>
                    <a:defRPr/>
                  </a:pPr>
                  <a:endParaRPr lang="es-ES"/>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698-4182-966D-CF22043020FC}"/>
                </c:ext>
                <c:ext xmlns:c15="http://schemas.microsoft.com/office/drawing/2012/chart" uri="{CE6537A1-D6FC-4f65-9D91-7224C49458BB}"/>
              </c:extLst>
            </c:dLbl>
            <c:spPr>
              <a:noFill/>
              <a:ln w="25400">
                <a:noFill/>
              </a:ln>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'2.1 Tasas de variación PIB'!$D$7:$X$7</c:f>
              <c:numCache>
                <c:formatCode>General</c:formatCode>
                <c:ptCount val="21"/>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pt idx="20">
                  <c:v>2024</c:v>
                </c:pt>
              </c:numCache>
            </c:numRef>
          </c:cat>
          <c:val>
            <c:numRef>
              <c:f>'2.1 Tasas de variación PIB'!$D$9:$X$9</c:f>
              <c:numCache>
                <c:formatCode>0.0%</c:formatCode>
                <c:ptCount val="21"/>
                <c:pt idx="0">
                  <c:v>0.12822807660058799</c:v>
                </c:pt>
                <c:pt idx="1">
                  <c:v>0.13433180855058757</c:v>
                </c:pt>
                <c:pt idx="2">
                  <c:v>0.12756759478532409</c:v>
                </c:pt>
                <c:pt idx="3">
                  <c:v>8.9862164994332305E-2</c:v>
                </c:pt>
                <c:pt idx="4">
                  <c:v>0.21084741646357186</c:v>
                </c:pt>
                <c:pt idx="5">
                  <c:v>1.2257427164498402E-2</c:v>
                </c:pt>
                <c:pt idx="6">
                  <c:v>0.11253545003409005</c:v>
                </c:pt>
                <c:pt idx="7">
                  <c:v>0.13976343479001407</c:v>
                </c:pt>
                <c:pt idx="8">
                  <c:v>0.1090848121459802</c:v>
                </c:pt>
                <c:pt idx="9">
                  <c:v>8.1946572279066876E-2</c:v>
                </c:pt>
                <c:pt idx="10">
                  <c:v>6.9344009737278611E-2</c:v>
                </c:pt>
                <c:pt idx="11">
                  <c:v>-2.3946110864845771E-2</c:v>
                </c:pt>
                <c:pt idx="12">
                  <c:v>6.5194129932888423E-3</c:v>
                </c:pt>
                <c:pt idx="13">
                  <c:v>4.3608830045471558E-2</c:v>
                </c:pt>
                <c:pt idx="14">
                  <c:v>3.1316160942224114E-2</c:v>
                </c:pt>
                <c:pt idx="15">
                  <c:v>5.0761510514010233E-3</c:v>
                </c:pt>
                <c:pt idx="16">
                  <c:v>-8.1556261016702325E-2</c:v>
                </c:pt>
                <c:pt idx="17">
                  <c:v>6.9238233218107195E-2</c:v>
                </c:pt>
                <c:pt idx="18">
                  <c:v>8.354286583956827E-2</c:v>
                </c:pt>
                <c:pt idx="19">
                  <c:v>4.3174039901985539E-2</c:v>
                </c:pt>
                <c:pt idx="20">
                  <c:v>2.9130032189649491E-2</c:v>
                </c:pt>
              </c:numCache>
            </c:numRef>
          </c:val>
          <c:smooth val="0"/>
          <c:extLst xmlns:c16r2="http://schemas.microsoft.com/office/drawing/2015/06/chart">
            <c:ext xmlns:c16="http://schemas.microsoft.com/office/drawing/2014/chart" uri="{C3380CC4-5D6E-409C-BE32-E72D297353CC}">
              <c16:uniqueId val="{00000004-4698-4182-966D-CF22043020FC}"/>
            </c:ext>
          </c:extLst>
        </c:ser>
        <c:dLbls>
          <c:showLegendKey val="0"/>
          <c:showVal val="0"/>
          <c:showCatName val="0"/>
          <c:showSerName val="0"/>
          <c:showPercent val="0"/>
          <c:showBubbleSize val="0"/>
        </c:dLbls>
        <c:marker val="1"/>
        <c:smooth val="0"/>
        <c:axId val="1880083056"/>
        <c:axId val="1880083600"/>
      </c:lineChart>
      <c:catAx>
        <c:axId val="1880083056"/>
        <c:scaling>
          <c:orientation val="minMax"/>
        </c:scaling>
        <c:delete val="0"/>
        <c:axPos val="b"/>
        <c:numFmt formatCode="General" sourceLinked="1"/>
        <c:majorTickMark val="out"/>
        <c:minorTickMark val="none"/>
        <c:tickLblPos val="nextTo"/>
        <c:txPr>
          <a:bodyPr rot="0" vert="horz"/>
          <a:lstStyle/>
          <a:p>
            <a:pPr>
              <a:defRPr/>
            </a:pPr>
            <a:endParaRPr lang="es-ES"/>
          </a:p>
        </c:txPr>
        <c:crossAx val="1880083600"/>
        <c:crosses val="autoZero"/>
        <c:auto val="1"/>
        <c:lblAlgn val="ctr"/>
        <c:lblOffset val="100"/>
        <c:noMultiLvlLbl val="0"/>
      </c:catAx>
      <c:valAx>
        <c:axId val="1880083600"/>
        <c:scaling>
          <c:orientation val="minMax"/>
        </c:scaling>
        <c:delete val="0"/>
        <c:axPos val="l"/>
        <c:numFmt formatCode="0.0%" sourceLinked="1"/>
        <c:majorTickMark val="out"/>
        <c:minorTickMark val="none"/>
        <c:tickLblPos val="nextTo"/>
        <c:spPr>
          <a:ln>
            <a:noFill/>
          </a:ln>
        </c:spPr>
        <c:txPr>
          <a:bodyPr rot="0" vert="horz"/>
          <a:lstStyle/>
          <a:p>
            <a:pPr>
              <a:defRPr sz="500">
                <a:solidFill>
                  <a:schemeClr val="bg1"/>
                </a:solidFill>
              </a:defRPr>
            </a:pPr>
            <a:endParaRPr lang="es-ES"/>
          </a:p>
        </c:txPr>
        <c:crossAx val="1880083056"/>
        <c:crosses val="autoZero"/>
        <c:crossBetween val="between"/>
      </c:valAx>
      <c:spPr>
        <a:noFill/>
        <a:ln w="25400">
          <a:noFill/>
        </a:ln>
      </c:spPr>
    </c:plotArea>
    <c:plotVisOnly val="1"/>
    <c:dispBlanksAs val="zero"/>
    <c:showDLblsOverMax val="0"/>
  </c:chart>
  <c:spPr>
    <a:noFill/>
    <a:ln>
      <a:noFill/>
    </a:ln>
  </c:spPr>
  <c:txPr>
    <a:bodyPr/>
    <a:lstStyle/>
    <a:p>
      <a:pPr>
        <a:defRPr sz="1100" b="0" i="0" u="none" strike="noStrike" baseline="0">
          <a:solidFill>
            <a:srgbClr val="646482"/>
          </a:solidFill>
          <a:latin typeface="Century Gothic" panose="020B0502020202020204" pitchFamily="34" charset="0"/>
          <a:ea typeface="Calibri"/>
          <a:cs typeface="Calibri"/>
        </a:defRPr>
      </a:pPr>
      <a:endParaRPr lang="es-E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cked"/>
        <c:varyColors val="0"/>
        <c:ser>
          <c:idx val="1"/>
          <c:order val="0"/>
          <c:tx>
            <c:strRef>
              <c:f>'2.2 Inflación anual'!$B$8</c:f>
              <c:strCache>
                <c:ptCount val="1"/>
                <c:pt idx="0">
                  <c:v>Inflación nacional</c:v>
                </c:pt>
              </c:strCache>
            </c:strRef>
          </c:tx>
          <c:spPr>
            <a:ln>
              <a:solidFill>
                <a:srgbClr val="4BACC6"/>
              </a:solidFill>
            </a:ln>
          </c:spPr>
          <c:marker>
            <c:symbol val="diamond"/>
            <c:size val="5"/>
            <c:spPr>
              <a:solidFill>
                <a:srgbClr val="DAEEF3"/>
              </a:solidFill>
              <a:ln>
                <a:solidFill>
                  <a:srgbClr val="4BACC6"/>
                </a:solidFill>
              </a:ln>
            </c:spPr>
          </c:marker>
          <c:dLbls>
            <c:dLbl>
              <c:idx val="1"/>
              <c:spPr>
                <a:noFill/>
                <a:ln w="25400">
                  <a:noFill/>
                </a:ln>
              </c:spPr>
              <c:txPr>
                <a:bodyPr/>
                <a:lstStyle/>
                <a:p>
                  <a:pPr>
                    <a:defRPr/>
                  </a:pPr>
                  <a:endParaRPr lang="es-ES"/>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FDD-4A69-B586-79382184213A}"/>
                </c:ext>
                <c:ext xmlns:c15="http://schemas.microsoft.com/office/drawing/2012/chart" uri="{CE6537A1-D6FC-4f65-9D91-7224C49458BB}"/>
              </c:extLst>
            </c:dLbl>
            <c:dLbl>
              <c:idx val="4"/>
              <c:spPr>
                <a:noFill/>
                <a:ln w="25400">
                  <a:noFill/>
                </a:ln>
              </c:spPr>
              <c:txPr>
                <a:bodyPr/>
                <a:lstStyle/>
                <a:p>
                  <a:pPr>
                    <a:defRPr/>
                  </a:pPr>
                  <a:endParaRPr lang="es-ES"/>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FDD-4A69-B586-79382184213A}"/>
                </c:ext>
                <c:ext xmlns:c15="http://schemas.microsoft.com/office/drawing/2012/chart" uri="{CE6537A1-D6FC-4f65-9D91-7224C49458BB}"/>
              </c:extLst>
            </c:dLbl>
            <c:dLbl>
              <c:idx val="6"/>
              <c:spPr>
                <a:noFill/>
                <a:ln w="25400">
                  <a:noFill/>
                </a:ln>
              </c:spPr>
              <c:txPr>
                <a:bodyPr/>
                <a:lstStyle/>
                <a:p>
                  <a:pPr>
                    <a:defRPr/>
                  </a:pPr>
                  <a:endParaRPr lang="es-ES"/>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FDD-4A69-B586-79382184213A}"/>
                </c:ext>
                <c:ext xmlns:c15="http://schemas.microsoft.com/office/drawing/2012/chart" uri="{CE6537A1-D6FC-4f65-9D91-7224C49458BB}"/>
              </c:extLst>
            </c:dLbl>
            <c:dLbl>
              <c:idx val="7"/>
              <c:spPr>
                <a:noFill/>
                <a:ln w="25400">
                  <a:noFill/>
                </a:ln>
              </c:spPr>
              <c:txPr>
                <a:bodyPr/>
                <a:lstStyle/>
                <a:p>
                  <a:pPr>
                    <a:defRPr/>
                  </a:pPr>
                  <a:endParaRPr lang="es-ES"/>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FDD-4A69-B586-79382184213A}"/>
                </c:ext>
                <c:ext xmlns:c15="http://schemas.microsoft.com/office/drawing/2012/chart" uri="{CE6537A1-D6FC-4f65-9D91-7224C49458BB}"/>
              </c:extLst>
            </c:dLbl>
            <c:dLbl>
              <c:idx val="13"/>
              <c:layout>
                <c:manualLayout>
                  <c:x val="-1.2906147551628864E-2"/>
                  <c:y val="-3.6563144065868546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090-4AA7-9572-1F5AB5BA5FFD}"/>
                </c:ext>
                <c:ext xmlns:c15="http://schemas.microsoft.com/office/drawing/2012/chart" uri="{CE6537A1-D6FC-4f65-9D91-7224C49458BB}"/>
              </c:extLst>
            </c:dLbl>
            <c:dLbl>
              <c:idx val="17"/>
              <c:layout>
                <c:manualLayout>
                  <c:x val="-2.1792185996012504E-2"/>
                  <c:y val="1.8351333833048489E-2"/>
                </c:manualLayout>
              </c:layout>
              <c:spPr>
                <a:noFill/>
                <a:ln w="25400">
                  <a:noFill/>
                </a:ln>
              </c:spPr>
              <c:txPr>
                <a:bodyPr/>
                <a:lstStyle/>
                <a:p>
                  <a:pPr>
                    <a:defRPr/>
                  </a:pPr>
                  <a:endParaRPr lang="es-ES"/>
                </a:p>
              </c:txPr>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6FDD-4A69-B586-79382184213A}"/>
                </c:ext>
                <c:ext xmlns:c15="http://schemas.microsoft.com/office/drawing/2012/chart" uri="{CE6537A1-D6FC-4f65-9D91-7224C49458BB}"/>
              </c:extLst>
            </c:dLbl>
            <c:spPr>
              <a:noFill/>
              <a:ln w="25400">
                <a:noFill/>
              </a:ln>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'2.2 Inflación anual'!$C$7:$X$7</c:f>
              <c:numCache>
                <c:formatCode>General</c:formatCode>
                <c:ptCount val="22"/>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numCache>
            </c:numRef>
          </c:cat>
          <c:val>
            <c:numRef>
              <c:f>'2.2 Inflación anual'!$C$8:$X$8</c:f>
              <c:numCache>
                <c:formatCode>0.00%</c:formatCode>
                <c:ptCount val="22"/>
                <c:pt idx="0">
                  <c:v>6.06987546515E-2</c:v>
                </c:pt>
                <c:pt idx="1">
                  <c:v>1.9455764427500001E-2</c:v>
                </c:pt>
                <c:pt idx="2">
                  <c:v>3.1342192727700002E-2</c:v>
                </c:pt>
                <c:pt idx="3">
                  <c:v>2.8693946629599999E-2</c:v>
                </c:pt>
                <c:pt idx="4">
                  <c:v>3.3197064259900003E-2</c:v>
                </c:pt>
                <c:pt idx="5">
                  <c:v>8.8305413647300005E-2</c:v>
                </c:pt>
                <c:pt idx="6">
                  <c:v>4.3117436393000003E-2</c:v>
                </c:pt>
                <c:pt idx="7">
                  <c:v>3.32803507446E-2</c:v>
                </c:pt>
                <c:pt idx="8">
                  <c:v>5.4093822756100002E-2</c:v>
                </c:pt>
                <c:pt idx="9">
                  <c:v>4.1639096100400001E-2</c:v>
                </c:pt>
                <c:pt idx="10">
                  <c:v>2.7003420115399999E-2</c:v>
                </c:pt>
                <c:pt idx="11">
                  <c:v>3.6673572119300002E-2</c:v>
                </c:pt>
                <c:pt idx="12">
                  <c:v>3.3801251329221398E-2</c:v>
                </c:pt>
                <c:pt idx="13">
                  <c:v>1.11979144715992E-2</c:v>
                </c:pt>
                <c:pt idx="14">
                  <c:v>-1.9670054309900002E-3</c:v>
                </c:pt>
                <c:pt idx="15">
                  <c:v>2.6617035809426001E-3</c:v>
                </c:pt>
                <c:pt idx="16">
                  <c:v>-6.5333180752279998E-4</c:v>
                </c:pt>
                <c:pt idx="17">
                  <c:v>-9.3298918884635006E-3</c:v>
                </c:pt>
                <c:pt idx="18">
                  <c:v>1.9406784703697201E-2</c:v>
                </c:pt>
                <c:pt idx="19">
                  <c:v>3.7400000000000003E-2</c:v>
                </c:pt>
                <c:pt idx="20">
                  <c:v>1.35E-2</c:v>
                </c:pt>
                <c:pt idx="21">
                  <c:v>5.3E-3</c:v>
                </c:pt>
              </c:numCache>
            </c:numRef>
          </c:val>
          <c:smooth val="0"/>
          <c:extLst xmlns:c16r2="http://schemas.microsoft.com/office/drawing/2015/06/chart">
            <c:ext xmlns:c16="http://schemas.microsoft.com/office/drawing/2014/chart" uri="{C3380CC4-5D6E-409C-BE32-E72D297353CC}">
              <c16:uniqueId val="{00000005-6FDD-4A69-B586-79382184213A}"/>
            </c:ext>
          </c:extLst>
        </c:ser>
        <c:dLbls>
          <c:showLegendKey val="0"/>
          <c:showVal val="0"/>
          <c:showCatName val="0"/>
          <c:showSerName val="0"/>
          <c:showPercent val="0"/>
          <c:showBubbleSize val="0"/>
        </c:dLbls>
        <c:marker val="1"/>
        <c:smooth val="0"/>
        <c:axId val="1989700240"/>
        <c:axId val="1989711664"/>
      </c:lineChart>
      <c:catAx>
        <c:axId val="1989700240"/>
        <c:scaling>
          <c:orientation val="minMax"/>
        </c:scaling>
        <c:delete val="0"/>
        <c:axPos val="b"/>
        <c:numFmt formatCode="General" sourceLinked="1"/>
        <c:majorTickMark val="out"/>
        <c:minorTickMark val="none"/>
        <c:tickLblPos val="nextTo"/>
        <c:txPr>
          <a:bodyPr rot="0" vert="horz"/>
          <a:lstStyle/>
          <a:p>
            <a:pPr>
              <a:defRPr/>
            </a:pPr>
            <a:endParaRPr lang="es-ES"/>
          </a:p>
        </c:txPr>
        <c:crossAx val="1989711664"/>
        <c:crosses val="autoZero"/>
        <c:auto val="1"/>
        <c:lblAlgn val="ctr"/>
        <c:lblOffset val="100"/>
        <c:noMultiLvlLbl val="0"/>
      </c:catAx>
      <c:valAx>
        <c:axId val="1989711664"/>
        <c:scaling>
          <c:orientation val="minMax"/>
        </c:scaling>
        <c:delete val="0"/>
        <c:axPos val="l"/>
        <c:numFmt formatCode="0.00%" sourceLinked="1"/>
        <c:majorTickMark val="out"/>
        <c:minorTickMark val="none"/>
        <c:tickLblPos val="nextTo"/>
        <c:spPr>
          <a:ln>
            <a:noFill/>
          </a:ln>
        </c:spPr>
        <c:txPr>
          <a:bodyPr rot="0" vert="horz"/>
          <a:lstStyle/>
          <a:p>
            <a:pPr>
              <a:defRPr sz="500">
                <a:solidFill>
                  <a:schemeClr val="bg1"/>
                </a:solidFill>
              </a:defRPr>
            </a:pPr>
            <a:endParaRPr lang="es-ES"/>
          </a:p>
        </c:txPr>
        <c:crossAx val="1989700240"/>
        <c:crosses val="autoZero"/>
        <c:crossBetween val="between"/>
      </c:valAx>
      <c:spPr>
        <a:noFill/>
        <a:ln w="25400">
          <a:noFill/>
        </a:ln>
      </c:spPr>
    </c:plotArea>
    <c:plotVisOnly val="1"/>
    <c:dispBlanksAs val="zero"/>
    <c:showDLblsOverMax val="0"/>
  </c:chart>
  <c:spPr>
    <a:noFill/>
    <a:ln>
      <a:noFill/>
    </a:ln>
  </c:spPr>
  <c:txPr>
    <a:bodyPr/>
    <a:lstStyle/>
    <a:p>
      <a:pPr>
        <a:defRPr sz="1100" b="0" i="0" u="none" strike="noStrike" baseline="0">
          <a:solidFill>
            <a:srgbClr val="646482"/>
          </a:solidFill>
          <a:latin typeface="Century Gothic" panose="020B0502020202020204" pitchFamily="34" charset="0"/>
          <a:ea typeface="Calibri"/>
          <a:cs typeface="Calibri"/>
        </a:defRPr>
      </a:pPr>
      <a:endParaRPr lang="es-E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cked"/>
        <c:varyColors val="0"/>
        <c:ser>
          <c:idx val="1"/>
          <c:order val="0"/>
          <c:tx>
            <c:strRef>
              <c:f>'2.2 Inflación anual'!$B$12</c:f>
              <c:strCache>
                <c:ptCount val="1"/>
                <c:pt idx="0">
                  <c:v>Inflación del sector salud</c:v>
                </c:pt>
              </c:strCache>
            </c:strRef>
          </c:tx>
          <c:spPr>
            <a:ln>
              <a:solidFill>
                <a:srgbClr val="4BACC6"/>
              </a:solidFill>
            </a:ln>
          </c:spPr>
          <c:marker>
            <c:symbol val="diamond"/>
            <c:size val="5"/>
            <c:spPr>
              <a:solidFill>
                <a:srgbClr val="DAEEF3"/>
              </a:solidFill>
              <a:ln>
                <a:solidFill>
                  <a:srgbClr val="4BACC6"/>
                </a:solidFill>
              </a:ln>
            </c:spPr>
          </c:marker>
          <c:dLbls>
            <c:dLbl>
              <c:idx val="1"/>
              <c:layout>
                <c:manualLayout>
                  <c:x val="-4.7668213048815576E-3"/>
                  <c:y val="-7.1648212135072595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8B3-43B3-BAA0-C6DDC3882D12}"/>
                </c:ext>
                <c:ext xmlns:c15="http://schemas.microsoft.com/office/drawing/2012/chart" uri="{CE6537A1-D6FC-4f65-9D91-7224C49458BB}"/>
              </c:extLst>
            </c:dLbl>
            <c:dLbl>
              <c:idx val="2"/>
              <c:layout>
                <c:manualLayout>
                  <c:x val="-2.3942477482233167E-2"/>
                  <c:y val="-3.979493512374439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8B3-43B3-BAA0-C6DDC3882D12}"/>
                </c:ext>
                <c:ext xmlns:c15="http://schemas.microsoft.com/office/drawing/2012/chart" uri="{CE6537A1-D6FC-4f65-9D91-7224C49458BB}"/>
              </c:extLst>
            </c:dLbl>
            <c:dLbl>
              <c:idx val="4"/>
              <c:spPr>
                <a:noFill/>
                <a:ln w="25400">
                  <a:noFill/>
                </a:ln>
              </c:spPr>
              <c:txPr>
                <a:bodyPr/>
                <a:lstStyle/>
                <a:p>
                  <a:pPr>
                    <a:defRPr/>
                  </a:pPr>
                  <a:endParaRPr lang="es-ES"/>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96A-4444-B94A-C6E427DF0999}"/>
                </c:ext>
                <c:ext xmlns:c15="http://schemas.microsoft.com/office/drawing/2012/chart" uri="{CE6537A1-D6FC-4f65-9D91-7224C49458BB}"/>
              </c:extLst>
            </c:dLbl>
            <c:dLbl>
              <c:idx val="14"/>
              <c:spPr>
                <a:noFill/>
                <a:ln w="25400">
                  <a:noFill/>
                </a:ln>
              </c:spPr>
              <c:txPr>
                <a:bodyPr/>
                <a:lstStyle/>
                <a:p>
                  <a:pPr>
                    <a:defRPr/>
                  </a:pPr>
                  <a:endParaRPr lang="es-ES"/>
                </a:p>
              </c:txPr>
              <c:dLblPos val="b"/>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96A-4444-B94A-C6E427DF0999}"/>
                </c:ext>
                <c:ext xmlns:c15="http://schemas.microsoft.com/office/drawing/2012/chart" uri="{CE6537A1-D6FC-4f65-9D91-7224C49458BB}"/>
              </c:extLst>
            </c:dLbl>
            <c:dLbl>
              <c:idx val="16"/>
              <c:layout>
                <c:manualLayout>
                  <c:x val="-1.4740779153029729E-2"/>
                  <c:y val="2.9703123810062244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8B3-43B3-BAA0-C6DDC3882D12}"/>
                </c:ext>
                <c:ext xmlns:c15="http://schemas.microsoft.com/office/drawing/2012/chart" uri="{CE6537A1-D6FC-4f65-9D91-7224C49458BB}"/>
              </c:extLst>
            </c:dLbl>
            <c:dLbl>
              <c:idx val="18"/>
              <c:layout>
                <c:manualLayout>
                  <c:x val="-1.0797194154799685E-2"/>
                  <c:y val="-4.5586440034894954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2D0-4592-8EC7-B2D33ECE1EC6}"/>
                </c:ext>
                <c:ext xmlns:c15="http://schemas.microsoft.com/office/drawing/2012/chart" uri="{CE6537A1-D6FC-4f65-9D91-7224C49458BB}"/>
              </c:extLst>
            </c:dLbl>
            <c:dLbl>
              <c:idx val="20"/>
              <c:layout>
                <c:manualLayout>
                  <c:x val="-1.5398043319401403E-2"/>
                  <c:y val="2.9703123810062352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8B3-43B3-BAA0-C6DDC3882D12}"/>
                </c:ext>
                <c:ext xmlns:c15="http://schemas.microsoft.com/office/drawing/2012/chart" uri="{CE6537A1-D6FC-4f65-9D91-7224C49458BB}"/>
              </c:extLst>
            </c:dLbl>
            <c:spPr>
              <a:noFill/>
              <a:ln w="25400">
                <a:noFill/>
              </a:ln>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'2.2 Inflación anual'!$C$11:$X$11</c:f>
              <c:numCache>
                <c:formatCode>General</c:formatCode>
                <c:ptCount val="22"/>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pt idx="20">
                  <c:v>2023</c:v>
                </c:pt>
                <c:pt idx="21">
                  <c:v>2024</c:v>
                </c:pt>
              </c:numCache>
            </c:numRef>
          </c:cat>
          <c:val>
            <c:numRef>
              <c:f>'2.2 Inflación anual'!$C$12:$X$12</c:f>
              <c:numCache>
                <c:formatCode>0.00%</c:formatCode>
                <c:ptCount val="22"/>
                <c:pt idx="0">
                  <c:v>5.1999999999999998E-2</c:v>
                </c:pt>
                <c:pt idx="1">
                  <c:v>-1E-3</c:v>
                </c:pt>
                <c:pt idx="2">
                  <c:v>7.3000000000000001E-3</c:v>
                </c:pt>
                <c:pt idx="3">
                  <c:v>2.2499999999999999E-2</c:v>
                </c:pt>
                <c:pt idx="4">
                  <c:v>1.83E-2</c:v>
                </c:pt>
                <c:pt idx="5">
                  <c:v>3.2300000000000002E-2</c:v>
                </c:pt>
                <c:pt idx="6">
                  <c:v>3.6999999999999998E-2</c:v>
                </c:pt>
                <c:pt idx="7">
                  <c:v>3.8600000000000002E-2</c:v>
                </c:pt>
                <c:pt idx="8">
                  <c:v>3.73E-2</c:v>
                </c:pt>
                <c:pt idx="9">
                  <c:v>4.2900000000000001E-2</c:v>
                </c:pt>
                <c:pt idx="10">
                  <c:v>4.07E-2</c:v>
                </c:pt>
                <c:pt idx="11">
                  <c:v>3.8300000000000001E-2</c:v>
                </c:pt>
                <c:pt idx="12">
                  <c:v>2.8899999999999999E-2</c:v>
                </c:pt>
                <c:pt idx="13">
                  <c:v>2.6599999999999999E-2</c:v>
                </c:pt>
                <c:pt idx="14">
                  <c:v>1.15E-2</c:v>
                </c:pt>
                <c:pt idx="15">
                  <c:v>2.1499999999999998E-2</c:v>
                </c:pt>
                <c:pt idx="16">
                  <c:v>1.37E-2</c:v>
                </c:pt>
                <c:pt idx="17">
                  <c:v>3.5900000000000001E-2</c:v>
                </c:pt>
                <c:pt idx="18">
                  <c:v>1.61661825733607E-2</c:v>
                </c:pt>
                <c:pt idx="19">
                  <c:v>2.0230547901426699E-2</c:v>
                </c:pt>
                <c:pt idx="20">
                  <c:v>9.7437481380851006E-3</c:v>
                </c:pt>
                <c:pt idx="21">
                  <c:v>2.59035751932759E-2</c:v>
                </c:pt>
              </c:numCache>
            </c:numRef>
          </c:val>
          <c:smooth val="0"/>
          <c:extLst xmlns:c16r2="http://schemas.microsoft.com/office/drawing/2015/06/chart">
            <c:ext xmlns:c16="http://schemas.microsoft.com/office/drawing/2014/chart" uri="{C3380CC4-5D6E-409C-BE32-E72D297353CC}">
              <c16:uniqueId val="{00000002-796A-4444-B94A-C6E427DF0999}"/>
            </c:ext>
          </c:extLst>
        </c:ser>
        <c:dLbls>
          <c:showLegendKey val="0"/>
          <c:showVal val="0"/>
          <c:showCatName val="0"/>
          <c:showSerName val="0"/>
          <c:showPercent val="0"/>
          <c:showBubbleSize val="0"/>
        </c:dLbls>
        <c:marker val="1"/>
        <c:smooth val="0"/>
        <c:axId val="1989714928"/>
        <c:axId val="1989710576"/>
      </c:lineChart>
      <c:catAx>
        <c:axId val="1989714928"/>
        <c:scaling>
          <c:orientation val="minMax"/>
        </c:scaling>
        <c:delete val="0"/>
        <c:axPos val="b"/>
        <c:numFmt formatCode="General" sourceLinked="1"/>
        <c:majorTickMark val="out"/>
        <c:minorTickMark val="none"/>
        <c:tickLblPos val="nextTo"/>
        <c:txPr>
          <a:bodyPr rot="0" vert="horz"/>
          <a:lstStyle/>
          <a:p>
            <a:pPr>
              <a:defRPr/>
            </a:pPr>
            <a:endParaRPr lang="es-ES"/>
          </a:p>
        </c:txPr>
        <c:crossAx val="1989710576"/>
        <c:crosses val="autoZero"/>
        <c:auto val="1"/>
        <c:lblAlgn val="ctr"/>
        <c:lblOffset val="100"/>
        <c:noMultiLvlLbl val="0"/>
      </c:catAx>
      <c:valAx>
        <c:axId val="1989710576"/>
        <c:scaling>
          <c:orientation val="minMax"/>
        </c:scaling>
        <c:delete val="0"/>
        <c:axPos val="l"/>
        <c:numFmt formatCode="0.00%" sourceLinked="1"/>
        <c:majorTickMark val="out"/>
        <c:minorTickMark val="none"/>
        <c:tickLblPos val="nextTo"/>
        <c:spPr>
          <a:ln>
            <a:noFill/>
          </a:ln>
        </c:spPr>
        <c:txPr>
          <a:bodyPr rot="0" vert="horz"/>
          <a:lstStyle/>
          <a:p>
            <a:pPr>
              <a:defRPr sz="500">
                <a:solidFill>
                  <a:schemeClr val="bg1"/>
                </a:solidFill>
              </a:defRPr>
            </a:pPr>
            <a:endParaRPr lang="es-ES"/>
          </a:p>
        </c:txPr>
        <c:crossAx val="1989714928"/>
        <c:crosses val="autoZero"/>
        <c:crossBetween val="between"/>
      </c:valAx>
      <c:spPr>
        <a:noFill/>
        <a:ln w="25400">
          <a:noFill/>
        </a:ln>
      </c:spPr>
    </c:plotArea>
    <c:plotVisOnly val="1"/>
    <c:dispBlanksAs val="zero"/>
    <c:showDLblsOverMax val="0"/>
  </c:chart>
  <c:spPr>
    <a:noFill/>
    <a:ln>
      <a:noFill/>
    </a:ln>
  </c:spPr>
  <c:txPr>
    <a:bodyPr/>
    <a:lstStyle/>
    <a:p>
      <a:pPr>
        <a:defRPr sz="1100" b="0" i="0" u="none" strike="noStrike" baseline="0">
          <a:solidFill>
            <a:srgbClr val="646482"/>
          </a:solidFill>
          <a:latin typeface="Century Gothic" panose="020B0502020202020204" pitchFamily="34" charset="0"/>
          <a:ea typeface="Calibri"/>
          <a:cs typeface="Calibri"/>
        </a:defRPr>
      </a:pPr>
      <a:endParaRPr lang="es-E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7920625025657774E-2"/>
          <c:y val="2.5373215378443108E-2"/>
          <c:w val="0.92960995941067404"/>
          <c:h val="0.79394377555610485"/>
        </c:manualLayout>
      </c:layout>
      <c:barChart>
        <c:barDir val="col"/>
        <c:grouping val="clustered"/>
        <c:varyColors val="0"/>
        <c:ser>
          <c:idx val="0"/>
          <c:order val="0"/>
          <c:tx>
            <c:strRef>
              <c:f>'2.3 Condicion de actividad'!$C$20</c:f>
              <c:strCache>
                <c:ptCount val="1"/>
                <c:pt idx="0">
                  <c:v>Población Económicamente Activa (PEA)</c:v>
                </c:pt>
              </c:strCache>
            </c:strRef>
          </c:tx>
          <c:spPr>
            <a:solidFill>
              <a:srgbClr val="4BACC6"/>
            </a:solidFill>
            <a:ln w="12700">
              <a:solidFill>
                <a:srgbClr val="31859C"/>
              </a:solidFill>
            </a:ln>
          </c:spPr>
          <c:invertIfNegative val="0"/>
          <c:dLbls>
            <c:numFmt formatCode="0.0%" sourceLinked="0"/>
            <c:spPr>
              <a:noFill/>
              <a:ln w="25400">
                <a:noFill/>
              </a:ln>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'2.3 Condicion de actividad'!$B$21:$B$25</c:f>
              <c:strCache>
                <c:ptCount val="5"/>
                <c:pt idx="0">
                  <c:v>De 15 a 24 años</c:v>
                </c:pt>
                <c:pt idx="1">
                  <c:v>De 25 a 34 años</c:v>
                </c:pt>
                <c:pt idx="2">
                  <c:v>De 35 a 44 años</c:v>
                </c:pt>
                <c:pt idx="3">
                  <c:v>De 45 a 64 años</c:v>
                </c:pt>
                <c:pt idx="4">
                  <c:v>De 65 años y más</c:v>
                </c:pt>
              </c:strCache>
            </c:strRef>
          </c:cat>
          <c:val>
            <c:numRef>
              <c:f>'2.3 Condicion de actividad'!$C$21:$C$25</c:f>
              <c:numCache>
                <c:formatCode>0.0%</c:formatCode>
                <c:ptCount val="5"/>
                <c:pt idx="0">
                  <c:v>0.16318163352559584</c:v>
                </c:pt>
                <c:pt idx="1">
                  <c:v>0.21005716627819584</c:v>
                </c:pt>
                <c:pt idx="2">
                  <c:v>0.21912847227214319</c:v>
                </c:pt>
                <c:pt idx="3">
                  <c:v>0.32622060154860016</c:v>
                </c:pt>
                <c:pt idx="4">
                  <c:v>8.1412126375465035E-2</c:v>
                </c:pt>
              </c:numCache>
            </c:numRef>
          </c:val>
          <c:extLst xmlns:c16r2="http://schemas.microsoft.com/office/drawing/2015/06/chart">
            <c:ext xmlns:c16="http://schemas.microsoft.com/office/drawing/2014/chart" uri="{C3380CC4-5D6E-409C-BE32-E72D297353CC}">
              <c16:uniqueId val="{00000000-3F6E-4BEF-B3D7-C6459812E022}"/>
            </c:ext>
          </c:extLst>
        </c:ser>
        <c:ser>
          <c:idx val="1"/>
          <c:order val="1"/>
          <c:tx>
            <c:strRef>
              <c:f>'2.3 Condicion de actividad'!$D$20</c:f>
              <c:strCache>
                <c:ptCount val="1"/>
                <c:pt idx="0">
                  <c:v>Población Económicamente Inactiva (PEI)</c:v>
                </c:pt>
              </c:strCache>
            </c:strRef>
          </c:tx>
          <c:spPr>
            <a:solidFill>
              <a:srgbClr val="DAEEF3"/>
            </a:solidFill>
            <a:ln w="12700">
              <a:solidFill>
                <a:srgbClr val="4BACC6"/>
              </a:solidFill>
            </a:ln>
          </c:spPr>
          <c:invertIfNegative val="0"/>
          <c:dLbls>
            <c:numFmt formatCode="0.0%" sourceLinked="0"/>
            <c:spPr>
              <a:noFill/>
              <a:ln w="25400">
                <a:noFill/>
              </a:ln>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'2.3 Condicion de actividad'!$B$21:$B$25</c:f>
              <c:strCache>
                <c:ptCount val="5"/>
                <c:pt idx="0">
                  <c:v>De 15 a 24 años</c:v>
                </c:pt>
                <c:pt idx="1">
                  <c:v>De 25 a 34 años</c:v>
                </c:pt>
                <c:pt idx="2">
                  <c:v>De 35 a 44 años</c:v>
                </c:pt>
                <c:pt idx="3">
                  <c:v>De 45 a 64 años</c:v>
                </c:pt>
                <c:pt idx="4">
                  <c:v>De 65 años y más</c:v>
                </c:pt>
              </c:strCache>
            </c:strRef>
          </c:cat>
          <c:val>
            <c:numRef>
              <c:f>'2.3 Condicion de actividad'!$D$21:$D$25</c:f>
              <c:numCache>
                <c:formatCode>0.0%</c:formatCode>
                <c:ptCount val="5"/>
                <c:pt idx="0">
                  <c:v>0.37463781982019945</c:v>
                </c:pt>
                <c:pt idx="1">
                  <c:v>0.12563461090140779</c:v>
                </c:pt>
                <c:pt idx="2">
                  <c:v>8.5567025205680547E-2</c:v>
                </c:pt>
                <c:pt idx="3">
                  <c:v>0.17345992730115628</c:v>
                </c:pt>
                <c:pt idx="4">
                  <c:v>0.24070061677155602</c:v>
                </c:pt>
              </c:numCache>
            </c:numRef>
          </c:val>
          <c:extLst xmlns:c16r2="http://schemas.microsoft.com/office/drawing/2015/06/chart">
            <c:ext xmlns:c16="http://schemas.microsoft.com/office/drawing/2014/chart" uri="{C3380CC4-5D6E-409C-BE32-E72D297353CC}">
              <c16:uniqueId val="{00000001-3F6E-4BEF-B3D7-C6459812E022}"/>
            </c:ext>
          </c:extLst>
        </c:ser>
        <c:dLbls>
          <c:showLegendKey val="0"/>
          <c:showVal val="0"/>
          <c:showCatName val="0"/>
          <c:showSerName val="0"/>
          <c:showPercent val="0"/>
          <c:showBubbleSize val="0"/>
        </c:dLbls>
        <c:gapWidth val="150"/>
        <c:overlap val="-16"/>
        <c:axId val="1989708400"/>
        <c:axId val="1989700784"/>
      </c:barChart>
      <c:catAx>
        <c:axId val="1989708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a:pPr>
            <a:endParaRPr lang="es-ES"/>
          </a:p>
        </c:txPr>
        <c:crossAx val="1989700784"/>
        <c:crosses val="autoZero"/>
        <c:auto val="1"/>
        <c:lblAlgn val="ctr"/>
        <c:lblOffset val="100"/>
        <c:noMultiLvlLbl val="0"/>
      </c:catAx>
      <c:valAx>
        <c:axId val="1989700784"/>
        <c:scaling>
          <c:orientation val="minMax"/>
        </c:scaling>
        <c:delete val="1"/>
        <c:axPos val="l"/>
        <c:numFmt formatCode="0.0%" sourceLinked="1"/>
        <c:majorTickMark val="out"/>
        <c:minorTickMark val="none"/>
        <c:tickLblPos val="nextTo"/>
        <c:crossAx val="1989708400"/>
        <c:crosses val="autoZero"/>
        <c:crossBetween val="between"/>
      </c:valAx>
      <c:spPr>
        <a:noFill/>
        <a:ln w="25400">
          <a:noFill/>
        </a:ln>
      </c:spPr>
    </c:plotArea>
    <c:legend>
      <c:legendPos val="r"/>
      <c:layout>
        <c:manualLayout>
          <c:xMode val="edge"/>
          <c:yMode val="edge"/>
          <c:x val="0.10495079331292205"/>
          <c:y val="0.89716966173040236"/>
          <c:w val="0.78257968009188739"/>
          <c:h val="8.4419999394639067E-2"/>
        </c:manualLayout>
      </c:layout>
      <c:overlay val="0"/>
      <c:spPr>
        <a:noFill/>
        <a:ln w="25400">
          <a:noFill/>
        </a:ln>
      </c:spPr>
    </c:legend>
    <c:plotVisOnly val="1"/>
    <c:dispBlanksAs val="gap"/>
    <c:showDLblsOverMax val="0"/>
  </c:chart>
  <c:spPr>
    <a:solidFill>
      <a:schemeClr val="bg1"/>
    </a:solidFill>
    <a:ln w="9525" cap="flat" cmpd="sng" algn="ctr">
      <a:noFill/>
      <a:round/>
    </a:ln>
    <a:effectLst/>
  </c:spPr>
  <c:txPr>
    <a:bodyPr/>
    <a:lstStyle/>
    <a:p>
      <a:pPr>
        <a:defRPr sz="1100" b="0" i="0" u="none" strike="noStrike" baseline="0">
          <a:solidFill>
            <a:srgbClr val="646482"/>
          </a:solidFill>
          <a:latin typeface="Century Gothic" panose="020B0502020202020204" pitchFamily="34" charset="0"/>
          <a:ea typeface="Calibri"/>
          <a:cs typeface="Calibri"/>
        </a:defRPr>
      </a:pPr>
      <a:endParaRPr lang="es-E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3.0402626796447233E-2"/>
          <c:y val="5.3974528351741326E-3"/>
          <c:w val="0.95922571558853564"/>
          <c:h val="0.87797664220262162"/>
        </c:manualLayout>
      </c:layout>
      <c:barChart>
        <c:barDir val="col"/>
        <c:grouping val="clustered"/>
        <c:varyColors val="0"/>
        <c:ser>
          <c:idx val="2"/>
          <c:order val="0"/>
          <c:tx>
            <c:strRef>
              <c:f>'2.4 Evol pobreza'!$B$20</c:f>
              <c:strCache>
                <c:ptCount val="1"/>
                <c:pt idx="0">
                  <c:v>Mensual</c:v>
                </c:pt>
              </c:strCache>
            </c:strRef>
          </c:tx>
          <c:spPr>
            <a:solidFill>
              <a:srgbClr val="DAEEF3"/>
            </a:solidFill>
            <a:ln>
              <a:solidFill>
                <a:srgbClr val="4BACC6"/>
              </a:solidFill>
            </a:ln>
          </c:spPr>
          <c:invertIfNegative val="0"/>
          <c:dLbls>
            <c:dLbl>
              <c:idx val="0"/>
              <c:numFmt formatCode="#,##0.0" sourceLinked="0"/>
              <c:spPr/>
              <c:txPr>
                <a:bodyPr/>
                <a:lstStyle/>
                <a:p>
                  <a:pPr>
                    <a:defRPr sz="1050" b="0" i="0" u="none" strike="noStrike" baseline="0">
                      <a:solidFill>
                        <a:srgbClr val="64647C"/>
                      </a:solidFill>
                      <a:latin typeface="Century Gothic"/>
                      <a:ea typeface="Century Gothic"/>
                      <a:cs typeface="Century Gothic"/>
                    </a:defRPr>
                  </a:pPr>
                  <a:endParaRPr lang="es-ES"/>
                </a:p>
              </c:txPr>
              <c:dLblPos val="outEnd"/>
              <c:showLegendKey val="0"/>
              <c:showVal val="1"/>
              <c:showCatName val="0"/>
              <c:showSerName val="0"/>
              <c:showPercent val="0"/>
              <c:showBubbleSize val="0"/>
            </c:dLbl>
            <c:dLbl>
              <c:idx val="1"/>
              <c:numFmt formatCode="#,##0.0" sourceLinked="0"/>
              <c:spPr/>
              <c:txPr>
                <a:bodyPr/>
                <a:lstStyle/>
                <a:p>
                  <a:pPr>
                    <a:defRPr sz="1050" b="0" i="0" u="none" strike="noStrike" baseline="0">
                      <a:solidFill>
                        <a:srgbClr val="64647C"/>
                      </a:solidFill>
                      <a:latin typeface="Century Gothic"/>
                      <a:ea typeface="Century Gothic"/>
                      <a:cs typeface="Century Gothic"/>
                    </a:defRPr>
                  </a:pPr>
                  <a:endParaRPr lang="es-ES"/>
                </a:p>
              </c:txPr>
              <c:dLblPos val="outEnd"/>
              <c:showLegendKey val="0"/>
              <c:showVal val="1"/>
              <c:showCatName val="0"/>
              <c:showSerName val="0"/>
              <c:showPercent val="0"/>
              <c:showBubbleSize val="0"/>
            </c:dLbl>
            <c:dLbl>
              <c:idx val="2"/>
              <c:numFmt formatCode="#,##0.0" sourceLinked="0"/>
              <c:spPr/>
              <c:txPr>
                <a:bodyPr/>
                <a:lstStyle/>
                <a:p>
                  <a:pPr>
                    <a:defRPr sz="1050" b="0" i="0" u="none" strike="noStrike" baseline="0">
                      <a:solidFill>
                        <a:srgbClr val="64647C"/>
                      </a:solidFill>
                      <a:latin typeface="Century Gothic"/>
                      <a:ea typeface="Century Gothic"/>
                      <a:cs typeface="Century Gothic"/>
                    </a:defRPr>
                  </a:pPr>
                  <a:endParaRPr lang="es-ES"/>
                </a:p>
              </c:txPr>
              <c:dLblPos val="outEnd"/>
              <c:showLegendKey val="0"/>
              <c:showVal val="1"/>
              <c:showCatName val="0"/>
              <c:showSerName val="0"/>
              <c:showPercent val="0"/>
              <c:showBubbleSize val="0"/>
            </c:dLbl>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'2.4 Evol pobreza'!$C$19:$T$19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'2.4 Evol pobreza'!$C$20:$T$20</c:f>
              <c:numCache>
                <c:formatCode>#,##0.00</c:formatCode>
                <c:ptCount val="18"/>
                <c:pt idx="0">
                  <c:v>33.15</c:v>
                </c:pt>
                <c:pt idx="1">
                  <c:v>36.18</c:v>
                </c:pt>
                <c:pt idx="2">
                  <c:v>37.64</c:v>
                </c:pt>
                <c:pt idx="3">
                  <c:v>38.909999999999997</c:v>
                </c:pt>
                <c:pt idx="4">
                  <c:v>41.06</c:v>
                </c:pt>
                <c:pt idx="5">
                  <c:v>43.02</c:v>
                </c:pt>
                <c:pt idx="6">
                  <c:v>44.01</c:v>
                </c:pt>
                <c:pt idx="7">
                  <c:v>45.67</c:v>
                </c:pt>
                <c:pt idx="8">
                  <c:v>47.22</c:v>
                </c:pt>
                <c:pt idx="9">
                  <c:v>47.72</c:v>
                </c:pt>
                <c:pt idx="10">
                  <c:v>47.62</c:v>
                </c:pt>
                <c:pt idx="11">
                  <c:v>47.78</c:v>
                </c:pt>
                <c:pt idx="12">
                  <c:v>47.8</c:v>
                </c:pt>
                <c:pt idx="13">
                  <c:v>47.37</c:v>
                </c:pt>
                <c:pt idx="14">
                  <c:v>48.24</c:v>
                </c:pt>
                <c:pt idx="15">
                  <c:v>50</c:v>
                </c:pt>
                <c:pt idx="16">
                  <c:v>50.76</c:v>
                </c:pt>
                <c:pt idx="17">
                  <c:v>51.53</c:v>
                </c:pt>
              </c:numCache>
            </c:numRef>
          </c:val>
          <c:extLst xmlns:c16r2="http://schemas.microsoft.com/office/drawing/2015/06/chart">
            <c:ext xmlns:c16="http://schemas.microsoft.com/office/drawing/2014/chart" uri="{C3380CC4-5D6E-409C-BE32-E72D297353CC}">
              <c16:uniqueId val="{00000003-2425-46F8-8D13-70D618E93DC6}"/>
            </c:ext>
          </c:extLst>
        </c:ser>
        <c:dLbls>
          <c:showLegendKey val="0"/>
          <c:showVal val="0"/>
          <c:showCatName val="0"/>
          <c:showSerName val="0"/>
          <c:showPercent val="0"/>
          <c:showBubbleSize val="0"/>
        </c:dLbls>
        <c:gapWidth val="75"/>
        <c:axId val="1989708944"/>
        <c:axId val="1989703504"/>
      </c:barChart>
      <c:catAx>
        <c:axId val="1989708944"/>
        <c:scaling>
          <c:orientation val="minMax"/>
        </c:scaling>
        <c:delete val="0"/>
        <c:axPos val="b"/>
        <c:numFmt formatCode="General" sourceLinked="1"/>
        <c:majorTickMark val="out"/>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S"/>
          </a:p>
        </c:txPr>
        <c:crossAx val="1989703504"/>
        <c:crosses val="autoZero"/>
        <c:auto val="1"/>
        <c:lblAlgn val="ctr"/>
        <c:lblOffset val="100"/>
        <c:noMultiLvlLbl val="0"/>
      </c:catAx>
      <c:valAx>
        <c:axId val="1989703504"/>
        <c:scaling>
          <c:orientation val="minMax"/>
        </c:scaling>
        <c:delete val="1"/>
        <c:axPos val="l"/>
        <c:numFmt formatCode="#,##0.00" sourceLinked="1"/>
        <c:majorTickMark val="out"/>
        <c:minorTickMark val="none"/>
        <c:tickLblPos val="nextTo"/>
        <c:crossAx val="1989708944"/>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55118110236220452" l="0.51181102362204722" r="0.51181102362204722" t="0.55118110236220452"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2.8519055108487429E-2"/>
          <c:y val="5.3974528351741326E-3"/>
          <c:w val="0.96110928727649547"/>
          <c:h val="0.87797664220262162"/>
        </c:manualLayout>
      </c:layout>
      <c:barChart>
        <c:barDir val="col"/>
        <c:grouping val="clustered"/>
        <c:varyColors val="0"/>
        <c:ser>
          <c:idx val="2"/>
          <c:order val="0"/>
          <c:tx>
            <c:strRef>
              <c:f>'2.4 Evol pobreza'!$B$30</c:f>
              <c:strCache>
                <c:ptCount val="1"/>
                <c:pt idx="0">
                  <c:v>Mensual</c:v>
                </c:pt>
              </c:strCache>
            </c:strRef>
          </c:tx>
          <c:spPr>
            <a:solidFill>
              <a:srgbClr val="4BACC6"/>
            </a:solidFill>
            <a:ln>
              <a:solidFill>
                <a:srgbClr val="31859C"/>
              </a:solidFill>
            </a:ln>
          </c:spPr>
          <c:invertIfNegative val="0"/>
          <c:dLbls>
            <c:dLbl>
              <c:idx val="0"/>
              <c:numFmt formatCode="#,##0.0" sourceLinked="0"/>
              <c:spPr/>
              <c:txPr>
                <a:bodyPr/>
                <a:lstStyle/>
                <a:p>
                  <a:pPr>
                    <a:defRPr sz="1050" b="0" i="0" u="none" strike="noStrike" baseline="0">
                      <a:solidFill>
                        <a:srgbClr val="64647C"/>
                      </a:solidFill>
                      <a:latin typeface="Century Gothic"/>
                      <a:ea typeface="Century Gothic"/>
                      <a:cs typeface="Century Gothic"/>
                    </a:defRPr>
                  </a:pPr>
                  <a:endParaRPr lang="es-ES"/>
                </a:p>
              </c:txPr>
              <c:dLblPos val="outEnd"/>
              <c:showLegendKey val="0"/>
              <c:showVal val="1"/>
              <c:showCatName val="0"/>
              <c:showSerName val="0"/>
              <c:showPercent val="0"/>
              <c:showBubbleSize val="0"/>
            </c:dLbl>
            <c:dLbl>
              <c:idx val="1"/>
              <c:numFmt formatCode="#,##0.0" sourceLinked="0"/>
              <c:spPr/>
              <c:txPr>
                <a:bodyPr/>
                <a:lstStyle/>
                <a:p>
                  <a:pPr>
                    <a:defRPr sz="1050" b="0" i="0" u="none" strike="noStrike" baseline="0">
                      <a:solidFill>
                        <a:srgbClr val="64647C"/>
                      </a:solidFill>
                      <a:latin typeface="Century Gothic"/>
                      <a:ea typeface="Century Gothic"/>
                      <a:cs typeface="Century Gothic"/>
                    </a:defRPr>
                  </a:pPr>
                  <a:endParaRPr lang="es-ES"/>
                </a:p>
              </c:txPr>
              <c:dLblPos val="outEnd"/>
              <c:showLegendKey val="0"/>
              <c:showVal val="1"/>
              <c:showCatName val="0"/>
              <c:showSerName val="0"/>
              <c:showPercent val="0"/>
              <c:showBubbleSize val="0"/>
            </c:dLbl>
            <c:dLbl>
              <c:idx val="2"/>
              <c:numFmt formatCode="#,##0.0" sourceLinked="0"/>
              <c:spPr/>
              <c:txPr>
                <a:bodyPr/>
                <a:lstStyle/>
                <a:p>
                  <a:pPr>
                    <a:defRPr sz="1050" b="0" i="0" u="none" strike="noStrike" baseline="0">
                      <a:solidFill>
                        <a:srgbClr val="64647C"/>
                      </a:solidFill>
                      <a:latin typeface="Century Gothic"/>
                      <a:ea typeface="Century Gothic"/>
                      <a:cs typeface="Century Gothic"/>
                    </a:defRPr>
                  </a:pPr>
                  <a:endParaRPr lang="es-ES"/>
                </a:p>
              </c:txPr>
              <c:dLblPos val="outEnd"/>
              <c:showLegendKey val="0"/>
              <c:showVal val="1"/>
              <c:showCatName val="0"/>
              <c:showSerName val="0"/>
              <c:showPercent val="0"/>
              <c:showBubbleSize val="0"/>
            </c:dLbl>
            <c:numFmt formatCode="#,##0.0" sourceLinked="0"/>
            <c:spPr>
              <a:noFill/>
              <a:ln w="25400">
                <a:noFill/>
              </a:ln>
            </c:spPr>
            <c:txPr>
              <a:bodyPr wrap="square" lIns="38100" tIns="19050" rIns="38100" bIns="19050" anchor="ctr">
                <a:spAutoFit/>
              </a:bodyPr>
              <a:lstStyle/>
              <a:p>
                <a:pPr>
                  <a:defRPr sz="1050" b="0" i="0" u="none" strike="noStrike" baseline="0">
                    <a:solidFill>
                      <a:srgbClr val="64647C"/>
                    </a:solidFill>
                    <a:latin typeface="Century Gothic"/>
                    <a:ea typeface="Century Gothic"/>
                    <a:cs typeface="Century Gothic"/>
                  </a:defRPr>
                </a:pPr>
                <a:endParaRPr lang="es-ES"/>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'2.4 Evol pobreza'!$C$29:$T$29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'2.4 Evol pobreza'!$C$30:$T$30</c:f>
              <c:numCache>
                <c:formatCode>#,##0.00</c:formatCode>
                <c:ptCount val="18"/>
                <c:pt idx="0">
                  <c:v>58.83</c:v>
                </c:pt>
                <c:pt idx="1">
                  <c:v>64.2</c:v>
                </c:pt>
                <c:pt idx="2">
                  <c:v>66.78</c:v>
                </c:pt>
                <c:pt idx="3">
                  <c:v>69.05</c:v>
                </c:pt>
                <c:pt idx="4">
                  <c:v>72.87</c:v>
                </c:pt>
                <c:pt idx="5">
                  <c:v>76.34</c:v>
                </c:pt>
                <c:pt idx="6">
                  <c:v>78.099999999999994</c:v>
                </c:pt>
                <c:pt idx="7">
                  <c:v>81.040000000000006</c:v>
                </c:pt>
                <c:pt idx="8">
                  <c:v>83.79</c:v>
                </c:pt>
                <c:pt idx="9">
                  <c:v>84.68</c:v>
                </c:pt>
                <c:pt idx="10">
                  <c:v>84.49</c:v>
                </c:pt>
                <c:pt idx="11">
                  <c:v>84.79</c:v>
                </c:pt>
                <c:pt idx="12">
                  <c:v>84.82</c:v>
                </c:pt>
                <c:pt idx="13">
                  <c:v>84.05</c:v>
                </c:pt>
                <c:pt idx="14">
                  <c:v>85.6</c:v>
                </c:pt>
                <c:pt idx="15">
                  <c:v>88.72</c:v>
                </c:pt>
                <c:pt idx="16">
                  <c:v>90.08</c:v>
                </c:pt>
                <c:pt idx="17">
                  <c:v>91.43</c:v>
                </c:pt>
              </c:numCache>
            </c:numRef>
          </c:val>
          <c:extLst xmlns:c16r2="http://schemas.microsoft.com/office/drawing/2015/06/chart">
            <c:ext xmlns:c16="http://schemas.microsoft.com/office/drawing/2014/chart" uri="{C3380CC4-5D6E-409C-BE32-E72D297353CC}">
              <c16:uniqueId val="{00000003-AB80-4CB1-B11C-A511722D638A}"/>
            </c:ext>
          </c:extLst>
        </c:ser>
        <c:dLbls>
          <c:showLegendKey val="0"/>
          <c:showVal val="0"/>
          <c:showCatName val="0"/>
          <c:showSerName val="0"/>
          <c:showPercent val="0"/>
          <c:showBubbleSize val="0"/>
        </c:dLbls>
        <c:gapWidth val="75"/>
        <c:axId val="1989704592"/>
        <c:axId val="1989710032"/>
      </c:barChart>
      <c:catAx>
        <c:axId val="1989704592"/>
        <c:scaling>
          <c:orientation val="minMax"/>
        </c:scaling>
        <c:delete val="0"/>
        <c:axPos val="b"/>
        <c:numFmt formatCode="General" sourceLinked="1"/>
        <c:majorTickMark val="out"/>
        <c:minorTickMark val="none"/>
        <c:tickLblPos val="nextTo"/>
        <c:txPr>
          <a:bodyPr rot="0" vert="horz"/>
          <a:lstStyle/>
          <a:p>
            <a:pPr>
              <a:defRPr sz="1050" b="0" i="0" u="none" strike="noStrike" baseline="0">
                <a:solidFill>
                  <a:srgbClr val="64647C"/>
                </a:solidFill>
                <a:latin typeface="Century Gothic"/>
                <a:ea typeface="Century Gothic"/>
                <a:cs typeface="Century Gothic"/>
              </a:defRPr>
            </a:pPr>
            <a:endParaRPr lang="es-ES"/>
          </a:p>
        </c:txPr>
        <c:crossAx val="1989710032"/>
        <c:crosses val="autoZero"/>
        <c:auto val="1"/>
        <c:lblAlgn val="ctr"/>
        <c:lblOffset val="100"/>
        <c:noMultiLvlLbl val="0"/>
      </c:catAx>
      <c:valAx>
        <c:axId val="1989710032"/>
        <c:scaling>
          <c:orientation val="minMax"/>
        </c:scaling>
        <c:delete val="1"/>
        <c:axPos val="l"/>
        <c:numFmt formatCode="#,##0.00" sourceLinked="1"/>
        <c:majorTickMark val="out"/>
        <c:minorTickMark val="none"/>
        <c:tickLblPos val="nextTo"/>
        <c:crossAx val="1989704592"/>
        <c:crosses val="autoZero"/>
        <c:crossBetween val="between"/>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s-ES"/>
    </a:p>
  </c:txPr>
  <c:printSettings>
    <c:headerFooter/>
    <c:pageMargins b="0.55118110236220452" l="0.51181102362204722" r="0.51181102362204722" t="0.5511811023622045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image" Target="../media/image1.png"/><Relationship Id="rId4" Type="http://schemas.openxmlformats.org/officeDocument/2006/relationships/chart" Target="../charts/chart22.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3.xml"/><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chart" Target="../charts/chart24.xml"/><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chart" Target="../charts/chart25.xml"/><Relationship Id="rId1" Type="http://schemas.openxmlformats.org/officeDocument/2006/relationships/image" Target="../media/image1.png"/><Relationship Id="rId4" Type="http://schemas.openxmlformats.org/officeDocument/2006/relationships/chart" Target="../charts/chart27.xml"/></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4.png"/></Relationships>
</file>

<file path=xl/drawings/_rels/drawing21.xml.rels><?xml version="1.0" encoding="UTF-8" standalone="yes"?>
<Relationships xmlns="http://schemas.openxmlformats.org/package/2006/relationships"><Relationship Id="rId2" Type="http://schemas.openxmlformats.org/officeDocument/2006/relationships/chart" Target="../charts/chart28.xml"/><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3" Type="http://schemas.openxmlformats.org/officeDocument/2006/relationships/chart" Target="../charts/chart31.xml"/><Relationship Id="rId2" Type="http://schemas.openxmlformats.org/officeDocument/2006/relationships/chart" Target="../charts/chart30.xml"/><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chart" Target="../charts/chart32.xml"/><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chart" Target="../charts/chart35.xml"/><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chart" Target="../charts/chart36.xm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image" Target="../media/image1.png"/><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158750</xdr:colOff>
      <xdr:row>2</xdr:row>
      <xdr:rowOff>63500</xdr:rowOff>
    </xdr:to>
    <xdr:pic>
      <xdr:nvPicPr>
        <xdr:cNvPr id="6" name="Imagen 5">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2350750" cy="1174750"/>
        </a:xfrm>
        <a:prstGeom prst="rect">
          <a:avLst/>
        </a:prstGeom>
      </xdr:spPr>
    </xdr:pic>
    <xdr:clientData/>
  </xdr:twoCellAnchor>
  <xdr:twoCellAnchor>
    <xdr:from>
      <xdr:col>2</xdr:col>
      <xdr:colOff>1307043</xdr:colOff>
      <xdr:row>0</xdr:row>
      <xdr:rowOff>104510</xdr:rowOff>
    </xdr:from>
    <xdr:to>
      <xdr:col>2</xdr:col>
      <xdr:colOff>7629261</xdr:colOff>
      <xdr:row>0</xdr:row>
      <xdr:rowOff>607218</xdr:rowOff>
    </xdr:to>
    <xdr:sp macro="" textlink="">
      <xdr:nvSpPr>
        <xdr:cNvPr id="8" name="CuadroTexto 7">
          <a:extLst>
            <a:ext uri="{FF2B5EF4-FFF2-40B4-BE49-F238E27FC236}">
              <a16:creationId xmlns:a16="http://schemas.microsoft.com/office/drawing/2014/main" xmlns="" id="{00000000-0008-0000-0000-000008000000}"/>
            </a:ext>
          </a:extLst>
        </xdr:cNvPr>
        <xdr:cNvSpPr txBox="1"/>
      </xdr:nvSpPr>
      <xdr:spPr>
        <a:xfrm>
          <a:off x="2370668" y="104510"/>
          <a:ext cx="6322218" cy="5027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1333501</xdr:colOff>
      <xdr:row>0</xdr:row>
      <xdr:rowOff>547688</xdr:rowOff>
    </xdr:from>
    <xdr:to>
      <xdr:col>2</xdr:col>
      <xdr:colOff>7582959</xdr:colOff>
      <xdr:row>0</xdr:row>
      <xdr:rowOff>944562</xdr:rowOff>
    </xdr:to>
    <xdr:sp macro="" textlink="">
      <xdr:nvSpPr>
        <xdr:cNvPr id="9" name="CuadroTexto 8">
          <a:extLst>
            <a:ext uri="{FF2B5EF4-FFF2-40B4-BE49-F238E27FC236}">
              <a16:creationId xmlns:a16="http://schemas.microsoft.com/office/drawing/2014/main" xmlns="" id="{00000000-0008-0000-0000-000009000000}"/>
            </a:ext>
          </a:extLst>
        </xdr:cNvPr>
        <xdr:cNvSpPr txBox="1"/>
      </xdr:nvSpPr>
      <xdr:spPr>
        <a:xfrm>
          <a:off x="2397126" y="547688"/>
          <a:ext cx="6249458" cy="3968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ea typeface="+mn-ea"/>
              <a:cs typeface="+mn-cs"/>
            </a:rPr>
            <a:t>Indicadores</a:t>
          </a:r>
          <a:r>
            <a:rPr lang="es-ES_tradnl" sz="2200" b="0" i="0" baseline="0">
              <a:solidFill>
                <a:srgbClr val="646482"/>
              </a:solidFill>
              <a:latin typeface="Century Gothic" panose="020B0502020202020204" pitchFamily="34" charset="0"/>
              <a:ea typeface="+mn-ea"/>
              <a:cs typeface="+mn-cs"/>
            </a:rPr>
            <a:t> físicos</a:t>
          </a:r>
          <a:endParaRPr lang="es-ES_tradnl" sz="2200" b="0" i="0">
            <a:solidFill>
              <a:srgbClr val="6C6F7C"/>
            </a:solidFill>
            <a:latin typeface="Century Gothic" panose="020B0502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58964</xdr:colOff>
      <xdr:row>1</xdr:row>
      <xdr:rowOff>127000</xdr:rowOff>
    </xdr:to>
    <xdr:pic>
      <xdr:nvPicPr>
        <xdr:cNvPr id="8" name="Imagen 7">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5287625" cy="1111250"/>
        </a:xfrm>
        <a:prstGeom prst="rect">
          <a:avLst/>
        </a:prstGeom>
      </xdr:spPr>
    </xdr:pic>
    <xdr:clientData/>
  </xdr:twoCellAnchor>
  <xdr:twoCellAnchor>
    <xdr:from>
      <xdr:col>0</xdr:col>
      <xdr:colOff>232833</xdr:colOff>
      <xdr:row>12</xdr:row>
      <xdr:rowOff>78621</xdr:rowOff>
    </xdr:from>
    <xdr:to>
      <xdr:col>4</xdr:col>
      <xdr:colOff>766233</xdr:colOff>
      <xdr:row>22</xdr:row>
      <xdr:rowOff>211971</xdr:rowOff>
    </xdr:to>
    <xdr:graphicFrame macro="">
      <xdr:nvGraphicFramePr>
        <xdr:cNvPr id="31297903" name="1 Gráfico">
          <a:extLst>
            <a:ext uri="{FF2B5EF4-FFF2-40B4-BE49-F238E27FC236}">
              <a16:creationId xmlns:a16="http://schemas.microsoft.com/office/drawing/2014/main" xmlns="" id="{00000000-0008-0000-0900-00006F91DD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196037</xdr:colOff>
      <xdr:row>0</xdr:row>
      <xdr:rowOff>80168</xdr:rowOff>
    </xdr:from>
    <xdr:to>
      <xdr:col>10</xdr:col>
      <xdr:colOff>453976</xdr:colOff>
      <xdr:row>0</xdr:row>
      <xdr:rowOff>946943</xdr:rowOff>
    </xdr:to>
    <xdr:grpSp>
      <xdr:nvGrpSpPr>
        <xdr:cNvPr id="10" name="Grupo 5">
          <a:extLst>
            <a:ext uri="{FF2B5EF4-FFF2-40B4-BE49-F238E27FC236}">
              <a16:creationId xmlns:a16="http://schemas.microsoft.com/office/drawing/2014/main" xmlns="" id="{00000000-0008-0000-0900-00000A000000}"/>
            </a:ext>
          </a:extLst>
        </xdr:cNvPr>
        <xdr:cNvGrpSpPr>
          <a:grpSpLocks/>
        </xdr:cNvGrpSpPr>
      </xdr:nvGrpSpPr>
      <xdr:grpSpPr bwMode="auto">
        <a:xfrm>
          <a:off x="2958287" y="80168"/>
          <a:ext cx="7877939" cy="866775"/>
          <a:chOff x="2734389" y="98038"/>
          <a:chExt cx="5586541" cy="1075419"/>
        </a:xfrm>
      </xdr:grpSpPr>
      <xdr:sp macro="" textlink="">
        <xdr:nvSpPr>
          <xdr:cNvPr id="11" name="CuadroTexto 10">
            <a:extLst>
              <a:ext uri="{FF2B5EF4-FFF2-40B4-BE49-F238E27FC236}">
                <a16:creationId xmlns:a16="http://schemas.microsoft.com/office/drawing/2014/main" xmlns="" id="{00000000-0008-0000-0900-00000B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2" name="CuadroTexto 11">
            <a:extLst>
              <a:ext uri="{FF2B5EF4-FFF2-40B4-BE49-F238E27FC236}">
                <a16:creationId xmlns:a16="http://schemas.microsoft.com/office/drawing/2014/main" xmlns="" id="{00000000-0008-0000-0900-00000C000000}"/>
              </a:ext>
            </a:extLst>
          </xdr:cNvPr>
          <xdr:cNvSpPr txBox="1"/>
        </xdr:nvSpPr>
        <xdr:spPr>
          <a:xfrm>
            <a:off x="2734389" y="582567"/>
            <a:ext cx="3942675"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158750</xdr:colOff>
      <xdr:row>1</xdr:row>
      <xdr:rowOff>127000</xdr:rowOff>
    </xdr:to>
    <xdr:pic>
      <xdr:nvPicPr>
        <xdr:cNvPr id="8" name="Imagen 7">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5414625" cy="1111250"/>
        </a:xfrm>
        <a:prstGeom prst="rect">
          <a:avLst/>
        </a:prstGeom>
      </xdr:spPr>
    </xdr:pic>
    <xdr:clientData/>
  </xdr:twoCellAnchor>
  <xdr:twoCellAnchor>
    <xdr:from>
      <xdr:col>1</xdr:col>
      <xdr:colOff>444500</xdr:colOff>
      <xdr:row>16</xdr:row>
      <xdr:rowOff>344489</xdr:rowOff>
    </xdr:from>
    <xdr:to>
      <xdr:col>6</xdr:col>
      <xdr:colOff>229128</xdr:colOff>
      <xdr:row>27</xdr:row>
      <xdr:rowOff>286281</xdr:rowOff>
    </xdr:to>
    <xdr:graphicFrame macro="">
      <xdr:nvGraphicFramePr>
        <xdr:cNvPr id="31432046" name="2 Gráfico">
          <a:extLst>
            <a:ext uri="{FF2B5EF4-FFF2-40B4-BE49-F238E27FC236}">
              <a16:creationId xmlns:a16="http://schemas.microsoft.com/office/drawing/2014/main" xmlns="" id="{00000000-0008-0000-0A00-00006E9DDF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1049318</xdr:colOff>
      <xdr:row>0</xdr:row>
      <xdr:rowOff>139699</xdr:rowOff>
    </xdr:from>
    <xdr:to>
      <xdr:col>10</xdr:col>
      <xdr:colOff>777875</xdr:colOff>
      <xdr:row>1</xdr:row>
      <xdr:rowOff>18255</xdr:rowOff>
    </xdr:to>
    <xdr:grpSp>
      <xdr:nvGrpSpPr>
        <xdr:cNvPr id="10" name="Grupo 5">
          <a:extLst>
            <a:ext uri="{FF2B5EF4-FFF2-40B4-BE49-F238E27FC236}">
              <a16:creationId xmlns:a16="http://schemas.microsoft.com/office/drawing/2014/main" xmlns="" id="{00000000-0008-0000-0A00-00000A000000}"/>
            </a:ext>
          </a:extLst>
        </xdr:cNvPr>
        <xdr:cNvGrpSpPr>
          <a:grpSpLocks/>
        </xdr:cNvGrpSpPr>
      </xdr:nvGrpSpPr>
      <xdr:grpSpPr bwMode="auto">
        <a:xfrm>
          <a:off x="2995139" y="139699"/>
          <a:ext cx="8654843" cy="871877"/>
          <a:chOff x="2734389" y="98038"/>
          <a:chExt cx="6153671" cy="1075419"/>
        </a:xfrm>
      </xdr:grpSpPr>
      <xdr:sp macro="" textlink="">
        <xdr:nvSpPr>
          <xdr:cNvPr id="11" name="CuadroTexto 10">
            <a:extLst>
              <a:ext uri="{FF2B5EF4-FFF2-40B4-BE49-F238E27FC236}">
                <a16:creationId xmlns:a16="http://schemas.microsoft.com/office/drawing/2014/main" xmlns="" id="{00000000-0008-0000-0A00-00000B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2" name="CuadroTexto 11">
            <a:extLst>
              <a:ext uri="{FF2B5EF4-FFF2-40B4-BE49-F238E27FC236}">
                <a16:creationId xmlns:a16="http://schemas.microsoft.com/office/drawing/2014/main" xmlns="" id="{00000000-0008-0000-0A00-00000C000000}"/>
              </a:ext>
            </a:extLst>
          </xdr:cNvPr>
          <xdr:cNvSpPr txBox="1"/>
        </xdr:nvSpPr>
        <xdr:spPr>
          <a:xfrm>
            <a:off x="2734389" y="582567"/>
            <a:ext cx="6153671"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555625</xdr:colOff>
      <xdr:row>1</xdr:row>
      <xdr:rowOff>127000</xdr:rowOff>
    </xdr:to>
    <xdr:pic>
      <xdr:nvPicPr>
        <xdr:cNvPr id="91" name="Imagen 90">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2938125" cy="1111250"/>
        </a:xfrm>
        <a:prstGeom prst="rect">
          <a:avLst/>
        </a:prstGeom>
      </xdr:spPr>
    </xdr:pic>
    <xdr:clientData/>
  </xdr:twoCellAnchor>
  <xdr:oneCellAnchor>
    <xdr:from>
      <xdr:col>1</xdr:col>
      <xdr:colOff>561975</xdr:colOff>
      <xdr:row>18</xdr:row>
      <xdr:rowOff>171450</xdr:rowOff>
    </xdr:from>
    <xdr:ext cx="127000" cy="149225"/>
    <xdr:sp macro="" textlink="">
      <xdr:nvSpPr>
        <xdr:cNvPr id="2" name="9 CuadroTexto">
          <a:extLst>
            <a:ext uri="{FF2B5EF4-FFF2-40B4-BE49-F238E27FC236}">
              <a16:creationId xmlns:a16="http://schemas.microsoft.com/office/drawing/2014/main" xmlns="" id="{00000000-0008-0000-0B00-000002000000}"/>
            </a:ext>
          </a:extLst>
        </xdr:cNvPr>
        <xdr:cNvSpPr txBox="1"/>
      </xdr:nvSpPr>
      <xdr:spPr>
        <a:xfrm>
          <a:off x="561975" y="3028950"/>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19</xdr:row>
      <xdr:rowOff>171450</xdr:rowOff>
    </xdr:from>
    <xdr:ext cx="127000" cy="149225"/>
    <xdr:sp macro="" textlink="">
      <xdr:nvSpPr>
        <xdr:cNvPr id="3" name="9 CuadroTexto">
          <a:extLst>
            <a:ext uri="{FF2B5EF4-FFF2-40B4-BE49-F238E27FC236}">
              <a16:creationId xmlns:a16="http://schemas.microsoft.com/office/drawing/2014/main" xmlns="" id="{00000000-0008-0000-0B00-000003000000}"/>
            </a:ext>
          </a:extLst>
        </xdr:cNvPr>
        <xdr:cNvSpPr txBox="1"/>
      </xdr:nvSpPr>
      <xdr:spPr>
        <a:xfrm>
          <a:off x="1419225" y="3219450"/>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561975</xdr:colOff>
      <xdr:row>18</xdr:row>
      <xdr:rowOff>171450</xdr:rowOff>
    </xdr:from>
    <xdr:ext cx="127000" cy="149225"/>
    <xdr:sp macro="" textlink="">
      <xdr:nvSpPr>
        <xdr:cNvPr id="7" name="9 CuadroTexto">
          <a:extLst>
            <a:ext uri="{FF2B5EF4-FFF2-40B4-BE49-F238E27FC236}">
              <a16:creationId xmlns:a16="http://schemas.microsoft.com/office/drawing/2014/main" xmlns="" id="{00000000-0008-0000-0B00-000007000000}"/>
            </a:ext>
          </a:extLst>
        </xdr:cNvPr>
        <xdr:cNvSpPr txBox="1"/>
      </xdr:nvSpPr>
      <xdr:spPr>
        <a:xfrm>
          <a:off x="561975" y="38385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19</xdr:row>
      <xdr:rowOff>171450</xdr:rowOff>
    </xdr:from>
    <xdr:ext cx="127000" cy="149225"/>
    <xdr:sp macro="" textlink="">
      <xdr:nvSpPr>
        <xdr:cNvPr id="8" name="9 CuadroTexto">
          <a:extLst>
            <a:ext uri="{FF2B5EF4-FFF2-40B4-BE49-F238E27FC236}">
              <a16:creationId xmlns:a16="http://schemas.microsoft.com/office/drawing/2014/main" xmlns="" id="{00000000-0008-0000-0B00-000008000000}"/>
            </a:ext>
          </a:extLst>
        </xdr:cNvPr>
        <xdr:cNvSpPr txBox="1"/>
      </xdr:nvSpPr>
      <xdr:spPr>
        <a:xfrm>
          <a:off x="1295400" y="40290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twoCellAnchor>
    <xdr:from>
      <xdr:col>0</xdr:col>
      <xdr:colOff>232832</xdr:colOff>
      <xdr:row>34</xdr:row>
      <xdr:rowOff>136524</xdr:rowOff>
    </xdr:from>
    <xdr:to>
      <xdr:col>15</xdr:col>
      <xdr:colOff>169333</xdr:colOff>
      <xdr:row>47</xdr:row>
      <xdr:rowOff>158749</xdr:rowOff>
    </xdr:to>
    <xdr:graphicFrame macro="">
      <xdr:nvGraphicFramePr>
        <xdr:cNvPr id="31788608" name="4 Gráfico">
          <a:extLst>
            <a:ext uri="{FF2B5EF4-FFF2-40B4-BE49-F238E27FC236}">
              <a16:creationId xmlns:a16="http://schemas.microsoft.com/office/drawing/2014/main" xmlns="" id="{00000000-0008-0000-0B00-0000400EE5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2</xdr:col>
      <xdr:colOff>561975</xdr:colOff>
      <xdr:row>20</xdr:row>
      <xdr:rowOff>171450</xdr:rowOff>
    </xdr:from>
    <xdr:ext cx="127000" cy="149225"/>
    <xdr:sp macro="" textlink="">
      <xdr:nvSpPr>
        <xdr:cNvPr id="11" name="9 CuadroTexto">
          <a:extLst>
            <a:ext uri="{FF2B5EF4-FFF2-40B4-BE49-F238E27FC236}">
              <a16:creationId xmlns:a16="http://schemas.microsoft.com/office/drawing/2014/main" xmlns="" id="{00000000-0008-0000-0B00-00000B000000}"/>
            </a:ext>
          </a:extLst>
        </xdr:cNvPr>
        <xdr:cNvSpPr txBox="1"/>
      </xdr:nvSpPr>
      <xdr:spPr>
        <a:xfrm>
          <a:off x="1295400" y="42195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21</xdr:row>
      <xdr:rowOff>171450</xdr:rowOff>
    </xdr:from>
    <xdr:ext cx="127000" cy="149225"/>
    <xdr:sp macro="" textlink="">
      <xdr:nvSpPr>
        <xdr:cNvPr id="12" name="9 CuadroTexto">
          <a:extLst>
            <a:ext uri="{FF2B5EF4-FFF2-40B4-BE49-F238E27FC236}">
              <a16:creationId xmlns:a16="http://schemas.microsoft.com/office/drawing/2014/main" xmlns="" id="{00000000-0008-0000-0B00-00000C000000}"/>
            </a:ext>
          </a:extLst>
        </xdr:cNvPr>
        <xdr:cNvSpPr txBox="1"/>
      </xdr:nvSpPr>
      <xdr:spPr>
        <a:xfrm>
          <a:off x="2228850" y="564832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22</xdr:row>
      <xdr:rowOff>171450</xdr:rowOff>
    </xdr:from>
    <xdr:ext cx="127000" cy="149225"/>
    <xdr:sp macro="" textlink="">
      <xdr:nvSpPr>
        <xdr:cNvPr id="13" name="9 CuadroTexto">
          <a:extLst>
            <a:ext uri="{FF2B5EF4-FFF2-40B4-BE49-F238E27FC236}">
              <a16:creationId xmlns:a16="http://schemas.microsoft.com/office/drawing/2014/main" xmlns="" id="{00000000-0008-0000-0B00-00000D000000}"/>
            </a:ext>
          </a:extLst>
        </xdr:cNvPr>
        <xdr:cNvSpPr txBox="1"/>
      </xdr:nvSpPr>
      <xdr:spPr>
        <a:xfrm>
          <a:off x="2228850" y="564832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23</xdr:row>
      <xdr:rowOff>171450</xdr:rowOff>
    </xdr:from>
    <xdr:ext cx="127000" cy="149225"/>
    <xdr:sp macro="" textlink="">
      <xdr:nvSpPr>
        <xdr:cNvPr id="14" name="9 CuadroTexto">
          <a:extLst>
            <a:ext uri="{FF2B5EF4-FFF2-40B4-BE49-F238E27FC236}">
              <a16:creationId xmlns:a16="http://schemas.microsoft.com/office/drawing/2014/main" xmlns="" id="{00000000-0008-0000-0B00-00000E000000}"/>
            </a:ext>
          </a:extLst>
        </xdr:cNvPr>
        <xdr:cNvSpPr txBox="1"/>
      </xdr:nvSpPr>
      <xdr:spPr>
        <a:xfrm>
          <a:off x="2228850" y="5850731"/>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23</xdr:row>
      <xdr:rowOff>171450</xdr:rowOff>
    </xdr:from>
    <xdr:ext cx="127000" cy="149225"/>
    <xdr:sp macro="" textlink="">
      <xdr:nvSpPr>
        <xdr:cNvPr id="15" name="9 CuadroTexto">
          <a:extLst>
            <a:ext uri="{FF2B5EF4-FFF2-40B4-BE49-F238E27FC236}">
              <a16:creationId xmlns:a16="http://schemas.microsoft.com/office/drawing/2014/main" xmlns="" id="{00000000-0008-0000-0B00-00000F000000}"/>
            </a:ext>
          </a:extLst>
        </xdr:cNvPr>
        <xdr:cNvSpPr txBox="1"/>
      </xdr:nvSpPr>
      <xdr:spPr>
        <a:xfrm>
          <a:off x="2228850" y="564832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24</xdr:row>
      <xdr:rowOff>171450</xdr:rowOff>
    </xdr:from>
    <xdr:ext cx="127000" cy="149225"/>
    <xdr:sp macro="" textlink="">
      <xdr:nvSpPr>
        <xdr:cNvPr id="16" name="9 CuadroTexto">
          <a:extLst>
            <a:ext uri="{FF2B5EF4-FFF2-40B4-BE49-F238E27FC236}">
              <a16:creationId xmlns:a16="http://schemas.microsoft.com/office/drawing/2014/main" xmlns="" id="{00000000-0008-0000-0B00-000010000000}"/>
            </a:ext>
          </a:extLst>
        </xdr:cNvPr>
        <xdr:cNvSpPr txBox="1"/>
      </xdr:nvSpPr>
      <xdr:spPr>
        <a:xfrm>
          <a:off x="2228850" y="5850731"/>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24</xdr:row>
      <xdr:rowOff>171450</xdr:rowOff>
    </xdr:from>
    <xdr:ext cx="127000" cy="149225"/>
    <xdr:sp macro="" textlink="">
      <xdr:nvSpPr>
        <xdr:cNvPr id="17" name="9 CuadroTexto">
          <a:extLst>
            <a:ext uri="{FF2B5EF4-FFF2-40B4-BE49-F238E27FC236}">
              <a16:creationId xmlns:a16="http://schemas.microsoft.com/office/drawing/2014/main" xmlns="" id="{00000000-0008-0000-0B00-000011000000}"/>
            </a:ext>
          </a:extLst>
        </xdr:cNvPr>
        <xdr:cNvSpPr txBox="1"/>
      </xdr:nvSpPr>
      <xdr:spPr>
        <a:xfrm>
          <a:off x="2228850" y="564832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25</xdr:row>
      <xdr:rowOff>171450</xdr:rowOff>
    </xdr:from>
    <xdr:ext cx="127000" cy="149225"/>
    <xdr:sp macro="" textlink="">
      <xdr:nvSpPr>
        <xdr:cNvPr id="18" name="9 CuadroTexto">
          <a:extLst>
            <a:ext uri="{FF2B5EF4-FFF2-40B4-BE49-F238E27FC236}">
              <a16:creationId xmlns:a16="http://schemas.microsoft.com/office/drawing/2014/main" xmlns="" id="{00000000-0008-0000-0B00-000012000000}"/>
            </a:ext>
          </a:extLst>
        </xdr:cNvPr>
        <xdr:cNvSpPr txBox="1"/>
      </xdr:nvSpPr>
      <xdr:spPr>
        <a:xfrm>
          <a:off x="2228850" y="5850731"/>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25</xdr:row>
      <xdr:rowOff>171450</xdr:rowOff>
    </xdr:from>
    <xdr:ext cx="127000" cy="149225"/>
    <xdr:sp macro="" textlink="">
      <xdr:nvSpPr>
        <xdr:cNvPr id="19" name="9 CuadroTexto">
          <a:extLst>
            <a:ext uri="{FF2B5EF4-FFF2-40B4-BE49-F238E27FC236}">
              <a16:creationId xmlns:a16="http://schemas.microsoft.com/office/drawing/2014/main" xmlns="" id="{00000000-0008-0000-0B00-000013000000}"/>
            </a:ext>
          </a:extLst>
        </xdr:cNvPr>
        <xdr:cNvSpPr txBox="1"/>
      </xdr:nvSpPr>
      <xdr:spPr>
        <a:xfrm>
          <a:off x="2228850" y="564832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561975</xdr:colOff>
      <xdr:row>21</xdr:row>
      <xdr:rowOff>171450</xdr:rowOff>
    </xdr:from>
    <xdr:ext cx="127000" cy="149225"/>
    <xdr:sp macro="" textlink="">
      <xdr:nvSpPr>
        <xdr:cNvPr id="21" name="9 CuadroTexto">
          <a:extLst>
            <a:ext uri="{FF2B5EF4-FFF2-40B4-BE49-F238E27FC236}">
              <a16:creationId xmlns:a16="http://schemas.microsoft.com/office/drawing/2014/main" xmlns="" id="{00000000-0008-0000-0B00-000015000000}"/>
            </a:ext>
          </a:extLst>
        </xdr:cNvPr>
        <xdr:cNvSpPr txBox="1"/>
      </xdr:nvSpPr>
      <xdr:spPr>
        <a:xfrm>
          <a:off x="1038225" y="5243513"/>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561975</xdr:colOff>
      <xdr:row>21</xdr:row>
      <xdr:rowOff>171450</xdr:rowOff>
    </xdr:from>
    <xdr:ext cx="127000" cy="149225"/>
    <xdr:sp macro="" textlink="">
      <xdr:nvSpPr>
        <xdr:cNvPr id="22" name="9 CuadroTexto">
          <a:extLst>
            <a:ext uri="{FF2B5EF4-FFF2-40B4-BE49-F238E27FC236}">
              <a16:creationId xmlns:a16="http://schemas.microsoft.com/office/drawing/2014/main" xmlns="" id="{00000000-0008-0000-0B00-000016000000}"/>
            </a:ext>
          </a:extLst>
        </xdr:cNvPr>
        <xdr:cNvSpPr txBox="1"/>
      </xdr:nvSpPr>
      <xdr:spPr>
        <a:xfrm>
          <a:off x="1038225" y="5243513"/>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26</xdr:row>
      <xdr:rowOff>171450</xdr:rowOff>
    </xdr:from>
    <xdr:ext cx="127000" cy="149225"/>
    <xdr:sp macro="" textlink="">
      <xdr:nvSpPr>
        <xdr:cNvPr id="24" name="9 CuadroTexto">
          <a:extLst>
            <a:ext uri="{FF2B5EF4-FFF2-40B4-BE49-F238E27FC236}">
              <a16:creationId xmlns:a16="http://schemas.microsoft.com/office/drawing/2014/main" xmlns="" id="{00000000-0008-0000-0B00-000018000000}"/>
            </a:ext>
          </a:extLst>
        </xdr:cNvPr>
        <xdr:cNvSpPr txBox="1"/>
      </xdr:nvSpPr>
      <xdr:spPr>
        <a:xfrm>
          <a:off x="2609850" y="12268200"/>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27</xdr:row>
      <xdr:rowOff>171450</xdr:rowOff>
    </xdr:from>
    <xdr:ext cx="127000" cy="149225"/>
    <xdr:sp macro="" textlink="">
      <xdr:nvSpPr>
        <xdr:cNvPr id="25" name="9 CuadroTexto">
          <a:extLst>
            <a:ext uri="{FF2B5EF4-FFF2-40B4-BE49-F238E27FC236}">
              <a16:creationId xmlns:a16="http://schemas.microsoft.com/office/drawing/2014/main" xmlns="" id="{00000000-0008-0000-0B00-000019000000}"/>
            </a:ext>
          </a:extLst>
        </xdr:cNvPr>
        <xdr:cNvSpPr txBox="1"/>
      </xdr:nvSpPr>
      <xdr:spPr>
        <a:xfrm>
          <a:off x="2609850" y="11434763"/>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561975</xdr:colOff>
      <xdr:row>18</xdr:row>
      <xdr:rowOff>171450</xdr:rowOff>
    </xdr:from>
    <xdr:ext cx="127000" cy="149225"/>
    <xdr:sp macro="" textlink="">
      <xdr:nvSpPr>
        <xdr:cNvPr id="28" name="9 CuadroTexto">
          <a:extLst>
            <a:ext uri="{FF2B5EF4-FFF2-40B4-BE49-F238E27FC236}">
              <a16:creationId xmlns:a16="http://schemas.microsoft.com/office/drawing/2014/main" xmlns="" id="{00000000-0008-0000-0B00-00001C000000}"/>
            </a:ext>
          </a:extLst>
        </xdr:cNvPr>
        <xdr:cNvSpPr txBox="1"/>
      </xdr:nvSpPr>
      <xdr:spPr>
        <a:xfrm>
          <a:off x="895350" y="81438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19</xdr:row>
      <xdr:rowOff>171450</xdr:rowOff>
    </xdr:from>
    <xdr:ext cx="127000" cy="149225"/>
    <xdr:sp macro="" textlink="">
      <xdr:nvSpPr>
        <xdr:cNvPr id="29" name="9 CuadroTexto">
          <a:extLst>
            <a:ext uri="{FF2B5EF4-FFF2-40B4-BE49-F238E27FC236}">
              <a16:creationId xmlns:a16="http://schemas.microsoft.com/office/drawing/2014/main" xmlns="" id="{00000000-0008-0000-0B00-00001D000000}"/>
            </a:ext>
          </a:extLst>
        </xdr:cNvPr>
        <xdr:cNvSpPr txBox="1"/>
      </xdr:nvSpPr>
      <xdr:spPr>
        <a:xfrm>
          <a:off x="2609850" y="85629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561975</xdr:colOff>
      <xdr:row>18</xdr:row>
      <xdr:rowOff>171450</xdr:rowOff>
    </xdr:from>
    <xdr:ext cx="127000" cy="149225"/>
    <xdr:sp macro="" textlink="">
      <xdr:nvSpPr>
        <xdr:cNvPr id="30" name="9 CuadroTexto">
          <a:extLst>
            <a:ext uri="{FF2B5EF4-FFF2-40B4-BE49-F238E27FC236}">
              <a16:creationId xmlns:a16="http://schemas.microsoft.com/office/drawing/2014/main" xmlns="" id="{00000000-0008-0000-0B00-00001E000000}"/>
            </a:ext>
          </a:extLst>
        </xdr:cNvPr>
        <xdr:cNvSpPr txBox="1"/>
      </xdr:nvSpPr>
      <xdr:spPr>
        <a:xfrm>
          <a:off x="895350" y="81438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19</xdr:row>
      <xdr:rowOff>171450</xdr:rowOff>
    </xdr:from>
    <xdr:ext cx="127000" cy="149225"/>
    <xdr:sp macro="" textlink="">
      <xdr:nvSpPr>
        <xdr:cNvPr id="31" name="9 CuadroTexto">
          <a:extLst>
            <a:ext uri="{FF2B5EF4-FFF2-40B4-BE49-F238E27FC236}">
              <a16:creationId xmlns:a16="http://schemas.microsoft.com/office/drawing/2014/main" xmlns="" id="{00000000-0008-0000-0B00-00001F000000}"/>
            </a:ext>
          </a:extLst>
        </xdr:cNvPr>
        <xdr:cNvSpPr txBox="1"/>
      </xdr:nvSpPr>
      <xdr:spPr>
        <a:xfrm>
          <a:off x="2609850" y="85629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20</xdr:row>
      <xdr:rowOff>171450</xdr:rowOff>
    </xdr:from>
    <xdr:ext cx="127000" cy="149225"/>
    <xdr:sp macro="" textlink="">
      <xdr:nvSpPr>
        <xdr:cNvPr id="32" name="9 CuadroTexto">
          <a:extLst>
            <a:ext uri="{FF2B5EF4-FFF2-40B4-BE49-F238E27FC236}">
              <a16:creationId xmlns:a16="http://schemas.microsoft.com/office/drawing/2014/main" xmlns="" id="{00000000-0008-0000-0B00-000020000000}"/>
            </a:ext>
          </a:extLst>
        </xdr:cNvPr>
        <xdr:cNvSpPr txBox="1"/>
      </xdr:nvSpPr>
      <xdr:spPr>
        <a:xfrm>
          <a:off x="2609850" y="89820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21</xdr:row>
      <xdr:rowOff>171450</xdr:rowOff>
    </xdr:from>
    <xdr:ext cx="127000" cy="149225"/>
    <xdr:sp macro="" textlink="">
      <xdr:nvSpPr>
        <xdr:cNvPr id="33" name="9 CuadroTexto">
          <a:extLst>
            <a:ext uri="{FF2B5EF4-FFF2-40B4-BE49-F238E27FC236}">
              <a16:creationId xmlns:a16="http://schemas.microsoft.com/office/drawing/2014/main" xmlns="" id="{00000000-0008-0000-0B00-000021000000}"/>
            </a:ext>
          </a:extLst>
        </xdr:cNvPr>
        <xdr:cNvSpPr txBox="1"/>
      </xdr:nvSpPr>
      <xdr:spPr>
        <a:xfrm>
          <a:off x="2609850" y="94011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22</xdr:row>
      <xdr:rowOff>171450</xdr:rowOff>
    </xdr:from>
    <xdr:ext cx="127000" cy="149225"/>
    <xdr:sp macro="" textlink="">
      <xdr:nvSpPr>
        <xdr:cNvPr id="34" name="9 CuadroTexto">
          <a:extLst>
            <a:ext uri="{FF2B5EF4-FFF2-40B4-BE49-F238E27FC236}">
              <a16:creationId xmlns:a16="http://schemas.microsoft.com/office/drawing/2014/main" xmlns="" id="{00000000-0008-0000-0B00-000022000000}"/>
            </a:ext>
          </a:extLst>
        </xdr:cNvPr>
        <xdr:cNvSpPr txBox="1"/>
      </xdr:nvSpPr>
      <xdr:spPr>
        <a:xfrm>
          <a:off x="2609850" y="98202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23</xdr:row>
      <xdr:rowOff>171450</xdr:rowOff>
    </xdr:from>
    <xdr:ext cx="127000" cy="149225"/>
    <xdr:sp macro="" textlink="">
      <xdr:nvSpPr>
        <xdr:cNvPr id="35" name="9 CuadroTexto">
          <a:extLst>
            <a:ext uri="{FF2B5EF4-FFF2-40B4-BE49-F238E27FC236}">
              <a16:creationId xmlns:a16="http://schemas.microsoft.com/office/drawing/2014/main" xmlns="" id="{00000000-0008-0000-0B00-000023000000}"/>
            </a:ext>
          </a:extLst>
        </xdr:cNvPr>
        <xdr:cNvSpPr txBox="1"/>
      </xdr:nvSpPr>
      <xdr:spPr>
        <a:xfrm>
          <a:off x="2609850" y="102393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23</xdr:row>
      <xdr:rowOff>171450</xdr:rowOff>
    </xdr:from>
    <xdr:ext cx="127000" cy="149225"/>
    <xdr:sp macro="" textlink="">
      <xdr:nvSpPr>
        <xdr:cNvPr id="36" name="9 CuadroTexto">
          <a:extLst>
            <a:ext uri="{FF2B5EF4-FFF2-40B4-BE49-F238E27FC236}">
              <a16:creationId xmlns:a16="http://schemas.microsoft.com/office/drawing/2014/main" xmlns="" id="{00000000-0008-0000-0B00-000024000000}"/>
            </a:ext>
          </a:extLst>
        </xdr:cNvPr>
        <xdr:cNvSpPr txBox="1"/>
      </xdr:nvSpPr>
      <xdr:spPr>
        <a:xfrm>
          <a:off x="2609850" y="102393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24</xdr:row>
      <xdr:rowOff>171450</xdr:rowOff>
    </xdr:from>
    <xdr:ext cx="127000" cy="149225"/>
    <xdr:sp macro="" textlink="">
      <xdr:nvSpPr>
        <xdr:cNvPr id="37" name="9 CuadroTexto">
          <a:extLst>
            <a:ext uri="{FF2B5EF4-FFF2-40B4-BE49-F238E27FC236}">
              <a16:creationId xmlns:a16="http://schemas.microsoft.com/office/drawing/2014/main" xmlns="" id="{00000000-0008-0000-0B00-000025000000}"/>
            </a:ext>
          </a:extLst>
        </xdr:cNvPr>
        <xdr:cNvSpPr txBox="1"/>
      </xdr:nvSpPr>
      <xdr:spPr>
        <a:xfrm>
          <a:off x="2609850" y="106584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24</xdr:row>
      <xdr:rowOff>171450</xdr:rowOff>
    </xdr:from>
    <xdr:ext cx="127000" cy="149225"/>
    <xdr:sp macro="" textlink="">
      <xdr:nvSpPr>
        <xdr:cNvPr id="38" name="9 CuadroTexto">
          <a:extLst>
            <a:ext uri="{FF2B5EF4-FFF2-40B4-BE49-F238E27FC236}">
              <a16:creationId xmlns:a16="http://schemas.microsoft.com/office/drawing/2014/main" xmlns="" id="{00000000-0008-0000-0B00-000026000000}"/>
            </a:ext>
          </a:extLst>
        </xdr:cNvPr>
        <xdr:cNvSpPr txBox="1"/>
      </xdr:nvSpPr>
      <xdr:spPr>
        <a:xfrm>
          <a:off x="2609850" y="106584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25</xdr:row>
      <xdr:rowOff>171450</xdr:rowOff>
    </xdr:from>
    <xdr:ext cx="127000" cy="149225"/>
    <xdr:sp macro="" textlink="">
      <xdr:nvSpPr>
        <xdr:cNvPr id="39" name="9 CuadroTexto">
          <a:extLst>
            <a:ext uri="{FF2B5EF4-FFF2-40B4-BE49-F238E27FC236}">
              <a16:creationId xmlns:a16="http://schemas.microsoft.com/office/drawing/2014/main" xmlns="" id="{00000000-0008-0000-0B00-000027000000}"/>
            </a:ext>
          </a:extLst>
        </xdr:cNvPr>
        <xdr:cNvSpPr txBox="1"/>
      </xdr:nvSpPr>
      <xdr:spPr>
        <a:xfrm>
          <a:off x="2609850" y="110775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25</xdr:row>
      <xdr:rowOff>171450</xdr:rowOff>
    </xdr:from>
    <xdr:ext cx="127000" cy="149225"/>
    <xdr:sp macro="" textlink="">
      <xdr:nvSpPr>
        <xdr:cNvPr id="40" name="9 CuadroTexto">
          <a:extLst>
            <a:ext uri="{FF2B5EF4-FFF2-40B4-BE49-F238E27FC236}">
              <a16:creationId xmlns:a16="http://schemas.microsoft.com/office/drawing/2014/main" xmlns="" id="{00000000-0008-0000-0B00-000028000000}"/>
            </a:ext>
          </a:extLst>
        </xdr:cNvPr>
        <xdr:cNvSpPr txBox="1"/>
      </xdr:nvSpPr>
      <xdr:spPr>
        <a:xfrm>
          <a:off x="2609850" y="110775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28</xdr:row>
      <xdr:rowOff>171450</xdr:rowOff>
    </xdr:from>
    <xdr:ext cx="127000" cy="149225"/>
    <xdr:sp macro="" textlink="">
      <xdr:nvSpPr>
        <xdr:cNvPr id="41" name="9 CuadroTexto">
          <a:extLst>
            <a:ext uri="{FF2B5EF4-FFF2-40B4-BE49-F238E27FC236}">
              <a16:creationId xmlns:a16="http://schemas.microsoft.com/office/drawing/2014/main" xmlns="" id="{00000000-0008-0000-0B00-000029000000}"/>
            </a:ext>
          </a:extLst>
        </xdr:cNvPr>
        <xdr:cNvSpPr txBox="1"/>
      </xdr:nvSpPr>
      <xdr:spPr>
        <a:xfrm>
          <a:off x="2609850" y="123348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561975</xdr:colOff>
      <xdr:row>21</xdr:row>
      <xdr:rowOff>171450</xdr:rowOff>
    </xdr:from>
    <xdr:ext cx="127000" cy="149225"/>
    <xdr:sp macro="" textlink="">
      <xdr:nvSpPr>
        <xdr:cNvPr id="42" name="9 CuadroTexto">
          <a:extLst>
            <a:ext uri="{FF2B5EF4-FFF2-40B4-BE49-F238E27FC236}">
              <a16:creationId xmlns:a16="http://schemas.microsoft.com/office/drawing/2014/main" xmlns="" id="{00000000-0008-0000-0B00-00002A000000}"/>
            </a:ext>
          </a:extLst>
        </xdr:cNvPr>
        <xdr:cNvSpPr txBox="1"/>
      </xdr:nvSpPr>
      <xdr:spPr>
        <a:xfrm>
          <a:off x="895350" y="94011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561975</xdr:colOff>
      <xdr:row>21</xdr:row>
      <xdr:rowOff>171450</xdr:rowOff>
    </xdr:from>
    <xdr:ext cx="127000" cy="149225"/>
    <xdr:sp macro="" textlink="">
      <xdr:nvSpPr>
        <xdr:cNvPr id="43" name="9 CuadroTexto">
          <a:extLst>
            <a:ext uri="{FF2B5EF4-FFF2-40B4-BE49-F238E27FC236}">
              <a16:creationId xmlns:a16="http://schemas.microsoft.com/office/drawing/2014/main" xmlns="" id="{00000000-0008-0000-0B00-00002B000000}"/>
            </a:ext>
          </a:extLst>
        </xdr:cNvPr>
        <xdr:cNvSpPr txBox="1"/>
      </xdr:nvSpPr>
      <xdr:spPr>
        <a:xfrm>
          <a:off x="895350" y="94011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26</xdr:row>
      <xdr:rowOff>171450</xdr:rowOff>
    </xdr:from>
    <xdr:ext cx="127000" cy="149225"/>
    <xdr:sp macro="" textlink="">
      <xdr:nvSpPr>
        <xdr:cNvPr id="44" name="9 CuadroTexto">
          <a:extLst>
            <a:ext uri="{FF2B5EF4-FFF2-40B4-BE49-F238E27FC236}">
              <a16:creationId xmlns:a16="http://schemas.microsoft.com/office/drawing/2014/main" xmlns="" id="{00000000-0008-0000-0B00-00002C000000}"/>
            </a:ext>
          </a:extLst>
        </xdr:cNvPr>
        <xdr:cNvSpPr txBox="1"/>
      </xdr:nvSpPr>
      <xdr:spPr>
        <a:xfrm>
          <a:off x="2609850" y="114966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27</xdr:row>
      <xdr:rowOff>171450</xdr:rowOff>
    </xdr:from>
    <xdr:ext cx="127000" cy="149225"/>
    <xdr:sp macro="" textlink="">
      <xdr:nvSpPr>
        <xdr:cNvPr id="45" name="9 CuadroTexto">
          <a:extLst>
            <a:ext uri="{FF2B5EF4-FFF2-40B4-BE49-F238E27FC236}">
              <a16:creationId xmlns:a16="http://schemas.microsoft.com/office/drawing/2014/main" xmlns="" id="{00000000-0008-0000-0B00-00002D000000}"/>
            </a:ext>
          </a:extLst>
        </xdr:cNvPr>
        <xdr:cNvSpPr txBox="1"/>
      </xdr:nvSpPr>
      <xdr:spPr>
        <a:xfrm>
          <a:off x="2609850" y="119157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27</xdr:row>
      <xdr:rowOff>171450</xdr:rowOff>
    </xdr:from>
    <xdr:ext cx="127000" cy="149225"/>
    <xdr:sp macro="" textlink="">
      <xdr:nvSpPr>
        <xdr:cNvPr id="46" name="9 CuadroTexto">
          <a:extLst>
            <a:ext uri="{FF2B5EF4-FFF2-40B4-BE49-F238E27FC236}">
              <a16:creationId xmlns:a16="http://schemas.microsoft.com/office/drawing/2014/main" xmlns="" id="{00000000-0008-0000-0B00-00002E000000}"/>
            </a:ext>
          </a:extLst>
        </xdr:cNvPr>
        <xdr:cNvSpPr txBox="1"/>
      </xdr:nvSpPr>
      <xdr:spPr>
        <a:xfrm>
          <a:off x="2609850" y="119157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561975</xdr:colOff>
      <xdr:row>28</xdr:row>
      <xdr:rowOff>171450</xdr:rowOff>
    </xdr:from>
    <xdr:ext cx="127000" cy="149225"/>
    <xdr:sp macro="" textlink="">
      <xdr:nvSpPr>
        <xdr:cNvPr id="47" name="9 CuadroTexto">
          <a:extLst>
            <a:ext uri="{FF2B5EF4-FFF2-40B4-BE49-F238E27FC236}">
              <a16:creationId xmlns:a16="http://schemas.microsoft.com/office/drawing/2014/main" xmlns="" id="{00000000-0008-0000-0B00-00002F000000}"/>
            </a:ext>
          </a:extLst>
        </xdr:cNvPr>
        <xdr:cNvSpPr txBox="1"/>
      </xdr:nvSpPr>
      <xdr:spPr>
        <a:xfrm>
          <a:off x="2609850" y="12334875"/>
          <a:ext cx="127000"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twoCellAnchor>
    <xdr:from>
      <xdr:col>2</xdr:col>
      <xdr:colOff>545287</xdr:colOff>
      <xdr:row>0</xdr:row>
      <xdr:rowOff>127793</xdr:rowOff>
    </xdr:from>
    <xdr:to>
      <xdr:col>6</xdr:col>
      <xdr:colOff>1521570</xdr:colOff>
      <xdr:row>1</xdr:row>
      <xdr:rowOff>10318</xdr:rowOff>
    </xdr:to>
    <xdr:grpSp>
      <xdr:nvGrpSpPr>
        <xdr:cNvPr id="49" name="Grupo 5">
          <a:extLst>
            <a:ext uri="{FF2B5EF4-FFF2-40B4-BE49-F238E27FC236}">
              <a16:creationId xmlns:a16="http://schemas.microsoft.com/office/drawing/2014/main" xmlns="" id="{00000000-0008-0000-0B00-000031000000}"/>
            </a:ext>
          </a:extLst>
        </xdr:cNvPr>
        <xdr:cNvGrpSpPr>
          <a:grpSpLocks/>
        </xdr:cNvGrpSpPr>
      </xdr:nvGrpSpPr>
      <xdr:grpSpPr bwMode="auto">
        <a:xfrm>
          <a:off x="2599966" y="127793"/>
          <a:ext cx="7888711" cy="875846"/>
          <a:chOff x="2734389" y="98038"/>
          <a:chExt cx="5586541" cy="1075419"/>
        </a:xfrm>
      </xdr:grpSpPr>
      <xdr:sp macro="" textlink="">
        <xdr:nvSpPr>
          <xdr:cNvPr id="50" name="CuadroTexto 49">
            <a:extLst>
              <a:ext uri="{FF2B5EF4-FFF2-40B4-BE49-F238E27FC236}">
                <a16:creationId xmlns:a16="http://schemas.microsoft.com/office/drawing/2014/main" xmlns="" id="{00000000-0008-0000-0B00-000032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51" name="CuadroTexto 50">
            <a:extLst>
              <a:ext uri="{FF2B5EF4-FFF2-40B4-BE49-F238E27FC236}">
                <a16:creationId xmlns:a16="http://schemas.microsoft.com/office/drawing/2014/main" xmlns="" id="{00000000-0008-0000-0B00-000033000000}"/>
              </a:ext>
            </a:extLst>
          </xdr:cNvPr>
          <xdr:cNvSpPr txBox="1"/>
        </xdr:nvSpPr>
        <xdr:spPr>
          <a:xfrm>
            <a:off x="2734389" y="582567"/>
            <a:ext cx="4018625"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oneCellAnchor>
    <xdr:from>
      <xdr:col>1</xdr:col>
      <xdr:colOff>575310</xdr:colOff>
      <xdr:row>18</xdr:row>
      <xdr:rowOff>161925</xdr:rowOff>
    </xdr:from>
    <xdr:ext cx="117231" cy="149225"/>
    <xdr:sp macro="" textlink="">
      <xdr:nvSpPr>
        <xdr:cNvPr id="52" name="9 CuadroTexto">
          <a:extLst>
            <a:ext uri="{FF2B5EF4-FFF2-40B4-BE49-F238E27FC236}">
              <a16:creationId xmlns:a16="http://schemas.microsoft.com/office/drawing/2014/main" xmlns="" id="{00000000-0008-0000-0B00-000034000000}"/>
            </a:ext>
          </a:extLst>
        </xdr:cNvPr>
        <xdr:cNvSpPr txBox="1"/>
      </xdr:nvSpPr>
      <xdr:spPr>
        <a:xfrm>
          <a:off x="908685" y="8134350"/>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19</xdr:row>
      <xdr:rowOff>171450</xdr:rowOff>
    </xdr:from>
    <xdr:ext cx="117231" cy="149225"/>
    <xdr:sp macro="" textlink="">
      <xdr:nvSpPr>
        <xdr:cNvPr id="53" name="9 CuadroTexto">
          <a:extLst>
            <a:ext uri="{FF2B5EF4-FFF2-40B4-BE49-F238E27FC236}">
              <a16:creationId xmlns:a16="http://schemas.microsoft.com/office/drawing/2014/main" xmlns="" id="{00000000-0008-0000-0B00-000035000000}"/>
            </a:ext>
          </a:extLst>
        </xdr:cNvPr>
        <xdr:cNvSpPr txBox="1"/>
      </xdr:nvSpPr>
      <xdr:spPr>
        <a:xfrm>
          <a:off x="2623185" y="85629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575310</xdr:colOff>
      <xdr:row>18</xdr:row>
      <xdr:rowOff>161925</xdr:rowOff>
    </xdr:from>
    <xdr:ext cx="117231" cy="149225"/>
    <xdr:sp macro="" textlink="">
      <xdr:nvSpPr>
        <xdr:cNvPr id="54" name="9 CuadroTexto">
          <a:extLst>
            <a:ext uri="{FF2B5EF4-FFF2-40B4-BE49-F238E27FC236}">
              <a16:creationId xmlns:a16="http://schemas.microsoft.com/office/drawing/2014/main" xmlns="" id="{00000000-0008-0000-0B00-000036000000}"/>
            </a:ext>
          </a:extLst>
        </xdr:cNvPr>
        <xdr:cNvSpPr txBox="1"/>
      </xdr:nvSpPr>
      <xdr:spPr>
        <a:xfrm>
          <a:off x="908685" y="8134350"/>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19</xdr:row>
      <xdr:rowOff>171450</xdr:rowOff>
    </xdr:from>
    <xdr:ext cx="117231" cy="149225"/>
    <xdr:sp macro="" textlink="">
      <xdr:nvSpPr>
        <xdr:cNvPr id="55" name="9 CuadroTexto">
          <a:extLst>
            <a:ext uri="{FF2B5EF4-FFF2-40B4-BE49-F238E27FC236}">
              <a16:creationId xmlns:a16="http://schemas.microsoft.com/office/drawing/2014/main" xmlns="" id="{00000000-0008-0000-0B00-000037000000}"/>
            </a:ext>
          </a:extLst>
        </xdr:cNvPr>
        <xdr:cNvSpPr txBox="1"/>
      </xdr:nvSpPr>
      <xdr:spPr>
        <a:xfrm>
          <a:off x="2623185" y="85629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20</xdr:row>
      <xdr:rowOff>169545</xdr:rowOff>
    </xdr:from>
    <xdr:ext cx="117231" cy="149225"/>
    <xdr:sp macro="" textlink="">
      <xdr:nvSpPr>
        <xdr:cNvPr id="56" name="9 CuadroTexto">
          <a:extLst>
            <a:ext uri="{FF2B5EF4-FFF2-40B4-BE49-F238E27FC236}">
              <a16:creationId xmlns:a16="http://schemas.microsoft.com/office/drawing/2014/main" xmlns="" id="{00000000-0008-0000-0B00-000038000000}"/>
            </a:ext>
          </a:extLst>
        </xdr:cNvPr>
        <xdr:cNvSpPr txBox="1"/>
      </xdr:nvSpPr>
      <xdr:spPr>
        <a:xfrm>
          <a:off x="2623185" y="8980170"/>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21</xdr:row>
      <xdr:rowOff>171450</xdr:rowOff>
    </xdr:from>
    <xdr:ext cx="117231" cy="149225"/>
    <xdr:sp macro="" textlink="">
      <xdr:nvSpPr>
        <xdr:cNvPr id="57" name="9 CuadroTexto">
          <a:extLst>
            <a:ext uri="{FF2B5EF4-FFF2-40B4-BE49-F238E27FC236}">
              <a16:creationId xmlns:a16="http://schemas.microsoft.com/office/drawing/2014/main" xmlns="" id="{00000000-0008-0000-0B00-000039000000}"/>
            </a:ext>
          </a:extLst>
        </xdr:cNvPr>
        <xdr:cNvSpPr txBox="1"/>
      </xdr:nvSpPr>
      <xdr:spPr>
        <a:xfrm>
          <a:off x="2623185" y="94011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22</xdr:row>
      <xdr:rowOff>179070</xdr:rowOff>
    </xdr:from>
    <xdr:ext cx="117231" cy="139898"/>
    <xdr:sp macro="" textlink="">
      <xdr:nvSpPr>
        <xdr:cNvPr id="58" name="9 CuadroTexto">
          <a:extLst>
            <a:ext uri="{FF2B5EF4-FFF2-40B4-BE49-F238E27FC236}">
              <a16:creationId xmlns:a16="http://schemas.microsoft.com/office/drawing/2014/main" xmlns="" id="{00000000-0008-0000-0B00-00003A000000}"/>
            </a:ext>
          </a:extLst>
        </xdr:cNvPr>
        <xdr:cNvSpPr txBox="1"/>
      </xdr:nvSpPr>
      <xdr:spPr>
        <a:xfrm>
          <a:off x="2623185" y="9827895"/>
          <a:ext cx="117231" cy="1398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23</xdr:row>
      <xdr:rowOff>171450</xdr:rowOff>
    </xdr:from>
    <xdr:ext cx="117231" cy="149225"/>
    <xdr:sp macro="" textlink="">
      <xdr:nvSpPr>
        <xdr:cNvPr id="59" name="9 CuadroTexto">
          <a:extLst>
            <a:ext uri="{FF2B5EF4-FFF2-40B4-BE49-F238E27FC236}">
              <a16:creationId xmlns:a16="http://schemas.microsoft.com/office/drawing/2014/main" xmlns="" id="{00000000-0008-0000-0B00-00003B000000}"/>
            </a:ext>
          </a:extLst>
        </xdr:cNvPr>
        <xdr:cNvSpPr txBox="1"/>
      </xdr:nvSpPr>
      <xdr:spPr>
        <a:xfrm>
          <a:off x="2623185" y="102393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23</xdr:row>
      <xdr:rowOff>171450</xdr:rowOff>
    </xdr:from>
    <xdr:ext cx="117231" cy="149225"/>
    <xdr:sp macro="" textlink="">
      <xdr:nvSpPr>
        <xdr:cNvPr id="60" name="9 CuadroTexto">
          <a:extLst>
            <a:ext uri="{FF2B5EF4-FFF2-40B4-BE49-F238E27FC236}">
              <a16:creationId xmlns:a16="http://schemas.microsoft.com/office/drawing/2014/main" xmlns="" id="{00000000-0008-0000-0B00-00003C000000}"/>
            </a:ext>
          </a:extLst>
        </xdr:cNvPr>
        <xdr:cNvSpPr txBox="1"/>
      </xdr:nvSpPr>
      <xdr:spPr>
        <a:xfrm>
          <a:off x="2623185" y="102393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24</xdr:row>
      <xdr:rowOff>179070</xdr:rowOff>
    </xdr:from>
    <xdr:ext cx="117231" cy="139898"/>
    <xdr:sp macro="" textlink="">
      <xdr:nvSpPr>
        <xdr:cNvPr id="61" name="9 CuadroTexto">
          <a:extLst>
            <a:ext uri="{FF2B5EF4-FFF2-40B4-BE49-F238E27FC236}">
              <a16:creationId xmlns:a16="http://schemas.microsoft.com/office/drawing/2014/main" xmlns="" id="{00000000-0008-0000-0B00-00003D000000}"/>
            </a:ext>
          </a:extLst>
        </xdr:cNvPr>
        <xdr:cNvSpPr txBox="1"/>
      </xdr:nvSpPr>
      <xdr:spPr>
        <a:xfrm>
          <a:off x="2623185" y="10666095"/>
          <a:ext cx="117231" cy="1398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24</xdr:row>
      <xdr:rowOff>179070</xdr:rowOff>
    </xdr:from>
    <xdr:ext cx="117231" cy="139898"/>
    <xdr:sp macro="" textlink="">
      <xdr:nvSpPr>
        <xdr:cNvPr id="62" name="9 CuadroTexto">
          <a:extLst>
            <a:ext uri="{FF2B5EF4-FFF2-40B4-BE49-F238E27FC236}">
              <a16:creationId xmlns:a16="http://schemas.microsoft.com/office/drawing/2014/main" xmlns="" id="{00000000-0008-0000-0B00-00003E000000}"/>
            </a:ext>
          </a:extLst>
        </xdr:cNvPr>
        <xdr:cNvSpPr txBox="1"/>
      </xdr:nvSpPr>
      <xdr:spPr>
        <a:xfrm>
          <a:off x="2623185" y="10666095"/>
          <a:ext cx="117231" cy="1398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25</xdr:row>
      <xdr:rowOff>171450</xdr:rowOff>
    </xdr:from>
    <xdr:ext cx="117231" cy="149225"/>
    <xdr:sp macro="" textlink="">
      <xdr:nvSpPr>
        <xdr:cNvPr id="63" name="9 CuadroTexto">
          <a:extLst>
            <a:ext uri="{FF2B5EF4-FFF2-40B4-BE49-F238E27FC236}">
              <a16:creationId xmlns:a16="http://schemas.microsoft.com/office/drawing/2014/main" xmlns="" id="{00000000-0008-0000-0B00-00003F000000}"/>
            </a:ext>
          </a:extLst>
        </xdr:cNvPr>
        <xdr:cNvSpPr txBox="1"/>
      </xdr:nvSpPr>
      <xdr:spPr>
        <a:xfrm>
          <a:off x="2623185" y="110775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25</xdr:row>
      <xdr:rowOff>171450</xdr:rowOff>
    </xdr:from>
    <xdr:ext cx="117231" cy="149225"/>
    <xdr:sp macro="" textlink="">
      <xdr:nvSpPr>
        <xdr:cNvPr id="64" name="9 CuadroTexto">
          <a:extLst>
            <a:ext uri="{FF2B5EF4-FFF2-40B4-BE49-F238E27FC236}">
              <a16:creationId xmlns:a16="http://schemas.microsoft.com/office/drawing/2014/main" xmlns="" id="{00000000-0008-0000-0B00-000040000000}"/>
            </a:ext>
          </a:extLst>
        </xdr:cNvPr>
        <xdr:cNvSpPr txBox="1"/>
      </xdr:nvSpPr>
      <xdr:spPr>
        <a:xfrm>
          <a:off x="2623185" y="110775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28</xdr:row>
      <xdr:rowOff>171450</xdr:rowOff>
    </xdr:from>
    <xdr:ext cx="117231" cy="149225"/>
    <xdr:sp macro="" textlink="">
      <xdr:nvSpPr>
        <xdr:cNvPr id="65" name="9 CuadroTexto">
          <a:extLst>
            <a:ext uri="{FF2B5EF4-FFF2-40B4-BE49-F238E27FC236}">
              <a16:creationId xmlns:a16="http://schemas.microsoft.com/office/drawing/2014/main" xmlns="" id="{00000000-0008-0000-0B00-000041000000}"/>
            </a:ext>
          </a:extLst>
        </xdr:cNvPr>
        <xdr:cNvSpPr txBox="1"/>
      </xdr:nvSpPr>
      <xdr:spPr>
        <a:xfrm>
          <a:off x="2623185" y="123348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575310</xdr:colOff>
      <xdr:row>21</xdr:row>
      <xdr:rowOff>171450</xdr:rowOff>
    </xdr:from>
    <xdr:ext cx="117231" cy="149225"/>
    <xdr:sp macro="" textlink="">
      <xdr:nvSpPr>
        <xdr:cNvPr id="66" name="9 CuadroTexto">
          <a:extLst>
            <a:ext uri="{FF2B5EF4-FFF2-40B4-BE49-F238E27FC236}">
              <a16:creationId xmlns:a16="http://schemas.microsoft.com/office/drawing/2014/main" xmlns="" id="{00000000-0008-0000-0B00-000042000000}"/>
            </a:ext>
          </a:extLst>
        </xdr:cNvPr>
        <xdr:cNvSpPr txBox="1"/>
      </xdr:nvSpPr>
      <xdr:spPr>
        <a:xfrm>
          <a:off x="908685" y="94011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575310</xdr:colOff>
      <xdr:row>21</xdr:row>
      <xdr:rowOff>171450</xdr:rowOff>
    </xdr:from>
    <xdr:ext cx="117231" cy="149225"/>
    <xdr:sp macro="" textlink="">
      <xdr:nvSpPr>
        <xdr:cNvPr id="67" name="9 CuadroTexto">
          <a:extLst>
            <a:ext uri="{FF2B5EF4-FFF2-40B4-BE49-F238E27FC236}">
              <a16:creationId xmlns:a16="http://schemas.microsoft.com/office/drawing/2014/main" xmlns="" id="{00000000-0008-0000-0B00-000043000000}"/>
            </a:ext>
          </a:extLst>
        </xdr:cNvPr>
        <xdr:cNvSpPr txBox="1"/>
      </xdr:nvSpPr>
      <xdr:spPr>
        <a:xfrm>
          <a:off x="908685" y="94011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26</xdr:row>
      <xdr:rowOff>179070</xdr:rowOff>
    </xdr:from>
    <xdr:ext cx="117231" cy="149225"/>
    <xdr:sp macro="" textlink="">
      <xdr:nvSpPr>
        <xdr:cNvPr id="68" name="9 CuadroTexto">
          <a:extLst>
            <a:ext uri="{FF2B5EF4-FFF2-40B4-BE49-F238E27FC236}">
              <a16:creationId xmlns:a16="http://schemas.microsoft.com/office/drawing/2014/main" xmlns="" id="{00000000-0008-0000-0B00-000044000000}"/>
            </a:ext>
          </a:extLst>
        </xdr:cNvPr>
        <xdr:cNvSpPr txBox="1"/>
      </xdr:nvSpPr>
      <xdr:spPr>
        <a:xfrm>
          <a:off x="2623185" y="1150429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27</xdr:row>
      <xdr:rowOff>161925</xdr:rowOff>
    </xdr:from>
    <xdr:ext cx="117231" cy="149225"/>
    <xdr:sp macro="" textlink="">
      <xdr:nvSpPr>
        <xdr:cNvPr id="69" name="9 CuadroTexto">
          <a:extLst>
            <a:ext uri="{FF2B5EF4-FFF2-40B4-BE49-F238E27FC236}">
              <a16:creationId xmlns:a16="http://schemas.microsoft.com/office/drawing/2014/main" xmlns="" id="{00000000-0008-0000-0B00-000045000000}"/>
            </a:ext>
          </a:extLst>
        </xdr:cNvPr>
        <xdr:cNvSpPr txBox="1"/>
      </xdr:nvSpPr>
      <xdr:spPr>
        <a:xfrm>
          <a:off x="2623185" y="11906250"/>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575310</xdr:colOff>
      <xdr:row>18</xdr:row>
      <xdr:rowOff>161925</xdr:rowOff>
    </xdr:from>
    <xdr:ext cx="117231" cy="149225"/>
    <xdr:sp macro="" textlink="">
      <xdr:nvSpPr>
        <xdr:cNvPr id="70" name="9 CuadroTexto">
          <a:extLst>
            <a:ext uri="{FF2B5EF4-FFF2-40B4-BE49-F238E27FC236}">
              <a16:creationId xmlns:a16="http://schemas.microsoft.com/office/drawing/2014/main" xmlns="" id="{00000000-0008-0000-0B00-000046000000}"/>
            </a:ext>
          </a:extLst>
        </xdr:cNvPr>
        <xdr:cNvSpPr txBox="1"/>
      </xdr:nvSpPr>
      <xdr:spPr>
        <a:xfrm>
          <a:off x="908685" y="8134350"/>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19</xdr:row>
      <xdr:rowOff>171450</xdr:rowOff>
    </xdr:from>
    <xdr:ext cx="117231" cy="149225"/>
    <xdr:sp macro="" textlink="">
      <xdr:nvSpPr>
        <xdr:cNvPr id="71" name="9 CuadroTexto">
          <a:extLst>
            <a:ext uri="{FF2B5EF4-FFF2-40B4-BE49-F238E27FC236}">
              <a16:creationId xmlns:a16="http://schemas.microsoft.com/office/drawing/2014/main" xmlns="" id="{00000000-0008-0000-0B00-000047000000}"/>
            </a:ext>
          </a:extLst>
        </xdr:cNvPr>
        <xdr:cNvSpPr txBox="1"/>
      </xdr:nvSpPr>
      <xdr:spPr>
        <a:xfrm>
          <a:off x="2623185" y="85629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575310</xdr:colOff>
      <xdr:row>18</xdr:row>
      <xdr:rowOff>161925</xdr:rowOff>
    </xdr:from>
    <xdr:ext cx="117231" cy="149225"/>
    <xdr:sp macro="" textlink="">
      <xdr:nvSpPr>
        <xdr:cNvPr id="72" name="9 CuadroTexto">
          <a:extLst>
            <a:ext uri="{FF2B5EF4-FFF2-40B4-BE49-F238E27FC236}">
              <a16:creationId xmlns:a16="http://schemas.microsoft.com/office/drawing/2014/main" xmlns="" id="{00000000-0008-0000-0B00-000048000000}"/>
            </a:ext>
          </a:extLst>
        </xdr:cNvPr>
        <xdr:cNvSpPr txBox="1"/>
      </xdr:nvSpPr>
      <xdr:spPr>
        <a:xfrm>
          <a:off x="908685" y="8134350"/>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19</xdr:row>
      <xdr:rowOff>171450</xdr:rowOff>
    </xdr:from>
    <xdr:ext cx="117231" cy="149225"/>
    <xdr:sp macro="" textlink="">
      <xdr:nvSpPr>
        <xdr:cNvPr id="73" name="9 CuadroTexto">
          <a:extLst>
            <a:ext uri="{FF2B5EF4-FFF2-40B4-BE49-F238E27FC236}">
              <a16:creationId xmlns:a16="http://schemas.microsoft.com/office/drawing/2014/main" xmlns="" id="{00000000-0008-0000-0B00-000049000000}"/>
            </a:ext>
          </a:extLst>
        </xdr:cNvPr>
        <xdr:cNvSpPr txBox="1"/>
      </xdr:nvSpPr>
      <xdr:spPr>
        <a:xfrm>
          <a:off x="2623185" y="85629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20</xdr:row>
      <xdr:rowOff>169545</xdr:rowOff>
    </xdr:from>
    <xdr:ext cx="117231" cy="149225"/>
    <xdr:sp macro="" textlink="">
      <xdr:nvSpPr>
        <xdr:cNvPr id="74" name="9 CuadroTexto">
          <a:extLst>
            <a:ext uri="{FF2B5EF4-FFF2-40B4-BE49-F238E27FC236}">
              <a16:creationId xmlns:a16="http://schemas.microsoft.com/office/drawing/2014/main" xmlns="" id="{00000000-0008-0000-0B00-00004A000000}"/>
            </a:ext>
          </a:extLst>
        </xdr:cNvPr>
        <xdr:cNvSpPr txBox="1"/>
      </xdr:nvSpPr>
      <xdr:spPr>
        <a:xfrm>
          <a:off x="2623185" y="8980170"/>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21</xdr:row>
      <xdr:rowOff>171450</xdr:rowOff>
    </xdr:from>
    <xdr:ext cx="117231" cy="149225"/>
    <xdr:sp macro="" textlink="">
      <xdr:nvSpPr>
        <xdr:cNvPr id="75" name="9 CuadroTexto">
          <a:extLst>
            <a:ext uri="{FF2B5EF4-FFF2-40B4-BE49-F238E27FC236}">
              <a16:creationId xmlns:a16="http://schemas.microsoft.com/office/drawing/2014/main" xmlns="" id="{00000000-0008-0000-0B00-00004B000000}"/>
            </a:ext>
          </a:extLst>
        </xdr:cNvPr>
        <xdr:cNvSpPr txBox="1"/>
      </xdr:nvSpPr>
      <xdr:spPr>
        <a:xfrm>
          <a:off x="2623185" y="94011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22</xdr:row>
      <xdr:rowOff>179070</xdr:rowOff>
    </xdr:from>
    <xdr:ext cx="117231" cy="139898"/>
    <xdr:sp macro="" textlink="">
      <xdr:nvSpPr>
        <xdr:cNvPr id="76" name="9 CuadroTexto">
          <a:extLst>
            <a:ext uri="{FF2B5EF4-FFF2-40B4-BE49-F238E27FC236}">
              <a16:creationId xmlns:a16="http://schemas.microsoft.com/office/drawing/2014/main" xmlns="" id="{00000000-0008-0000-0B00-00004C000000}"/>
            </a:ext>
          </a:extLst>
        </xdr:cNvPr>
        <xdr:cNvSpPr txBox="1"/>
      </xdr:nvSpPr>
      <xdr:spPr>
        <a:xfrm>
          <a:off x="2623185" y="9827895"/>
          <a:ext cx="117231" cy="1398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23</xdr:row>
      <xdr:rowOff>171450</xdr:rowOff>
    </xdr:from>
    <xdr:ext cx="117231" cy="149225"/>
    <xdr:sp macro="" textlink="">
      <xdr:nvSpPr>
        <xdr:cNvPr id="77" name="9 CuadroTexto">
          <a:extLst>
            <a:ext uri="{FF2B5EF4-FFF2-40B4-BE49-F238E27FC236}">
              <a16:creationId xmlns:a16="http://schemas.microsoft.com/office/drawing/2014/main" xmlns="" id="{00000000-0008-0000-0B00-00004D000000}"/>
            </a:ext>
          </a:extLst>
        </xdr:cNvPr>
        <xdr:cNvSpPr txBox="1"/>
      </xdr:nvSpPr>
      <xdr:spPr>
        <a:xfrm>
          <a:off x="2623185" y="102393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23</xdr:row>
      <xdr:rowOff>171450</xdr:rowOff>
    </xdr:from>
    <xdr:ext cx="117231" cy="149225"/>
    <xdr:sp macro="" textlink="">
      <xdr:nvSpPr>
        <xdr:cNvPr id="78" name="9 CuadroTexto">
          <a:extLst>
            <a:ext uri="{FF2B5EF4-FFF2-40B4-BE49-F238E27FC236}">
              <a16:creationId xmlns:a16="http://schemas.microsoft.com/office/drawing/2014/main" xmlns="" id="{00000000-0008-0000-0B00-00004E000000}"/>
            </a:ext>
          </a:extLst>
        </xdr:cNvPr>
        <xdr:cNvSpPr txBox="1"/>
      </xdr:nvSpPr>
      <xdr:spPr>
        <a:xfrm>
          <a:off x="2623185" y="102393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24</xdr:row>
      <xdr:rowOff>179070</xdr:rowOff>
    </xdr:from>
    <xdr:ext cx="117231" cy="139898"/>
    <xdr:sp macro="" textlink="">
      <xdr:nvSpPr>
        <xdr:cNvPr id="79" name="9 CuadroTexto">
          <a:extLst>
            <a:ext uri="{FF2B5EF4-FFF2-40B4-BE49-F238E27FC236}">
              <a16:creationId xmlns:a16="http://schemas.microsoft.com/office/drawing/2014/main" xmlns="" id="{00000000-0008-0000-0B00-00004F000000}"/>
            </a:ext>
          </a:extLst>
        </xdr:cNvPr>
        <xdr:cNvSpPr txBox="1"/>
      </xdr:nvSpPr>
      <xdr:spPr>
        <a:xfrm>
          <a:off x="2623185" y="10666095"/>
          <a:ext cx="117231" cy="1398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24</xdr:row>
      <xdr:rowOff>179070</xdr:rowOff>
    </xdr:from>
    <xdr:ext cx="117231" cy="139898"/>
    <xdr:sp macro="" textlink="">
      <xdr:nvSpPr>
        <xdr:cNvPr id="80" name="9 CuadroTexto">
          <a:extLst>
            <a:ext uri="{FF2B5EF4-FFF2-40B4-BE49-F238E27FC236}">
              <a16:creationId xmlns:a16="http://schemas.microsoft.com/office/drawing/2014/main" xmlns="" id="{00000000-0008-0000-0B00-000050000000}"/>
            </a:ext>
          </a:extLst>
        </xdr:cNvPr>
        <xdr:cNvSpPr txBox="1"/>
      </xdr:nvSpPr>
      <xdr:spPr>
        <a:xfrm>
          <a:off x="2623185" y="10666095"/>
          <a:ext cx="117231" cy="1398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25</xdr:row>
      <xdr:rowOff>171450</xdr:rowOff>
    </xdr:from>
    <xdr:ext cx="117231" cy="149225"/>
    <xdr:sp macro="" textlink="">
      <xdr:nvSpPr>
        <xdr:cNvPr id="81" name="9 CuadroTexto">
          <a:extLst>
            <a:ext uri="{FF2B5EF4-FFF2-40B4-BE49-F238E27FC236}">
              <a16:creationId xmlns:a16="http://schemas.microsoft.com/office/drawing/2014/main" xmlns="" id="{00000000-0008-0000-0B00-000051000000}"/>
            </a:ext>
          </a:extLst>
        </xdr:cNvPr>
        <xdr:cNvSpPr txBox="1"/>
      </xdr:nvSpPr>
      <xdr:spPr>
        <a:xfrm>
          <a:off x="2623185" y="110775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25</xdr:row>
      <xdr:rowOff>171450</xdr:rowOff>
    </xdr:from>
    <xdr:ext cx="117231" cy="149225"/>
    <xdr:sp macro="" textlink="">
      <xdr:nvSpPr>
        <xdr:cNvPr id="82" name="9 CuadroTexto">
          <a:extLst>
            <a:ext uri="{FF2B5EF4-FFF2-40B4-BE49-F238E27FC236}">
              <a16:creationId xmlns:a16="http://schemas.microsoft.com/office/drawing/2014/main" xmlns="" id="{00000000-0008-0000-0B00-000052000000}"/>
            </a:ext>
          </a:extLst>
        </xdr:cNvPr>
        <xdr:cNvSpPr txBox="1"/>
      </xdr:nvSpPr>
      <xdr:spPr>
        <a:xfrm>
          <a:off x="2623185" y="110775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28</xdr:row>
      <xdr:rowOff>171450</xdr:rowOff>
    </xdr:from>
    <xdr:ext cx="117231" cy="149225"/>
    <xdr:sp macro="" textlink="">
      <xdr:nvSpPr>
        <xdr:cNvPr id="83" name="9 CuadroTexto">
          <a:extLst>
            <a:ext uri="{FF2B5EF4-FFF2-40B4-BE49-F238E27FC236}">
              <a16:creationId xmlns:a16="http://schemas.microsoft.com/office/drawing/2014/main" xmlns="" id="{00000000-0008-0000-0B00-000053000000}"/>
            </a:ext>
          </a:extLst>
        </xdr:cNvPr>
        <xdr:cNvSpPr txBox="1"/>
      </xdr:nvSpPr>
      <xdr:spPr>
        <a:xfrm>
          <a:off x="2623185" y="123348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575310</xdr:colOff>
      <xdr:row>21</xdr:row>
      <xdr:rowOff>171450</xdr:rowOff>
    </xdr:from>
    <xdr:ext cx="117231" cy="149225"/>
    <xdr:sp macro="" textlink="">
      <xdr:nvSpPr>
        <xdr:cNvPr id="84" name="9 CuadroTexto">
          <a:extLst>
            <a:ext uri="{FF2B5EF4-FFF2-40B4-BE49-F238E27FC236}">
              <a16:creationId xmlns:a16="http://schemas.microsoft.com/office/drawing/2014/main" xmlns="" id="{00000000-0008-0000-0B00-000054000000}"/>
            </a:ext>
          </a:extLst>
        </xdr:cNvPr>
        <xdr:cNvSpPr txBox="1"/>
      </xdr:nvSpPr>
      <xdr:spPr>
        <a:xfrm>
          <a:off x="908685" y="94011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1</xdr:col>
      <xdr:colOff>575310</xdr:colOff>
      <xdr:row>21</xdr:row>
      <xdr:rowOff>171450</xdr:rowOff>
    </xdr:from>
    <xdr:ext cx="117231" cy="149225"/>
    <xdr:sp macro="" textlink="">
      <xdr:nvSpPr>
        <xdr:cNvPr id="85" name="9 CuadroTexto">
          <a:extLst>
            <a:ext uri="{FF2B5EF4-FFF2-40B4-BE49-F238E27FC236}">
              <a16:creationId xmlns:a16="http://schemas.microsoft.com/office/drawing/2014/main" xmlns="" id="{00000000-0008-0000-0B00-000055000000}"/>
            </a:ext>
          </a:extLst>
        </xdr:cNvPr>
        <xdr:cNvSpPr txBox="1"/>
      </xdr:nvSpPr>
      <xdr:spPr>
        <a:xfrm>
          <a:off x="908685" y="94011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26</xdr:row>
      <xdr:rowOff>179070</xdr:rowOff>
    </xdr:from>
    <xdr:ext cx="117231" cy="149225"/>
    <xdr:sp macro="" textlink="">
      <xdr:nvSpPr>
        <xdr:cNvPr id="86" name="9 CuadroTexto">
          <a:extLst>
            <a:ext uri="{FF2B5EF4-FFF2-40B4-BE49-F238E27FC236}">
              <a16:creationId xmlns:a16="http://schemas.microsoft.com/office/drawing/2014/main" xmlns="" id="{00000000-0008-0000-0B00-000056000000}"/>
            </a:ext>
          </a:extLst>
        </xdr:cNvPr>
        <xdr:cNvSpPr txBox="1"/>
      </xdr:nvSpPr>
      <xdr:spPr>
        <a:xfrm>
          <a:off x="2623185" y="1150429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27</xdr:row>
      <xdr:rowOff>161925</xdr:rowOff>
    </xdr:from>
    <xdr:ext cx="117231" cy="149225"/>
    <xdr:sp macro="" textlink="">
      <xdr:nvSpPr>
        <xdr:cNvPr id="87" name="9 CuadroTexto">
          <a:extLst>
            <a:ext uri="{FF2B5EF4-FFF2-40B4-BE49-F238E27FC236}">
              <a16:creationId xmlns:a16="http://schemas.microsoft.com/office/drawing/2014/main" xmlns="" id="{00000000-0008-0000-0B00-000057000000}"/>
            </a:ext>
          </a:extLst>
        </xdr:cNvPr>
        <xdr:cNvSpPr txBox="1"/>
      </xdr:nvSpPr>
      <xdr:spPr>
        <a:xfrm>
          <a:off x="2623185" y="11906250"/>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27</xdr:row>
      <xdr:rowOff>161925</xdr:rowOff>
    </xdr:from>
    <xdr:ext cx="117231" cy="149225"/>
    <xdr:sp macro="" textlink="">
      <xdr:nvSpPr>
        <xdr:cNvPr id="88" name="9 CuadroTexto">
          <a:extLst>
            <a:ext uri="{FF2B5EF4-FFF2-40B4-BE49-F238E27FC236}">
              <a16:creationId xmlns:a16="http://schemas.microsoft.com/office/drawing/2014/main" xmlns="" id="{00000000-0008-0000-0B00-000058000000}"/>
            </a:ext>
          </a:extLst>
        </xdr:cNvPr>
        <xdr:cNvSpPr txBox="1"/>
      </xdr:nvSpPr>
      <xdr:spPr>
        <a:xfrm>
          <a:off x="2623185" y="11906250"/>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oneCellAnchor>
    <xdr:from>
      <xdr:col>2</xdr:col>
      <xdr:colOff>575310</xdr:colOff>
      <xdr:row>28</xdr:row>
      <xdr:rowOff>171450</xdr:rowOff>
    </xdr:from>
    <xdr:ext cx="117231" cy="149225"/>
    <xdr:sp macro="" textlink="">
      <xdr:nvSpPr>
        <xdr:cNvPr id="89" name="9 CuadroTexto">
          <a:extLst>
            <a:ext uri="{FF2B5EF4-FFF2-40B4-BE49-F238E27FC236}">
              <a16:creationId xmlns:a16="http://schemas.microsoft.com/office/drawing/2014/main" xmlns="" id="{00000000-0008-0000-0B00-000059000000}"/>
            </a:ext>
          </a:extLst>
        </xdr:cNvPr>
        <xdr:cNvSpPr txBox="1"/>
      </xdr:nvSpPr>
      <xdr:spPr>
        <a:xfrm>
          <a:off x="2623185" y="12334875"/>
          <a:ext cx="117231" cy="14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EC"/>
        </a:p>
      </xdr:txBody>
    </xdr:sp>
    <xdr:clientData/>
  </xdr:one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317500</xdr:colOff>
      <xdr:row>1</xdr:row>
      <xdr:rowOff>127000</xdr:rowOff>
    </xdr:to>
    <xdr:pic>
      <xdr:nvPicPr>
        <xdr:cNvPr id="10" name="Imagen 9">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2938125" cy="1111250"/>
        </a:xfrm>
        <a:prstGeom prst="rect">
          <a:avLst/>
        </a:prstGeom>
      </xdr:spPr>
    </xdr:pic>
    <xdr:clientData/>
  </xdr:twoCellAnchor>
  <xdr:twoCellAnchor>
    <xdr:from>
      <xdr:col>1</xdr:col>
      <xdr:colOff>303742</xdr:colOff>
      <xdr:row>19</xdr:row>
      <xdr:rowOff>355600</xdr:rowOff>
    </xdr:from>
    <xdr:to>
      <xdr:col>8</xdr:col>
      <xdr:colOff>535516</xdr:colOff>
      <xdr:row>35</xdr:row>
      <xdr:rowOff>186267</xdr:rowOff>
    </xdr:to>
    <xdr:graphicFrame macro="">
      <xdr:nvGraphicFramePr>
        <xdr:cNvPr id="35383662" name="3 Gráfico">
          <a:extLst>
            <a:ext uri="{FF2B5EF4-FFF2-40B4-BE49-F238E27FC236}">
              <a16:creationId xmlns:a16="http://schemas.microsoft.com/office/drawing/2014/main" xmlns="" id="{00000000-0008-0000-0C00-00006EE91B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800100</xdr:colOff>
      <xdr:row>0</xdr:row>
      <xdr:rowOff>92075</xdr:rowOff>
    </xdr:from>
    <xdr:to>
      <xdr:col>5</xdr:col>
      <xdr:colOff>1066800</xdr:colOff>
      <xdr:row>0</xdr:row>
      <xdr:rowOff>977900</xdr:rowOff>
    </xdr:to>
    <xdr:grpSp>
      <xdr:nvGrpSpPr>
        <xdr:cNvPr id="35383663" name="Grupo 5">
          <a:extLst>
            <a:ext uri="{FF2B5EF4-FFF2-40B4-BE49-F238E27FC236}">
              <a16:creationId xmlns:a16="http://schemas.microsoft.com/office/drawing/2014/main" xmlns="" id="{00000000-0008-0000-0C00-00006FE91B02}"/>
            </a:ext>
          </a:extLst>
        </xdr:cNvPr>
        <xdr:cNvGrpSpPr>
          <a:grpSpLocks/>
        </xdr:cNvGrpSpPr>
      </xdr:nvGrpSpPr>
      <xdr:grpSpPr bwMode="auto">
        <a:xfrm>
          <a:off x="2528207" y="92075"/>
          <a:ext cx="7750629" cy="885825"/>
          <a:chOff x="2370652" y="32089"/>
          <a:chExt cx="8424999" cy="1103781"/>
        </a:xfrm>
      </xdr:grpSpPr>
      <xdr:sp macro="" textlink="">
        <xdr:nvSpPr>
          <xdr:cNvPr id="7" name="CuadroTexto 6">
            <a:extLst>
              <a:ext uri="{FF2B5EF4-FFF2-40B4-BE49-F238E27FC236}">
                <a16:creationId xmlns:a16="http://schemas.microsoft.com/office/drawing/2014/main" xmlns="" id="{00000000-0008-0000-0C00-000007000000}"/>
              </a:ext>
            </a:extLst>
          </xdr:cNvPr>
          <xdr:cNvSpPr txBox="1"/>
        </xdr:nvSpPr>
        <xdr:spPr>
          <a:xfrm>
            <a:off x="2370652" y="32089"/>
            <a:ext cx="5761746" cy="5696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8" name="CuadroTexto 7">
            <a:extLst>
              <a:ext uri="{FF2B5EF4-FFF2-40B4-BE49-F238E27FC236}">
                <a16:creationId xmlns:a16="http://schemas.microsoft.com/office/drawing/2014/main" xmlns="" id="{00000000-0008-0000-0C00-000008000000}"/>
              </a:ext>
            </a:extLst>
          </xdr:cNvPr>
          <xdr:cNvSpPr txBox="1"/>
        </xdr:nvSpPr>
        <xdr:spPr>
          <a:xfrm>
            <a:off x="2401740" y="566177"/>
            <a:ext cx="8393911" cy="5696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Indicadores</a:t>
            </a:r>
            <a:r>
              <a:rPr lang="es-ES_tradnl" sz="2000" b="0" i="0" baseline="0">
                <a:solidFill>
                  <a:srgbClr val="6C6F7C"/>
                </a:solidFill>
                <a:latin typeface="Century Gothic" panose="020B0502020202020204" pitchFamily="34" charset="0"/>
              </a:rPr>
              <a:t> físicos</a:t>
            </a:r>
            <a:endParaRPr lang="es-ES_tradnl" sz="2000" b="0" i="0">
              <a:solidFill>
                <a:srgbClr val="6C6F7C"/>
              </a:solidFill>
              <a:latin typeface="Century Gothic" panose="020B0502020202020204" pitchFamily="34" charset="0"/>
            </a:endParaRPr>
          </a:p>
        </xdr:txBody>
      </xdr:sp>
    </xdr:grp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41</xdr:col>
      <xdr:colOff>142875</xdr:colOff>
      <xdr:row>1</xdr:row>
      <xdr:rowOff>206374</xdr:rowOff>
    </xdr:to>
    <xdr:pic>
      <xdr:nvPicPr>
        <xdr:cNvPr id="12" name="Imagen 11">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5908000" cy="1190624"/>
        </a:xfrm>
        <a:prstGeom prst="rect">
          <a:avLst/>
        </a:prstGeom>
      </xdr:spPr>
    </xdr:pic>
    <xdr:clientData/>
  </xdr:twoCellAnchor>
  <xdr:twoCellAnchor>
    <xdr:from>
      <xdr:col>0</xdr:col>
      <xdr:colOff>0</xdr:colOff>
      <xdr:row>12</xdr:row>
      <xdr:rowOff>297847</xdr:rowOff>
    </xdr:from>
    <xdr:to>
      <xdr:col>37</xdr:col>
      <xdr:colOff>395968</xdr:colOff>
      <xdr:row>22</xdr:row>
      <xdr:rowOff>329143</xdr:rowOff>
    </xdr:to>
    <xdr:graphicFrame macro="">
      <xdr:nvGraphicFramePr>
        <xdr:cNvPr id="35264000" name="4 Gráfico">
          <a:extLst>
            <a:ext uri="{FF2B5EF4-FFF2-40B4-BE49-F238E27FC236}">
              <a16:creationId xmlns:a16="http://schemas.microsoft.com/office/drawing/2014/main" xmlns="" id="{00000000-0008-0000-0D00-000000161A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24</xdr:row>
      <xdr:rowOff>394604</xdr:rowOff>
    </xdr:from>
    <xdr:to>
      <xdr:col>37</xdr:col>
      <xdr:colOff>448128</xdr:colOff>
      <xdr:row>34</xdr:row>
      <xdr:rowOff>167668</xdr:rowOff>
    </xdr:to>
    <xdr:graphicFrame macro="">
      <xdr:nvGraphicFramePr>
        <xdr:cNvPr id="35264001" name="5 Gráfico">
          <a:extLst>
            <a:ext uri="{FF2B5EF4-FFF2-40B4-BE49-F238E27FC236}">
              <a16:creationId xmlns:a16="http://schemas.microsoft.com/office/drawing/2014/main" xmlns="" id="{00000000-0008-0000-0D00-000001161A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37</xdr:row>
      <xdr:rowOff>109460</xdr:rowOff>
    </xdr:from>
    <xdr:to>
      <xdr:col>37</xdr:col>
      <xdr:colOff>518432</xdr:colOff>
      <xdr:row>47</xdr:row>
      <xdr:rowOff>368148</xdr:rowOff>
    </xdr:to>
    <xdr:graphicFrame macro="">
      <xdr:nvGraphicFramePr>
        <xdr:cNvPr id="35264002" name="5 Gráfico">
          <a:extLst>
            <a:ext uri="{FF2B5EF4-FFF2-40B4-BE49-F238E27FC236}">
              <a16:creationId xmlns:a16="http://schemas.microsoft.com/office/drawing/2014/main" xmlns="" id="{00000000-0008-0000-0D00-000002161A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511176</xdr:colOff>
      <xdr:row>0</xdr:row>
      <xdr:rowOff>154214</xdr:rowOff>
    </xdr:from>
    <xdr:to>
      <xdr:col>24</xdr:col>
      <xdr:colOff>492125</xdr:colOff>
      <xdr:row>1</xdr:row>
      <xdr:rowOff>2721</xdr:rowOff>
    </xdr:to>
    <xdr:grpSp>
      <xdr:nvGrpSpPr>
        <xdr:cNvPr id="35264003" name="Grupo 8">
          <a:extLst>
            <a:ext uri="{FF2B5EF4-FFF2-40B4-BE49-F238E27FC236}">
              <a16:creationId xmlns:a16="http://schemas.microsoft.com/office/drawing/2014/main" xmlns="" id="{00000000-0008-0000-0D00-000003161A02}"/>
            </a:ext>
          </a:extLst>
        </xdr:cNvPr>
        <xdr:cNvGrpSpPr>
          <a:grpSpLocks/>
        </xdr:cNvGrpSpPr>
      </xdr:nvGrpSpPr>
      <xdr:grpSpPr bwMode="auto">
        <a:xfrm>
          <a:off x="4933497" y="154214"/>
          <a:ext cx="10676164" cy="841828"/>
          <a:chOff x="2746423" y="59700"/>
          <a:chExt cx="8412156" cy="1131233"/>
        </a:xfrm>
      </xdr:grpSpPr>
      <xdr:sp macro="" textlink="">
        <xdr:nvSpPr>
          <xdr:cNvPr id="10" name="CuadroTexto 9">
            <a:extLst>
              <a:ext uri="{FF2B5EF4-FFF2-40B4-BE49-F238E27FC236}">
                <a16:creationId xmlns:a16="http://schemas.microsoft.com/office/drawing/2014/main" xmlns="" id="{00000000-0008-0000-0D00-00000A000000}"/>
              </a:ext>
            </a:extLst>
          </xdr:cNvPr>
          <xdr:cNvSpPr txBox="1"/>
        </xdr:nvSpPr>
        <xdr:spPr>
          <a:xfrm>
            <a:off x="2746423" y="59700"/>
            <a:ext cx="5597482" cy="6931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1" name="CuadroTexto 10">
            <a:extLst>
              <a:ext uri="{FF2B5EF4-FFF2-40B4-BE49-F238E27FC236}">
                <a16:creationId xmlns:a16="http://schemas.microsoft.com/office/drawing/2014/main" xmlns="" id="{00000000-0008-0000-0D00-00000B000000}"/>
              </a:ext>
            </a:extLst>
          </xdr:cNvPr>
          <xdr:cNvSpPr txBox="1"/>
        </xdr:nvSpPr>
        <xdr:spPr>
          <a:xfrm>
            <a:off x="2756943" y="608681"/>
            <a:ext cx="8401636" cy="5822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Indicadores</a:t>
            </a:r>
            <a:r>
              <a:rPr lang="es-ES_tradnl" sz="2000" b="0" i="0" baseline="0">
                <a:solidFill>
                  <a:srgbClr val="6C6F7C"/>
                </a:solidFill>
                <a:latin typeface="Century Gothic" panose="020B0502020202020204" pitchFamily="34" charset="0"/>
              </a:rPr>
              <a:t> físicos</a:t>
            </a:r>
            <a:endParaRPr lang="es-ES_tradnl" sz="2000" b="0" i="0">
              <a:solidFill>
                <a:srgbClr val="6C6F7C"/>
              </a:solidFill>
              <a:latin typeface="Century Gothic" panose="020B0502020202020204" pitchFamily="34" charset="0"/>
            </a:endParaRPr>
          </a:p>
        </xdr:txBody>
      </xdr:sp>
    </xdr:grp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63500</xdr:colOff>
      <xdr:row>1</xdr:row>
      <xdr:rowOff>111125</xdr:rowOff>
    </xdr:to>
    <xdr:pic>
      <xdr:nvPicPr>
        <xdr:cNvPr id="8" name="Imagen 7">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2001500" cy="1095375"/>
        </a:xfrm>
        <a:prstGeom prst="rect">
          <a:avLst/>
        </a:prstGeom>
      </xdr:spPr>
    </xdr:pic>
    <xdr:clientData/>
  </xdr:twoCellAnchor>
  <xdr:twoCellAnchor>
    <xdr:from>
      <xdr:col>0</xdr:col>
      <xdr:colOff>0</xdr:colOff>
      <xdr:row>20</xdr:row>
      <xdr:rowOff>85723</xdr:rowOff>
    </xdr:from>
    <xdr:to>
      <xdr:col>8</xdr:col>
      <xdr:colOff>266700</xdr:colOff>
      <xdr:row>40</xdr:row>
      <xdr:rowOff>317045</xdr:rowOff>
    </xdr:to>
    <xdr:graphicFrame macro="">
      <xdr:nvGraphicFramePr>
        <xdr:cNvPr id="35264878" name="Gráfico 1">
          <a:extLst>
            <a:ext uri="{FF2B5EF4-FFF2-40B4-BE49-F238E27FC236}">
              <a16:creationId xmlns:a16="http://schemas.microsoft.com/office/drawing/2014/main" xmlns="" id="{00000000-0008-0000-0E00-00006E191A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1089006</xdr:colOff>
      <xdr:row>0</xdr:row>
      <xdr:rowOff>135730</xdr:rowOff>
    </xdr:from>
    <xdr:to>
      <xdr:col>4</xdr:col>
      <xdr:colOff>457291</xdr:colOff>
      <xdr:row>1</xdr:row>
      <xdr:rowOff>18255</xdr:rowOff>
    </xdr:to>
    <xdr:grpSp>
      <xdr:nvGrpSpPr>
        <xdr:cNvPr id="10" name="Grupo 5">
          <a:extLst>
            <a:ext uri="{FF2B5EF4-FFF2-40B4-BE49-F238E27FC236}">
              <a16:creationId xmlns:a16="http://schemas.microsoft.com/office/drawing/2014/main" xmlns="" id="{00000000-0008-0000-0E00-00000A000000}"/>
            </a:ext>
          </a:extLst>
        </xdr:cNvPr>
        <xdr:cNvGrpSpPr>
          <a:grpSpLocks/>
        </xdr:cNvGrpSpPr>
      </xdr:nvGrpSpPr>
      <xdr:grpSpPr bwMode="auto">
        <a:xfrm>
          <a:off x="2476935" y="135730"/>
          <a:ext cx="5409856" cy="875846"/>
          <a:chOff x="2734389" y="98038"/>
          <a:chExt cx="5586541" cy="1075419"/>
        </a:xfrm>
      </xdr:grpSpPr>
      <xdr:sp macro="" textlink="">
        <xdr:nvSpPr>
          <xdr:cNvPr id="11" name="CuadroTexto 10">
            <a:extLst>
              <a:ext uri="{FF2B5EF4-FFF2-40B4-BE49-F238E27FC236}">
                <a16:creationId xmlns:a16="http://schemas.microsoft.com/office/drawing/2014/main" xmlns="" id="{00000000-0008-0000-0E00-00000B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2" name="CuadroTexto 11">
            <a:extLst>
              <a:ext uri="{FF2B5EF4-FFF2-40B4-BE49-F238E27FC236}">
                <a16:creationId xmlns:a16="http://schemas.microsoft.com/office/drawing/2014/main" xmlns="" id="{00000000-0008-0000-0E00-00000C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23</xdr:col>
      <xdr:colOff>47624</xdr:colOff>
      <xdr:row>0</xdr:row>
      <xdr:rowOff>1127125</xdr:rowOff>
    </xdr:to>
    <xdr:pic>
      <xdr:nvPicPr>
        <xdr:cNvPr id="8" name="Imagen 7">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066249" cy="1127125"/>
        </a:xfrm>
        <a:prstGeom prst="rect">
          <a:avLst/>
        </a:prstGeom>
      </xdr:spPr>
    </xdr:pic>
    <xdr:clientData/>
  </xdr:twoCellAnchor>
  <xdr:twoCellAnchor>
    <xdr:from>
      <xdr:col>0</xdr:col>
      <xdr:colOff>0</xdr:colOff>
      <xdr:row>19</xdr:row>
      <xdr:rowOff>256835</xdr:rowOff>
    </xdr:from>
    <xdr:to>
      <xdr:col>13</xdr:col>
      <xdr:colOff>142876</xdr:colOff>
      <xdr:row>41</xdr:row>
      <xdr:rowOff>135921</xdr:rowOff>
    </xdr:to>
    <xdr:graphicFrame macro="">
      <xdr:nvGraphicFramePr>
        <xdr:cNvPr id="63227246" name="1 Gráfico">
          <a:extLst>
            <a:ext uri="{FF2B5EF4-FFF2-40B4-BE49-F238E27FC236}">
              <a16:creationId xmlns:a16="http://schemas.microsoft.com/office/drawing/2014/main" xmlns="" id="{00000000-0008-0000-0F00-00006EC5C4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490858</xdr:colOff>
      <xdr:row>0</xdr:row>
      <xdr:rowOff>64293</xdr:rowOff>
    </xdr:from>
    <xdr:to>
      <xdr:col>11</xdr:col>
      <xdr:colOff>269627</xdr:colOff>
      <xdr:row>0</xdr:row>
      <xdr:rowOff>1105693</xdr:rowOff>
    </xdr:to>
    <xdr:grpSp>
      <xdr:nvGrpSpPr>
        <xdr:cNvPr id="9" name="Grupo 5">
          <a:extLst>
            <a:ext uri="{FF2B5EF4-FFF2-40B4-BE49-F238E27FC236}">
              <a16:creationId xmlns:a16="http://schemas.microsoft.com/office/drawing/2014/main" xmlns="" id="{00000000-0008-0000-0F00-000009000000}"/>
            </a:ext>
          </a:extLst>
        </xdr:cNvPr>
        <xdr:cNvGrpSpPr>
          <a:grpSpLocks/>
        </xdr:cNvGrpSpPr>
      </xdr:nvGrpSpPr>
      <xdr:grpSpPr bwMode="auto">
        <a:xfrm>
          <a:off x="4754429" y="64293"/>
          <a:ext cx="7616484" cy="1041400"/>
          <a:chOff x="2734389" y="98038"/>
          <a:chExt cx="5586541" cy="1075419"/>
        </a:xfrm>
      </xdr:grpSpPr>
      <xdr:sp macro="" textlink="">
        <xdr:nvSpPr>
          <xdr:cNvPr id="10" name="CuadroTexto 9">
            <a:extLst>
              <a:ext uri="{FF2B5EF4-FFF2-40B4-BE49-F238E27FC236}">
                <a16:creationId xmlns:a16="http://schemas.microsoft.com/office/drawing/2014/main" xmlns="" id="{00000000-0008-0000-0F00-00000A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1" name="CuadroTexto 10">
            <a:extLst>
              <a:ext uri="{FF2B5EF4-FFF2-40B4-BE49-F238E27FC236}">
                <a16:creationId xmlns:a16="http://schemas.microsoft.com/office/drawing/2014/main" xmlns="" id="{00000000-0008-0000-0F00-00000B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714375</xdr:colOff>
      <xdr:row>1</xdr:row>
      <xdr:rowOff>142875</xdr:rowOff>
    </xdr:to>
    <xdr:pic>
      <xdr:nvPicPr>
        <xdr:cNvPr id="11" name="Imagen 10">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1112500" cy="1127125"/>
        </a:xfrm>
        <a:prstGeom prst="rect">
          <a:avLst/>
        </a:prstGeom>
      </xdr:spPr>
    </xdr:pic>
    <xdr:clientData/>
  </xdr:twoCellAnchor>
  <xdr:twoCellAnchor>
    <xdr:from>
      <xdr:col>1</xdr:col>
      <xdr:colOff>140040</xdr:colOff>
      <xdr:row>11</xdr:row>
      <xdr:rowOff>123978</xdr:rowOff>
    </xdr:from>
    <xdr:to>
      <xdr:col>5</xdr:col>
      <xdr:colOff>63500</xdr:colOff>
      <xdr:row>19</xdr:row>
      <xdr:rowOff>207120</xdr:rowOff>
    </xdr:to>
    <xdr:graphicFrame macro="">
      <xdr:nvGraphicFramePr>
        <xdr:cNvPr id="2" name="3 Gráfico">
          <a:extLst>
            <a:ext uri="{FF2B5EF4-FFF2-40B4-BE49-F238E27FC236}">
              <a16:creationId xmlns:a16="http://schemas.microsoft.com/office/drawing/2014/main" xmlns="" id="{00000000-0008-0000-1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1976584</xdr:colOff>
      <xdr:row>0</xdr:row>
      <xdr:rowOff>76199</xdr:rowOff>
    </xdr:from>
    <xdr:to>
      <xdr:col>5</xdr:col>
      <xdr:colOff>139697</xdr:colOff>
      <xdr:row>1</xdr:row>
      <xdr:rowOff>34129</xdr:rowOff>
    </xdr:to>
    <xdr:grpSp>
      <xdr:nvGrpSpPr>
        <xdr:cNvPr id="5" name="Grupo 5">
          <a:extLst>
            <a:ext uri="{FF2B5EF4-FFF2-40B4-BE49-F238E27FC236}">
              <a16:creationId xmlns:a16="http://schemas.microsoft.com/office/drawing/2014/main" xmlns="" id="{00000000-0008-0000-1000-000005000000}"/>
            </a:ext>
          </a:extLst>
        </xdr:cNvPr>
        <xdr:cNvGrpSpPr>
          <a:grpSpLocks/>
        </xdr:cNvGrpSpPr>
      </xdr:nvGrpSpPr>
      <xdr:grpSpPr bwMode="auto">
        <a:xfrm>
          <a:off x="2316763" y="76199"/>
          <a:ext cx="8246005" cy="951251"/>
          <a:chOff x="3322659" y="38677"/>
          <a:chExt cx="8431722" cy="1174353"/>
        </a:xfrm>
      </xdr:grpSpPr>
      <xdr:sp macro="" textlink="">
        <xdr:nvSpPr>
          <xdr:cNvPr id="6" name="CuadroTexto 5">
            <a:extLst>
              <a:ext uri="{FF2B5EF4-FFF2-40B4-BE49-F238E27FC236}">
                <a16:creationId xmlns:a16="http://schemas.microsoft.com/office/drawing/2014/main" xmlns="" id="{00000000-0008-0000-1000-000006000000}"/>
              </a:ext>
            </a:extLst>
          </xdr:cNvPr>
          <xdr:cNvSpPr txBox="1"/>
        </xdr:nvSpPr>
        <xdr:spPr>
          <a:xfrm>
            <a:off x="3322659" y="38677"/>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7" name="CuadroTexto 6">
            <a:extLst>
              <a:ext uri="{FF2B5EF4-FFF2-40B4-BE49-F238E27FC236}">
                <a16:creationId xmlns:a16="http://schemas.microsoft.com/office/drawing/2014/main" xmlns="" id="{00000000-0008-0000-1000-000007000000}"/>
              </a:ext>
            </a:extLst>
          </xdr:cNvPr>
          <xdr:cNvSpPr txBox="1"/>
        </xdr:nvSpPr>
        <xdr:spPr>
          <a:xfrm>
            <a:off x="3352585" y="622141"/>
            <a:ext cx="8401796" cy="5908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twoCellAnchor>
    <xdr:from>
      <xdr:col>1</xdr:col>
      <xdr:colOff>103755</xdr:colOff>
      <xdr:row>24</xdr:row>
      <xdr:rowOff>69398</xdr:rowOff>
    </xdr:from>
    <xdr:to>
      <xdr:col>5</xdr:col>
      <xdr:colOff>176893</xdr:colOff>
      <xdr:row>32</xdr:row>
      <xdr:rowOff>152540</xdr:rowOff>
    </xdr:to>
    <xdr:graphicFrame macro="">
      <xdr:nvGraphicFramePr>
        <xdr:cNvPr id="8" name="3 Gráfico">
          <a:extLst>
            <a:ext uri="{FF2B5EF4-FFF2-40B4-BE49-F238E27FC236}">
              <a16:creationId xmlns:a16="http://schemas.microsoft.com/office/drawing/2014/main" xmlns="" id="{00000000-0008-0000-1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68036</xdr:colOff>
      <xdr:row>37</xdr:row>
      <xdr:rowOff>122464</xdr:rowOff>
    </xdr:from>
    <xdr:to>
      <xdr:col>4</xdr:col>
      <xdr:colOff>2155032</xdr:colOff>
      <xdr:row>51</xdr:row>
      <xdr:rowOff>137572</xdr:rowOff>
    </xdr:to>
    <xdr:graphicFrame macro="">
      <xdr:nvGraphicFramePr>
        <xdr:cNvPr id="9" name="3 Gráfico">
          <a:extLst>
            <a:ext uri="{FF2B5EF4-FFF2-40B4-BE49-F238E27FC236}">
              <a16:creationId xmlns:a16="http://schemas.microsoft.com/office/drawing/2014/main" xmlns="" id="{00000000-0008-0000-1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0.466</cdr:x>
      <cdr:y>0.36683</cdr:y>
    </cdr:from>
    <cdr:to>
      <cdr:x>0.53131</cdr:x>
      <cdr:y>0.54394</cdr:y>
    </cdr:to>
    <cdr:pic>
      <cdr:nvPicPr>
        <cdr:cNvPr id="3" name="Imagen 2">
          <a:extLst xmlns:a="http://schemas.openxmlformats.org/drawingml/2006/main">
            <a:ext uri="{FF2B5EF4-FFF2-40B4-BE49-F238E27FC236}">
              <a16:creationId xmlns:a16="http://schemas.microsoft.com/office/drawing/2014/main" xmlns="" id="{AB4865F4-2CB7-A93D-749D-EBC97EBB1FBC}"/>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637617" y="1346227"/>
          <a:ext cx="649941" cy="649941"/>
        </a:xfrm>
        <a:prstGeom xmlns:a="http://schemas.openxmlformats.org/drawingml/2006/main" prst="rect">
          <a:avLst/>
        </a:prstGeom>
      </cdr:spPr>
    </cdr:pic>
  </cdr:relSizeAnchor>
</c:userShapes>
</file>

<file path=xl/drawings/drawing19.xml><?xml version="1.0" encoding="utf-8"?>
<c:userShapes xmlns:c="http://schemas.openxmlformats.org/drawingml/2006/chart">
  <cdr:relSizeAnchor xmlns:cdr="http://schemas.openxmlformats.org/drawingml/2006/chartDrawing">
    <cdr:from>
      <cdr:x>0.46195</cdr:x>
      <cdr:y>0.32133</cdr:y>
    </cdr:from>
    <cdr:to>
      <cdr:x>0.5372</cdr:x>
      <cdr:y>0.55002</cdr:y>
    </cdr:to>
    <cdr:pic>
      <cdr:nvPicPr>
        <cdr:cNvPr id="4" name="Imagen 3">
          <a:extLst xmlns:a="http://schemas.openxmlformats.org/drawingml/2006/main">
            <a:ext uri="{FF2B5EF4-FFF2-40B4-BE49-F238E27FC236}">
              <a16:creationId xmlns:a16="http://schemas.microsoft.com/office/drawing/2014/main" xmlns="" id="{0C73470F-EB27-C2D7-3708-92A3DC8F41DA}"/>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duotone>
            <a:prstClr val="black"/>
            <a:schemeClr val="accent4">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754414" y="1088271"/>
          <a:ext cx="774547" cy="774547"/>
        </a:xfrm>
        <a:prstGeom xmlns:a="http://schemas.openxmlformats.org/drawingml/2006/main" prst="rect">
          <a:avLst/>
        </a:prstGeom>
      </cdr:spPr>
    </cdr:pic>
  </cdr:relSizeAnchor>
</c:userShapes>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190500</xdr:colOff>
      <xdr:row>1</xdr:row>
      <xdr:rowOff>95250</xdr:rowOff>
    </xdr:to>
    <xdr:pic>
      <xdr:nvPicPr>
        <xdr:cNvPr id="10" name="Imagen 9">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2128500" cy="1079500"/>
        </a:xfrm>
        <a:prstGeom prst="rect">
          <a:avLst/>
        </a:prstGeom>
      </xdr:spPr>
    </xdr:pic>
    <xdr:clientData/>
  </xdr:twoCellAnchor>
  <xdr:twoCellAnchor>
    <xdr:from>
      <xdr:col>0</xdr:col>
      <xdr:colOff>140494</xdr:colOff>
      <xdr:row>17</xdr:row>
      <xdr:rowOff>30956</xdr:rowOff>
    </xdr:from>
    <xdr:to>
      <xdr:col>5</xdr:col>
      <xdr:colOff>35719</xdr:colOff>
      <xdr:row>29</xdr:row>
      <xdr:rowOff>30956</xdr:rowOff>
    </xdr:to>
    <xdr:graphicFrame macro="">
      <xdr:nvGraphicFramePr>
        <xdr:cNvPr id="35293550" name="4 Gráfico">
          <a:extLst>
            <a:ext uri="{FF2B5EF4-FFF2-40B4-BE49-F238E27FC236}">
              <a16:creationId xmlns:a16="http://schemas.microsoft.com/office/drawing/2014/main" xmlns="" id="{00000000-0008-0000-0100-00006E891A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1968498</xdr:colOff>
      <xdr:row>0</xdr:row>
      <xdr:rowOff>84137</xdr:rowOff>
    </xdr:from>
    <xdr:to>
      <xdr:col>5</xdr:col>
      <xdr:colOff>191292</xdr:colOff>
      <xdr:row>0</xdr:row>
      <xdr:rowOff>966787</xdr:rowOff>
    </xdr:to>
    <xdr:grpSp>
      <xdr:nvGrpSpPr>
        <xdr:cNvPr id="35293551" name="Grupo 5">
          <a:extLst>
            <a:ext uri="{FF2B5EF4-FFF2-40B4-BE49-F238E27FC236}">
              <a16:creationId xmlns:a16="http://schemas.microsoft.com/office/drawing/2014/main" xmlns="" id="{00000000-0008-0000-0100-00006F891A02}"/>
            </a:ext>
          </a:extLst>
        </xdr:cNvPr>
        <xdr:cNvGrpSpPr>
          <a:grpSpLocks/>
        </xdr:cNvGrpSpPr>
      </xdr:nvGrpSpPr>
      <xdr:grpSpPr bwMode="auto">
        <a:xfrm>
          <a:off x="2308677" y="84137"/>
          <a:ext cx="7734186" cy="882650"/>
          <a:chOff x="3376378" y="78342"/>
          <a:chExt cx="8416466" cy="1095115"/>
        </a:xfrm>
      </xdr:grpSpPr>
      <xdr:sp macro="" textlink="">
        <xdr:nvSpPr>
          <xdr:cNvPr id="7" name="CuadroTexto 6">
            <a:extLst>
              <a:ext uri="{FF2B5EF4-FFF2-40B4-BE49-F238E27FC236}">
                <a16:creationId xmlns:a16="http://schemas.microsoft.com/office/drawing/2014/main" xmlns="" id="{00000000-0008-0000-0100-000007000000}"/>
              </a:ext>
            </a:extLst>
          </xdr:cNvPr>
          <xdr:cNvSpPr txBox="1"/>
        </xdr:nvSpPr>
        <xdr:spPr>
          <a:xfrm>
            <a:off x="3376378" y="78342"/>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8" name="CuadroTexto 7">
            <a:extLst>
              <a:ext uri="{FF2B5EF4-FFF2-40B4-BE49-F238E27FC236}">
                <a16:creationId xmlns:a16="http://schemas.microsoft.com/office/drawing/2014/main" xmlns="" id="{00000000-0008-0000-0100-000008000000}"/>
              </a:ext>
            </a:extLst>
          </xdr:cNvPr>
          <xdr:cNvSpPr txBox="1"/>
        </xdr:nvSpPr>
        <xdr:spPr>
          <a:xfrm>
            <a:off x="3391048" y="582568"/>
            <a:ext cx="8401796" cy="5908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20.xml><?xml version="1.0" encoding="utf-8"?>
<c:userShapes xmlns:c="http://schemas.openxmlformats.org/drawingml/2006/chart">
  <cdr:relSizeAnchor xmlns:cdr="http://schemas.openxmlformats.org/drawingml/2006/chartDrawing">
    <cdr:from>
      <cdr:x>0.45736</cdr:x>
      <cdr:y>0.30872</cdr:y>
    </cdr:from>
    <cdr:to>
      <cdr:x>0.54358</cdr:x>
      <cdr:y>0.56743</cdr:y>
    </cdr:to>
    <cdr:pic>
      <cdr:nvPicPr>
        <cdr:cNvPr id="3" name="Imagen 2">
          <a:extLst xmlns:a="http://schemas.openxmlformats.org/drawingml/2006/main">
            <a:ext uri="{FF2B5EF4-FFF2-40B4-BE49-F238E27FC236}">
              <a16:creationId xmlns:a16="http://schemas.microsoft.com/office/drawing/2014/main" xmlns="" id="{F42C5B4D-08F9-F1B7-F9E3-0ABCE7E6979E}"/>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445767" y="1000265"/>
          <a:ext cx="838200" cy="838200"/>
        </a:xfrm>
        <a:prstGeom xmlns:a="http://schemas.openxmlformats.org/drawingml/2006/main" prst="rect">
          <a:avLst/>
        </a:prstGeom>
      </cdr:spPr>
    </cdr:pic>
  </cdr:relSizeAnchor>
</c:userShapes>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190500</xdr:colOff>
      <xdr:row>0</xdr:row>
      <xdr:rowOff>1127125</xdr:rowOff>
    </xdr:to>
    <xdr:pic>
      <xdr:nvPicPr>
        <xdr:cNvPr id="8" name="Imagen 7">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2827000" cy="1127125"/>
        </a:xfrm>
        <a:prstGeom prst="rect">
          <a:avLst/>
        </a:prstGeom>
      </xdr:spPr>
    </xdr:pic>
    <xdr:clientData/>
  </xdr:twoCellAnchor>
  <xdr:twoCellAnchor>
    <xdr:from>
      <xdr:col>1</xdr:col>
      <xdr:colOff>95250</xdr:colOff>
      <xdr:row>23</xdr:row>
      <xdr:rowOff>95250</xdr:rowOff>
    </xdr:from>
    <xdr:to>
      <xdr:col>10</xdr:col>
      <xdr:colOff>66675</xdr:colOff>
      <xdr:row>34</xdr:row>
      <xdr:rowOff>247650</xdr:rowOff>
    </xdr:to>
    <xdr:graphicFrame macro="">
      <xdr:nvGraphicFramePr>
        <xdr:cNvPr id="63763822" name="1 Gráfico">
          <a:extLst>
            <a:ext uri="{FF2B5EF4-FFF2-40B4-BE49-F238E27FC236}">
              <a16:creationId xmlns:a16="http://schemas.microsoft.com/office/drawing/2014/main" xmlns="" id="{00000000-0008-0000-1100-00006EF5CC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633733</xdr:colOff>
      <xdr:row>0</xdr:row>
      <xdr:rowOff>84137</xdr:rowOff>
    </xdr:from>
    <xdr:to>
      <xdr:col>6</xdr:col>
      <xdr:colOff>1154906</xdr:colOff>
      <xdr:row>0</xdr:row>
      <xdr:rowOff>950912</xdr:rowOff>
    </xdr:to>
    <xdr:grpSp>
      <xdr:nvGrpSpPr>
        <xdr:cNvPr id="13" name="Grupo 5">
          <a:extLst>
            <a:ext uri="{FF2B5EF4-FFF2-40B4-BE49-F238E27FC236}">
              <a16:creationId xmlns:a16="http://schemas.microsoft.com/office/drawing/2014/main" xmlns="" id="{00000000-0008-0000-1100-00000D000000}"/>
            </a:ext>
          </a:extLst>
        </xdr:cNvPr>
        <xdr:cNvGrpSpPr>
          <a:grpSpLocks/>
        </xdr:cNvGrpSpPr>
      </xdr:nvGrpSpPr>
      <xdr:grpSpPr bwMode="auto">
        <a:xfrm>
          <a:off x="2835066" y="84137"/>
          <a:ext cx="6066840" cy="866775"/>
          <a:chOff x="2734389" y="98038"/>
          <a:chExt cx="5586541" cy="1075419"/>
        </a:xfrm>
      </xdr:grpSpPr>
      <xdr:sp macro="" textlink="">
        <xdr:nvSpPr>
          <xdr:cNvPr id="14" name="CuadroTexto 13">
            <a:extLst>
              <a:ext uri="{FF2B5EF4-FFF2-40B4-BE49-F238E27FC236}">
                <a16:creationId xmlns:a16="http://schemas.microsoft.com/office/drawing/2014/main" xmlns="" id="{00000000-0008-0000-1100-00000E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5" name="CuadroTexto 14">
            <a:extLst>
              <a:ext uri="{FF2B5EF4-FFF2-40B4-BE49-F238E27FC236}">
                <a16:creationId xmlns:a16="http://schemas.microsoft.com/office/drawing/2014/main" xmlns="" id="{00000000-0008-0000-1100-00000F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142874</xdr:colOff>
      <xdr:row>0</xdr:row>
      <xdr:rowOff>1127125</xdr:rowOff>
    </xdr:to>
    <xdr:pic>
      <xdr:nvPicPr>
        <xdr:cNvPr id="8" name="Imagen 7">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7573624" cy="1127125"/>
        </a:xfrm>
        <a:prstGeom prst="rect">
          <a:avLst/>
        </a:prstGeom>
      </xdr:spPr>
    </xdr:pic>
    <xdr:clientData/>
  </xdr:twoCellAnchor>
  <xdr:twoCellAnchor>
    <xdr:from>
      <xdr:col>0</xdr:col>
      <xdr:colOff>222250</xdr:colOff>
      <xdr:row>23</xdr:row>
      <xdr:rowOff>402017</xdr:rowOff>
    </xdr:from>
    <xdr:to>
      <xdr:col>6</xdr:col>
      <xdr:colOff>889000</xdr:colOff>
      <xdr:row>43</xdr:row>
      <xdr:rowOff>85576</xdr:rowOff>
    </xdr:to>
    <xdr:graphicFrame macro="">
      <xdr:nvGraphicFramePr>
        <xdr:cNvPr id="63228271" name="7 Gráfico">
          <a:extLst>
            <a:ext uri="{FF2B5EF4-FFF2-40B4-BE49-F238E27FC236}">
              <a16:creationId xmlns:a16="http://schemas.microsoft.com/office/drawing/2014/main" xmlns="" id="{00000000-0008-0000-1200-00006FC9C4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3098327</xdr:colOff>
      <xdr:row>0</xdr:row>
      <xdr:rowOff>80168</xdr:rowOff>
    </xdr:from>
    <xdr:to>
      <xdr:col>7</xdr:col>
      <xdr:colOff>134937</xdr:colOff>
      <xdr:row>0</xdr:row>
      <xdr:rowOff>946943</xdr:rowOff>
    </xdr:to>
    <xdr:grpSp>
      <xdr:nvGrpSpPr>
        <xdr:cNvPr id="9" name="Grupo 5">
          <a:extLst>
            <a:ext uri="{FF2B5EF4-FFF2-40B4-BE49-F238E27FC236}">
              <a16:creationId xmlns:a16="http://schemas.microsoft.com/office/drawing/2014/main" xmlns="" id="{00000000-0008-0000-1200-000009000000}"/>
            </a:ext>
          </a:extLst>
        </xdr:cNvPr>
        <xdr:cNvGrpSpPr>
          <a:grpSpLocks/>
        </xdr:cNvGrpSpPr>
      </xdr:nvGrpSpPr>
      <xdr:grpSpPr bwMode="auto">
        <a:xfrm>
          <a:off x="3438506" y="80168"/>
          <a:ext cx="5813217" cy="866775"/>
          <a:chOff x="2734389" y="98038"/>
          <a:chExt cx="5586541" cy="1075419"/>
        </a:xfrm>
      </xdr:grpSpPr>
      <xdr:sp macro="" textlink="">
        <xdr:nvSpPr>
          <xdr:cNvPr id="10" name="CuadroTexto 9">
            <a:extLst>
              <a:ext uri="{FF2B5EF4-FFF2-40B4-BE49-F238E27FC236}">
                <a16:creationId xmlns:a16="http://schemas.microsoft.com/office/drawing/2014/main" xmlns="" id="{00000000-0008-0000-1200-00000A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1" name="CuadroTexto 10">
            <a:extLst>
              <a:ext uri="{FF2B5EF4-FFF2-40B4-BE49-F238E27FC236}">
                <a16:creationId xmlns:a16="http://schemas.microsoft.com/office/drawing/2014/main" xmlns="" id="{00000000-0008-0000-1200-00000B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555625</xdr:colOff>
      <xdr:row>0</xdr:row>
      <xdr:rowOff>1127125</xdr:rowOff>
    </xdr:to>
    <xdr:pic>
      <xdr:nvPicPr>
        <xdr:cNvPr id="9" name="Imagen 8">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5319375" cy="1127125"/>
        </a:xfrm>
        <a:prstGeom prst="rect">
          <a:avLst/>
        </a:prstGeom>
      </xdr:spPr>
    </xdr:pic>
    <xdr:clientData/>
  </xdr:twoCellAnchor>
  <xdr:twoCellAnchor>
    <xdr:from>
      <xdr:col>1</xdr:col>
      <xdr:colOff>195941</xdr:colOff>
      <xdr:row>47</xdr:row>
      <xdr:rowOff>231321</xdr:rowOff>
    </xdr:from>
    <xdr:to>
      <xdr:col>7</xdr:col>
      <xdr:colOff>938893</xdr:colOff>
      <xdr:row>58</xdr:row>
      <xdr:rowOff>259896</xdr:rowOff>
    </xdr:to>
    <xdr:graphicFrame macro="">
      <xdr:nvGraphicFramePr>
        <xdr:cNvPr id="60582327" name="3 Gráfico">
          <a:extLst>
            <a:ext uri="{FF2B5EF4-FFF2-40B4-BE49-F238E27FC236}">
              <a16:creationId xmlns:a16="http://schemas.microsoft.com/office/drawing/2014/main" xmlns="" id="{00000000-0008-0000-1300-0000B7699C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204107</xdr:colOff>
      <xdr:row>60</xdr:row>
      <xdr:rowOff>167368</xdr:rowOff>
    </xdr:from>
    <xdr:to>
      <xdr:col>7</xdr:col>
      <xdr:colOff>1061357</xdr:colOff>
      <xdr:row>71</xdr:row>
      <xdr:rowOff>91168</xdr:rowOff>
    </xdr:to>
    <xdr:graphicFrame macro="">
      <xdr:nvGraphicFramePr>
        <xdr:cNvPr id="60582328" name="4 Gráfico">
          <a:extLst>
            <a:ext uri="{FF2B5EF4-FFF2-40B4-BE49-F238E27FC236}">
              <a16:creationId xmlns:a16="http://schemas.microsoft.com/office/drawing/2014/main" xmlns="" id="{00000000-0008-0000-1300-0000B8699C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2864171</xdr:colOff>
      <xdr:row>0</xdr:row>
      <xdr:rowOff>96043</xdr:rowOff>
    </xdr:from>
    <xdr:to>
      <xdr:col>5</xdr:col>
      <xdr:colOff>1146969</xdr:colOff>
      <xdr:row>0</xdr:row>
      <xdr:rowOff>962818</xdr:rowOff>
    </xdr:to>
    <xdr:grpSp>
      <xdr:nvGrpSpPr>
        <xdr:cNvPr id="10" name="Grupo 5">
          <a:extLst>
            <a:ext uri="{FF2B5EF4-FFF2-40B4-BE49-F238E27FC236}">
              <a16:creationId xmlns:a16="http://schemas.microsoft.com/office/drawing/2014/main" xmlns="" id="{00000000-0008-0000-1300-00000A000000}"/>
            </a:ext>
          </a:extLst>
        </xdr:cNvPr>
        <xdr:cNvGrpSpPr>
          <a:grpSpLocks/>
        </xdr:cNvGrpSpPr>
      </xdr:nvGrpSpPr>
      <xdr:grpSpPr bwMode="auto">
        <a:xfrm>
          <a:off x="3204350" y="96043"/>
          <a:ext cx="5834762" cy="866775"/>
          <a:chOff x="2734389" y="98038"/>
          <a:chExt cx="5586541" cy="1075419"/>
        </a:xfrm>
      </xdr:grpSpPr>
      <xdr:sp macro="" textlink="">
        <xdr:nvSpPr>
          <xdr:cNvPr id="11" name="CuadroTexto 10">
            <a:extLst>
              <a:ext uri="{FF2B5EF4-FFF2-40B4-BE49-F238E27FC236}">
                <a16:creationId xmlns:a16="http://schemas.microsoft.com/office/drawing/2014/main" xmlns="" id="{00000000-0008-0000-1300-00000B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2" name="CuadroTexto 11">
            <a:extLst>
              <a:ext uri="{FF2B5EF4-FFF2-40B4-BE49-F238E27FC236}">
                <a16:creationId xmlns:a16="http://schemas.microsoft.com/office/drawing/2014/main" xmlns="" id="{00000000-0008-0000-1300-00000C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24.xml><?xml version="1.0" encoding="utf-8"?>
<xdr:wsDr xmlns:xdr="http://schemas.openxmlformats.org/drawingml/2006/spreadsheetDrawing" xmlns:a="http://schemas.openxmlformats.org/drawingml/2006/main">
  <xdr:twoCellAnchor editAs="oneCell">
    <xdr:from>
      <xdr:col>25</xdr:col>
      <xdr:colOff>15876</xdr:colOff>
      <xdr:row>0</xdr:row>
      <xdr:rowOff>0</xdr:rowOff>
    </xdr:from>
    <xdr:to>
      <xdr:col>48</xdr:col>
      <xdr:colOff>412751</xdr:colOff>
      <xdr:row>1</xdr:row>
      <xdr:rowOff>0</xdr:rowOff>
    </xdr:to>
    <xdr:pic>
      <xdr:nvPicPr>
        <xdr:cNvPr id="19" name="Imagen 18">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7494251" y="0"/>
          <a:ext cx="15684500" cy="1127125"/>
        </a:xfrm>
        <a:prstGeom prst="rect">
          <a:avLst/>
        </a:prstGeom>
      </xdr:spPr>
    </xdr:pic>
    <xdr:clientData/>
  </xdr:twoCellAnchor>
  <xdr:twoCellAnchor editAs="oneCell">
    <xdr:from>
      <xdr:col>0</xdr:col>
      <xdr:colOff>0</xdr:colOff>
      <xdr:row>0</xdr:row>
      <xdr:rowOff>0</xdr:rowOff>
    </xdr:from>
    <xdr:to>
      <xdr:col>23</xdr:col>
      <xdr:colOff>635000</xdr:colOff>
      <xdr:row>1</xdr:row>
      <xdr:rowOff>0</xdr:rowOff>
    </xdr:to>
    <xdr:pic>
      <xdr:nvPicPr>
        <xdr:cNvPr id="13" name="Imagen 12">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6811625" cy="1127125"/>
        </a:xfrm>
        <a:prstGeom prst="rect">
          <a:avLst/>
        </a:prstGeom>
      </xdr:spPr>
    </xdr:pic>
    <xdr:clientData/>
  </xdr:twoCellAnchor>
  <xdr:twoCellAnchor>
    <xdr:from>
      <xdr:col>0</xdr:col>
      <xdr:colOff>0</xdr:colOff>
      <xdr:row>19</xdr:row>
      <xdr:rowOff>318559</xdr:rowOff>
    </xdr:from>
    <xdr:to>
      <xdr:col>14</xdr:col>
      <xdr:colOff>499533</xdr:colOff>
      <xdr:row>33</xdr:row>
      <xdr:rowOff>232834</xdr:rowOff>
    </xdr:to>
    <xdr:graphicFrame macro="">
      <xdr:nvGraphicFramePr>
        <xdr:cNvPr id="36457838" name="1 Gráfico">
          <a:extLst>
            <a:ext uri="{FF2B5EF4-FFF2-40B4-BE49-F238E27FC236}">
              <a16:creationId xmlns:a16="http://schemas.microsoft.com/office/drawing/2014/main" xmlns="" id="{00000000-0008-0000-1400-00006E4D2C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86046</xdr:colOff>
      <xdr:row>0</xdr:row>
      <xdr:rowOff>96043</xdr:rowOff>
    </xdr:from>
    <xdr:to>
      <xdr:col>12</xdr:col>
      <xdr:colOff>154781</xdr:colOff>
      <xdr:row>0</xdr:row>
      <xdr:rowOff>962818</xdr:rowOff>
    </xdr:to>
    <xdr:grpSp>
      <xdr:nvGrpSpPr>
        <xdr:cNvPr id="10" name="Grupo 5">
          <a:extLst>
            <a:ext uri="{FF2B5EF4-FFF2-40B4-BE49-F238E27FC236}">
              <a16:creationId xmlns:a16="http://schemas.microsoft.com/office/drawing/2014/main" xmlns="" id="{00000000-0008-0000-1400-00000A000000}"/>
            </a:ext>
          </a:extLst>
        </xdr:cNvPr>
        <xdr:cNvGrpSpPr>
          <a:grpSpLocks/>
        </xdr:cNvGrpSpPr>
      </xdr:nvGrpSpPr>
      <xdr:grpSpPr bwMode="auto">
        <a:xfrm>
          <a:off x="3256510" y="96043"/>
          <a:ext cx="5947021" cy="866775"/>
          <a:chOff x="2734389" y="98038"/>
          <a:chExt cx="5586541" cy="1075419"/>
        </a:xfrm>
      </xdr:grpSpPr>
      <xdr:sp macro="" textlink="">
        <xdr:nvSpPr>
          <xdr:cNvPr id="11" name="CuadroTexto 10">
            <a:extLst>
              <a:ext uri="{FF2B5EF4-FFF2-40B4-BE49-F238E27FC236}">
                <a16:creationId xmlns:a16="http://schemas.microsoft.com/office/drawing/2014/main" xmlns="" id="{00000000-0008-0000-1400-00000B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2" name="CuadroTexto 11">
            <a:extLst>
              <a:ext uri="{FF2B5EF4-FFF2-40B4-BE49-F238E27FC236}">
                <a16:creationId xmlns:a16="http://schemas.microsoft.com/office/drawing/2014/main" xmlns="" id="{00000000-0008-0000-1400-00000C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twoCellAnchor>
    <xdr:from>
      <xdr:col>29</xdr:col>
      <xdr:colOff>440292</xdr:colOff>
      <xdr:row>0</xdr:row>
      <xdr:rowOff>111918</xdr:rowOff>
    </xdr:from>
    <xdr:to>
      <xdr:col>39</xdr:col>
      <xdr:colOff>477951</xdr:colOff>
      <xdr:row>1</xdr:row>
      <xdr:rowOff>12587</xdr:rowOff>
    </xdr:to>
    <xdr:grpSp>
      <xdr:nvGrpSpPr>
        <xdr:cNvPr id="14" name="Grupo 5">
          <a:extLst>
            <a:ext uri="{FF2B5EF4-FFF2-40B4-BE49-F238E27FC236}">
              <a16:creationId xmlns:a16="http://schemas.microsoft.com/office/drawing/2014/main" xmlns="" id="{00000000-0008-0000-1400-00000E000000}"/>
            </a:ext>
          </a:extLst>
        </xdr:cNvPr>
        <xdr:cNvGrpSpPr>
          <a:grpSpLocks/>
        </xdr:cNvGrpSpPr>
      </xdr:nvGrpSpPr>
      <xdr:grpSpPr bwMode="auto">
        <a:xfrm>
          <a:off x="20510828" y="111918"/>
          <a:ext cx="6433016" cy="1030062"/>
          <a:chOff x="3205470" y="98038"/>
          <a:chExt cx="5583931" cy="1109185"/>
        </a:xfrm>
      </xdr:grpSpPr>
      <xdr:sp macro="" textlink="">
        <xdr:nvSpPr>
          <xdr:cNvPr id="15" name="CuadroTexto 14">
            <a:extLst>
              <a:ext uri="{FF2B5EF4-FFF2-40B4-BE49-F238E27FC236}">
                <a16:creationId xmlns:a16="http://schemas.microsoft.com/office/drawing/2014/main" xmlns="" id="{00000000-0008-0000-1400-00000F000000}"/>
              </a:ext>
            </a:extLst>
          </xdr:cNvPr>
          <xdr:cNvSpPr txBox="1"/>
        </xdr:nvSpPr>
        <xdr:spPr>
          <a:xfrm>
            <a:off x="3205470"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6" name="CuadroTexto 15">
            <a:extLst>
              <a:ext uri="{FF2B5EF4-FFF2-40B4-BE49-F238E27FC236}">
                <a16:creationId xmlns:a16="http://schemas.microsoft.com/office/drawing/2014/main" xmlns="" id="{00000000-0008-0000-1400-000010000000}"/>
              </a:ext>
            </a:extLst>
          </xdr:cNvPr>
          <xdr:cNvSpPr txBox="1"/>
        </xdr:nvSpPr>
        <xdr:spPr>
          <a:xfrm>
            <a:off x="3293952" y="616333"/>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269875</xdr:colOff>
      <xdr:row>1</xdr:row>
      <xdr:rowOff>63500</xdr:rowOff>
    </xdr:to>
    <xdr:pic>
      <xdr:nvPicPr>
        <xdr:cNvPr id="8" name="Imagen 7">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415250" cy="1127125"/>
        </a:xfrm>
        <a:prstGeom prst="rect">
          <a:avLst/>
        </a:prstGeom>
      </xdr:spPr>
    </xdr:pic>
    <xdr:clientData/>
  </xdr:twoCellAnchor>
  <xdr:twoCellAnchor>
    <xdr:from>
      <xdr:col>0</xdr:col>
      <xdr:colOff>142195</xdr:colOff>
      <xdr:row>21</xdr:row>
      <xdr:rowOff>78241</xdr:rowOff>
    </xdr:from>
    <xdr:to>
      <xdr:col>8</xdr:col>
      <xdr:colOff>18370</xdr:colOff>
      <xdr:row>33</xdr:row>
      <xdr:rowOff>330994</xdr:rowOff>
    </xdr:to>
    <xdr:graphicFrame macro="">
      <xdr:nvGraphicFramePr>
        <xdr:cNvPr id="36498872" name="1 Gráfico">
          <a:extLst>
            <a:ext uri="{FF2B5EF4-FFF2-40B4-BE49-F238E27FC236}">
              <a16:creationId xmlns:a16="http://schemas.microsoft.com/office/drawing/2014/main" xmlns="" id="{00000000-0008-0000-1500-0000B8ED2C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140153</xdr:colOff>
      <xdr:row>35</xdr:row>
      <xdr:rowOff>12247</xdr:rowOff>
    </xdr:from>
    <xdr:to>
      <xdr:col>8</xdr:col>
      <xdr:colOff>58510</xdr:colOff>
      <xdr:row>48</xdr:row>
      <xdr:rowOff>167368</xdr:rowOff>
    </xdr:to>
    <xdr:graphicFrame macro="">
      <xdr:nvGraphicFramePr>
        <xdr:cNvPr id="36498873" name="1 Gráfico">
          <a:extLst>
            <a:ext uri="{FF2B5EF4-FFF2-40B4-BE49-F238E27FC236}">
              <a16:creationId xmlns:a16="http://schemas.microsoft.com/office/drawing/2014/main" xmlns="" id="{00000000-0008-0000-1500-0000B9ED2C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201140</xdr:colOff>
      <xdr:row>0</xdr:row>
      <xdr:rowOff>115886</xdr:rowOff>
    </xdr:from>
    <xdr:to>
      <xdr:col>9</xdr:col>
      <xdr:colOff>365125</xdr:colOff>
      <xdr:row>0</xdr:row>
      <xdr:rowOff>982661</xdr:rowOff>
    </xdr:to>
    <xdr:grpSp>
      <xdr:nvGrpSpPr>
        <xdr:cNvPr id="9" name="Grupo 5">
          <a:extLst>
            <a:ext uri="{FF2B5EF4-FFF2-40B4-BE49-F238E27FC236}">
              <a16:creationId xmlns:a16="http://schemas.microsoft.com/office/drawing/2014/main" xmlns="" id="{00000000-0008-0000-1500-000009000000}"/>
            </a:ext>
          </a:extLst>
        </xdr:cNvPr>
        <xdr:cNvGrpSpPr>
          <a:grpSpLocks/>
        </xdr:cNvGrpSpPr>
      </xdr:nvGrpSpPr>
      <xdr:grpSpPr bwMode="auto">
        <a:xfrm>
          <a:off x="4042890" y="115886"/>
          <a:ext cx="6132985" cy="866775"/>
          <a:chOff x="2734389" y="98038"/>
          <a:chExt cx="5586541" cy="1075419"/>
        </a:xfrm>
      </xdr:grpSpPr>
      <xdr:sp macro="" textlink="">
        <xdr:nvSpPr>
          <xdr:cNvPr id="12" name="CuadroTexto 11">
            <a:extLst>
              <a:ext uri="{FF2B5EF4-FFF2-40B4-BE49-F238E27FC236}">
                <a16:creationId xmlns:a16="http://schemas.microsoft.com/office/drawing/2014/main" xmlns="" id="{00000000-0008-0000-1500-00000C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3" name="CuadroTexto 12">
            <a:extLst>
              <a:ext uri="{FF2B5EF4-FFF2-40B4-BE49-F238E27FC236}">
                <a16:creationId xmlns:a16="http://schemas.microsoft.com/office/drawing/2014/main" xmlns="" id="{00000000-0008-0000-1500-00000D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31750</xdr:colOff>
      <xdr:row>0</xdr:row>
      <xdr:rowOff>1127125</xdr:rowOff>
    </xdr:to>
    <xdr:pic>
      <xdr:nvPicPr>
        <xdr:cNvPr id="8" name="Imagen 7">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415250" cy="1127125"/>
        </a:xfrm>
        <a:prstGeom prst="rect">
          <a:avLst/>
        </a:prstGeom>
      </xdr:spPr>
    </xdr:pic>
    <xdr:clientData/>
  </xdr:twoCellAnchor>
  <xdr:twoCellAnchor>
    <xdr:from>
      <xdr:col>0</xdr:col>
      <xdr:colOff>40822</xdr:colOff>
      <xdr:row>14</xdr:row>
      <xdr:rowOff>238127</xdr:rowOff>
    </xdr:from>
    <xdr:to>
      <xdr:col>8</xdr:col>
      <xdr:colOff>459922</xdr:colOff>
      <xdr:row>27</xdr:row>
      <xdr:rowOff>276227</xdr:rowOff>
    </xdr:to>
    <xdr:graphicFrame macro="">
      <xdr:nvGraphicFramePr>
        <xdr:cNvPr id="36622702" name="3 Gráfico">
          <a:extLst>
            <a:ext uri="{FF2B5EF4-FFF2-40B4-BE49-F238E27FC236}">
              <a16:creationId xmlns:a16="http://schemas.microsoft.com/office/drawing/2014/main" xmlns="" id="{00000000-0008-0000-1600-00006ED12E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113827</xdr:colOff>
      <xdr:row>0</xdr:row>
      <xdr:rowOff>100011</xdr:rowOff>
    </xdr:from>
    <xdr:to>
      <xdr:col>9</xdr:col>
      <xdr:colOff>682625</xdr:colOff>
      <xdr:row>0</xdr:row>
      <xdr:rowOff>966786</xdr:rowOff>
    </xdr:to>
    <xdr:grpSp>
      <xdr:nvGrpSpPr>
        <xdr:cNvPr id="10" name="Grupo 5">
          <a:extLst>
            <a:ext uri="{FF2B5EF4-FFF2-40B4-BE49-F238E27FC236}">
              <a16:creationId xmlns:a16="http://schemas.microsoft.com/office/drawing/2014/main" xmlns="" id="{00000000-0008-0000-1600-00000A000000}"/>
            </a:ext>
          </a:extLst>
        </xdr:cNvPr>
        <xdr:cNvGrpSpPr>
          <a:grpSpLocks/>
        </xdr:cNvGrpSpPr>
      </xdr:nvGrpSpPr>
      <xdr:grpSpPr bwMode="auto">
        <a:xfrm>
          <a:off x="4114327" y="100011"/>
          <a:ext cx="6072131" cy="866775"/>
          <a:chOff x="2734389" y="98038"/>
          <a:chExt cx="5586541" cy="1075419"/>
        </a:xfrm>
      </xdr:grpSpPr>
      <xdr:sp macro="" textlink="">
        <xdr:nvSpPr>
          <xdr:cNvPr id="11" name="CuadroTexto 10">
            <a:extLst>
              <a:ext uri="{FF2B5EF4-FFF2-40B4-BE49-F238E27FC236}">
                <a16:creationId xmlns:a16="http://schemas.microsoft.com/office/drawing/2014/main" xmlns="" id="{00000000-0008-0000-1600-00000B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2" name="CuadroTexto 11">
            <a:extLst>
              <a:ext uri="{FF2B5EF4-FFF2-40B4-BE49-F238E27FC236}">
                <a16:creationId xmlns:a16="http://schemas.microsoft.com/office/drawing/2014/main" xmlns="" id="{00000000-0008-0000-1600-00000C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79375</xdr:colOff>
      <xdr:row>0</xdr:row>
      <xdr:rowOff>1127125</xdr:rowOff>
    </xdr:to>
    <xdr:pic>
      <xdr:nvPicPr>
        <xdr:cNvPr id="8" name="Imagen 7">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891750" cy="1127125"/>
        </a:xfrm>
        <a:prstGeom prst="rect">
          <a:avLst/>
        </a:prstGeom>
      </xdr:spPr>
    </xdr:pic>
    <xdr:clientData/>
  </xdr:twoCellAnchor>
  <xdr:twoCellAnchor>
    <xdr:from>
      <xdr:col>1</xdr:col>
      <xdr:colOff>0</xdr:colOff>
      <xdr:row>23</xdr:row>
      <xdr:rowOff>387126</xdr:rowOff>
    </xdr:from>
    <xdr:to>
      <xdr:col>6</xdr:col>
      <xdr:colOff>685800</xdr:colOff>
      <xdr:row>35</xdr:row>
      <xdr:rowOff>52918</xdr:rowOff>
    </xdr:to>
    <xdr:graphicFrame macro="">
      <xdr:nvGraphicFramePr>
        <xdr:cNvPr id="36707694" name="2 Gráfico">
          <a:extLst>
            <a:ext uri="{FF2B5EF4-FFF2-40B4-BE49-F238E27FC236}">
              <a16:creationId xmlns:a16="http://schemas.microsoft.com/office/drawing/2014/main" xmlns="" id="{00000000-0008-0000-1700-00006E1D30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183564</xdr:colOff>
      <xdr:row>0</xdr:row>
      <xdr:rowOff>131762</xdr:rowOff>
    </xdr:from>
    <xdr:to>
      <xdr:col>11</xdr:col>
      <xdr:colOff>407080</xdr:colOff>
      <xdr:row>0</xdr:row>
      <xdr:rowOff>998537</xdr:rowOff>
    </xdr:to>
    <xdr:grpSp>
      <xdr:nvGrpSpPr>
        <xdr:cNvPr id="10" name="Grupo 5">
          <a:extLst>
            <a:ext uri="{FF2B5EF4-FFF2-40B4-BE49-F238E27FC236}">
              <a16:creationId xmlns:a16="http://schemas.microsoft.com/office/drawing/2014/main" xmlns="" id="{00000000-0008-0000-1700-00000A000000}"/>
            </a:ext>
          </a:extLst>
        </xdr:cNvPr>
        <xdr:cNvGrpSpPr>
          <a:grpSpLocks/>
        </xdr:cNvGrpSpPr>
      </xdr:nvGrpSpPr>
      <xdr:grpSpPr bwMode="auto">
        <a:xfrm>
          <a:off x="3979957" y="131762"/>
          <a:ext cx="6795766" cy="866775"/>
          <a:chOff x="2734389" y="98038"/>
          <a:chExt cx="5586541" cy="1075419"/>
        </a:xfrm>
      </xdr:grpSpPr>
      <xdr:sp macro="" textlink="">
        <xdr:nvSpPr>
          <xdr:cNvPr id="11" name="CuadroTexto 10">
            <a:extLst>
              <a:ext uri="{FF2B5EF4-FFF2-40B4-BE49-F238E27FC236}">
                <a16:creationId xmlns:a16="http://schemas.microsoft.com/office/drawing/2014/main" xmlns="" id="{00000000-0008-0000-1700-00000B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2" name="CuadroTexto 11">
            <a:extLst>
              <a:ext uri="{FF2B5EF4-FFF2-40B4-BE49-F238E27FC236}">
                <a16:creationId xmlns:a16="http://schemas.microsoft.com/office/drawing/2014/main" xmlns="" id="{00000000-0008-0000-1700-00000C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619125</xdr:colOff>
      <xdr:row>1</xdr:row>
      <xdr:rowOff>95250</xdr:rowOff>
    </xdr:to>
    <xdr:pic>
      <xdr:nvPicPr>
        <xdr:cNvPr id="10" name="Imagen 9">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2128500" cy="1079500"/>
        </a:xfrm>
        <a:prstGeom prst="rect">
          <a:avLst/>
        </a:prstGeom>
      </xdr:spPr>
    </xdr:pic>
    <xdr:clientData/>
  </xdr:twoCellAnchor>
  <xdr:twoCellAnchor>
    <xdr:from>
      <xdr:col>0</xdr:col>
      <xdr:colOff>0</xdr:colOff>
      <xdr:row>11</xdr:row>
      <xdr:rowOff>118268</xdr:rowOff>
    </xdr:from>
    <xdr:to>
      <xdr:col>3</xdr:col>
      <xdr:colOff>1074964</xdr:colOff>
      <xdr:row>19</xdr:row>
      <xdr:rowOff>342899</xdr:rowOff>
    </xdr:to>
    <xdr:graphicFrame macro="">
      <xdr:nvGraphicFramePr>
        <xdr:cNvPr id="35294647" name="3 Gráfico">
          <a:extLst>
            <a:ext uri="{FF2B5EF4-FFF2-40B4-BE49-F238E27FC236}">
              <a16:creationId xmlns:a16="http://schemas.microsoft.com/office/drawing/2014/main" xmlns="" id="{00000000-0008-0000-0200-0000B78D1A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1989912</xdr:colOff>
      <xdr:row>0</xdr:row>
      <xdr:rowOff>107949</xdr:rowOff>
    </xdr:from>
    <xdr:to>
      <xdr:col>4</xdr:col>
      <xdr:colOff>2568573</xdr:colOff>
      <xdr:row>0</xdr:row>
      <xdr:rowOff>970755</xdr:rowOff>
    </xdr:to>
    <xdr:grpSp>
      <xdr:nvGrpSpPr>
        <xdr:cNvPr id="11" name="Grupo 5">
          <a:extLst>
            <a:ext uri="{FF2B5EF4-FFF2-40B4-BE49-F238E27FC236}">
              <a16:creationId xmlns:a16="http://schemas.microsoft.com/office/drawing/2014/main" xmlns="" id="{00000000-0008-0000-0200-00000B000000}"/>
            </a:ext>
          </a:extLst>
        </xdr:cNvPr>
        <xdr:cNvGrpSpPr>
          <a:grpSpLocks/>
        </xdr:cNvGrpSpPr>
      </xdr:nvGrpSpPr>
      <xdr:grpSpPr bwMode="auto">
        <a:xfrm>
          <a:off x="2330091" y="107949"/>
          <a:ext cx="7967339" cy="862806"/>
          <a:chOff x="2734389" y="98038"/>
          <a:chExt cx="8401796" cy="1075419"/>
        </a:xfrm>
      </xdr:grpSpPr>
      <xdr:sp macro="" textlink="">
        <xdr:nvSpPr>
          <xdr:cNvPr id="12" name="CuadroTexto 11">
            <a:extLst>
              <a:ext uri="{FF2B5EF4-FFF2-40B4-BE49-F238E27FC236}">
                <a16:creationId xmlns:a16="http://schemas.microsoft.com/office/drawing/2014/main" xmlns="" id="{00000000-0008-0000-0200-00000C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3" name="CuadroTexto 12">
            <a:extLst>
              <a:ext uri="{FF2B5EF4-FFF2-40B4-BE49-F238E27FC236}">
                <a16:creationId xmlns:a16="http://schemas.microsoft.com/office/drawing/2014/main" xmlns="" id="{00000000-0008-0000-0200-00000D000000}"/>
              </a:ext>
            </a:extLst>
          </xdr:cNvPr>
          <xdr:cNvSpPr txBox="1"/>
        </xdr:nvSpPr>
        <xdr:spPr>
          <a:xfrm>
            <a:off x="2734389" y="582567"/>
            <a:ext cx="8401796"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twoCellAnchor>
    <xdr:from>
      <xdr:col>0</xdr:col>
      <xdr:colOff>0</xdr:colOff>
      <xdr:row>20</xdr:row>
      <xdr:rowOff>54428</xdr:rowOff>
    </xdr:from>
    <xdr:to>
      <xdr:col>3</xdr:col>
      <xdr:colOff>966107</xdr:colOff>
      <xdr:row>28</xdr:row>
      <xdr:rowOff>288131</xdr:rowOff>
    </xdr:to>
    <xdr:graphicFrame macro="">
      <xdr:nvGraphicFramePr>
        <xdr:cNvPr id="9" name="3 Gráfico">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22</xdr:col>
      <xdr:colOff>333374</xdr:colOff>
      <xdr:row>1</xdr:row>
      <xdr:rowOff>63500</xdr:rowOff>
    </xdr:to>
    <xdr:pic>
      <xdr:nvPicPr>
        <xdr:cNvPr id="7" name="Imagen 6">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1891624" cy="1143000"/>
        </a:xfrm>
        <a:prstGeom prst="rect">
          <a:avLst/>
        </a:prstGeom>
      </xdr:spPr>
    </xdr:pic>
    <xdr:clientData/>
  </xdr:twoCellAnchor>
  <xdr:twoCellAnchor>
    <xdr:from>
      <xdr:col>0</xdr:col>
      <xdr:colOff>95250</xdr:colOff>
      <xdr:row>12</xdr:row>
      <xdr:rowOff>228600</xdr:rowOff>
    </xdr:from>
    <xdr:to>
      <xdr:col>21</xdr:col>
      <xdr:colOff>0</xdr:colOff>
      <xdr:row>22</xdr:row>
      <xdr:rowOff>361950</xdr:rowOff>
    </xdr:to>
    <xdr:graphicFrame macro="">
      <xdr:nvGraphicFramePr>
        <xdr:cNvPr id="8104375" name="5 Gráfico">
          <a:extLst>
            <a:ext uri="{FF2B5EF4-FFF2-40B4-BE49-F238E27FC236}">
              <a16:creationId xmlns:a16="http://schemas.microsoft.com/office/drawing/2014/main" xmlns="" id="{00000000-0008-0000-0300-0000B7A97B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twoCellAnchor>
    <xdr:from>
      <xdr:col>3</xdr:col>
      <xdr:colOff>914381</xdr:colOff>
      <xdr:row>0</xdr:row>
      <xdr:rowOff>131762</xdr:rowOff>
    </xdr:from>
    <xdr:to>
      <xdr:col>12</xdr:col>
      <xdr:colOff>921542</xdr:colOff>
      <xdr:row>0</xdr:row>
      <xdr:rowOff>998537</xdr:rowOff>
    </xdr:to>
    <xdr:grpSp>
      <xdr:nvGrpSpPr>
        <xdr:cNvPr id="11" name="Grupo 5">
          <a:extLst>
            <a:ext uri="{FF2B5EF4-FFF2-40B4-BE49-F238E27FC236}">
              <a16:creationId xmlns:a16="http://schemas.microsoft.com/office/drawing/2014/main" xmlns="" id="{00000000-0008-0000-0300-00000B000000}"/>
            </a:ext>
          </a:extLst>
        </xdr:cNvPr>
        <xdr:cNvGrpSpPr>
          <a:grpSpLocks/>
        </xdr:cNvGrpSpPr>
      </xdr:nvGrpSpPr>
      <xdr:grpSpPr bwMode="auto">
        <a:xfrm>
          <a:off x="4084845" y="131762"/>
          <a:ext cx="8702126" cy="866775"/>
          <a:chOff x="2734389" y="98038"/>
          <a:chExt cx="8401796" cy="1075419"/>
        </a:xfrm>
      </xdr:grpSpPr>
      <xdr:sp macro="" textlink="">
        <xdr:nvSpPr>
          <xdr:cNvPr id="12" name="CuadroTexto 11">
            <a:extLst>
              <a:ext uri="{FF2B5EF4-FFF2-40B4-BE49-F238E27FC236}">
                <a16:creationId xmlns:a16="http://schemas.microsoft.com/office/drawing/2014/main" xmlns="" id="{00000000-0008-0000-0300-00000C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3" name="CuadroTexto 12">
            <a:extLst>
              <a:ext uri="{FF2B5EF4-FFF2-40B4-BE49-F238E27FC236}">
                <a16:creationId xmlns:a16="http://schemas.microsoft.com/office/drawing/2014/main" xmlns="" id="{00000000-0008-0000-0300-00000D000000}"/>
              </a:ext>
            </a:extLst>
          </xdr:cNvPr>
          <xdr:cNvSpPr txBox="1"/>
        </xdr:nvSpPr>
        <xdr:spPr>
          <a:xfrm>
            <a:off x="2734389" y="582567"/>
            <a:ext cx="8401796"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24</xdr:col>
      <xdr:colOff>460375</xdr:colOff>
      <xdr:row>1</xdr:row>
      <xdr:rowOff>158750</xdr:rowOff>
    </xdr:to>
    <xdr:pic>
      <xdr:nvPicPr>
        <xdr:cNvPr id="9" name="Imagen 8">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1129625" cy="1143000"/>
        </a:xfrm>
        <a:prstGeom prst="rect">
          <a:avLst/>
        </a:prstGeom>
      </xdr:spPr>
    </xdr:pic>
    <xdr:clientData/>
  </xdr:twoCellAnchor>
  <xdr:twoCellAnchor>
    <xdr:from>
      <xdr:col>0</xdr:col>
      <xdr:colOff>107156</xdr:colOff>
      <xdr:row>14</xdr:row>
      <xdr:rowOff>200025</xdr:rowOff>
    </xdr:from>
    <xdr:to>
      <xdr:col>21</xdr:col>
      <xdr:colOff>333375</xdr:colOff>
      <xdr:row>25</xdr:row>
      <xdr:rowOff>333375</xdr:rowOff>
    </xdr:to>
    <xdr:graphicFrame macro="">
      <xdr:nvGraphicFramePr>
        <xdr:cNvPr id="10772919" name="1 Gráfico">
          <a:extLst>
            <a:ext uri="{FF2B5EF4-FFF2-40B4-BE49-F238E27FC236}">
              <a16:creationId xmlns:a16="http://schemas.microsoft.com/office/drawing/2014/main" xmlns="" id="{00000000-0008-0000-0400-0000B761A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twoCellAnchor>
    <xdr:from>
      <xdr:col>0</xdr:col>
      <xdr:colOff>0</xdr:colOff>
      <xdr:row>27</xdr:row>
      <xdr:rowOff>161925</xdr:rowOff>
    </xdr:from>
    <xdr:to>
      <xdr:col>21</xdr:col>
      <xdr:colOff>452437</xdr:colOff>
      <xdr:row>37</xdr:row>
      <xdr:rowOff>314325</xdr:rowOff>
    </xdr:to>
    <xdr:graphicFrame macro="">
      <xdr:nvGraphicFramePr>
        <xdr:cNvPr id="10772920" name="6 Gráfico">
          <a:extLst>
            <a:ext uri="{FF2B5EF4-FFF2-40B4-BE49-F238E27FC236}">
              <a16:creationId xmlns:a16="http://schemas.microsoft.com/office/drawing/2014/main" xmlns="" id="{00000000-0008-0000-0400-0000B861A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twoCellAnchor>
  <xdr:twoCellAnchor>
    <xdr:from>
      <xdr:col>4</xdr:col>
      <xdr:colOff>469881</xdr:colOff>
      <xdr:row>0</xdr:row>
      <xdr:rowOff>115887</xdr:rowOff>
    </xdr:from>
    <xdr:to>
      <xdr:col>18</xdr:col>
      <xdr:colOff>488947</xdr:colOff>
      <xdr:row>0</xdr:row>
      <xdr:rowOff>982662</xdr:rowOff>
    </xdr:to>
    <xdr:grpSp>
      <xdr:nvGrpSpPr>
        <xdr:cNvPr id="11" name="Grupo 5">
          <a:extLst>
            <a:ext uri="{FF2B5EF4-FFF2-40B4-BE49-F238E27FC236}">
              <a16:creationId xmlns:a16="http://schemas.microsoft.com/office/drawing/2014/main" xmlns="" id="{00000000-0008-0000-0400-00000B000000}"/>
            </a:ext>
          </a:extLst>
        </xdr:cNvPr>
        <xdr:cNvGrpSpPr>
          <a:grpSpLocks/>
        </xdr:cNvGrpSpPr>
      </xdr:nvGrpSpPr>
      <xdr:grpSpPr bwMode="auto">
        <a:xfrm>
          <a:off x="4034952" y="115887"/>
          <a:ext cx="11830066" cy="866775"/>
          <a:chOff x="2734389" y="98038"/>
          <a:chExt cx="8401796" cy="1075419"/>
        </a:xfrm>
      </xdr:grpSpPr>
      <xdr:sp macro="" textlink="">
        <xdr:nvSpPr>
          <xdr:cNvPr id="12" name="CuadroTexto 11">
            <a:extLst>
              <a:ext uri="{FF2B5EF4-FFF2-40B4-BE49-F238E27FC236}">
                <a16:creationId xmlns:a16="http://schemas.microsoft.com/office/drawing/2014/main" xmlns="" id="{00000000-0008-0000-0400-00000C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3" name="CuadroTexto 12">
            <a:extLst>
              <a:ext uri="{FF2B5EF4-FFF2-40B4-BE49-F238E27FC236}">
                <a16:creationId xmlns:a16="http://schemas.microsoft.com/office/drawing/2014/main" xmlns="" id="{00000000-0008-0000-0400-00000D000000}"/>
              </a:ext>
            </a:extLst>
          </xdr:cNvPr>
          <xdr:cNvSpPr txBox="1"/>
        </xdr:nvSpPr>
        <xdr:spPr>
          <a:xfrm>
            <a:off x="2734389" y="582567"/>
            <a:ext cx="8401796"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190500</xdr:colOff>
      <xdr:row>1</xdr:row>
      <xdr:rowOff>158750</xdr:rowOff>
    </xdr:to>
    <xdr:pic>
      <xdr:nvPicPr>
        <xdr:cNvPr id="8" name="Imagen 7">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081125" cy="1143000"/>
        </a:xfrm>
        <a:prstGeom prst="rect">
          <a:avLst/>
        </a:prstGeom>
      </xdr:spPr>
    </xdr:pic>
    <xdr:clientData/>
  </xdr:twoCellAnchor>
  <xdr:twoCellAnchor>
    <xdr:from>
      <xdr:col>0</xdr:col>
      <xdr:colOff>202407</xdr:colOff>
      <xdr:row>17</xdr:row>
      <xdr:rowOff>71437</xdr:rowOff>
    </xdr:from>
    <xdr:to>
      <xdr:col>11</xdr:col>
      <xdr:colOff>1402557</xdr:colOff>
      <xdr:row>30</xdr:row>
      <xdr:rowOff>280987</xdr:rowOff>
    </xdr:to>
    <xdr:graphicFrame macro="">
      <xdr:nvGraphicFramePr>
        <xdr:cNvPr id="13648238" name="Gráfico 1">
          <a:extLst>
            <a:ext uri="{FF2B5EF4-FFF2-40B4-BE49-F238E27FC236}">
              <a16:creationId xmlns:a16="http://schemas.microsoft.com/office/drawing/2014/main" xmlns="" id="{00000000-0008-0000-0500-00006E41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1089006</xdr:colOff>
      <xdr:row>0</xdr:row>
      <xdr:rowOff>143668</xdr:rowOff>
    </xdr:from>
    <xdr:to>
      <xdr:col>12</xdr:col>
      <xdr:colOff>727072</xdr:colOff>
      <xdr:row>1</xdr:row>
      <xdr:rowOff>26193</xdr:rowOff>
    </xdr:to>
    <xdr:grpSp>
      <xdr:nvGrpSpPr>
        <xdr:cNvPr id="10" name="Grupo 5">
          <a:extLst>
            <a:ext uri="{FF2B5EF4-FFF2-40B4-BE49-F238E27FC236}">
              <a16:creationId xmlns:a16="http://schemas.microsoft.com/office/drawing/2014/main" xmlns="" id="{00000000-0008-0000-0500-00000A000000}"/>
            </a:ext>
          </a:extLst>
        </xdr:cNvPr>
        <xdr:cNvGrpSpPr>
          <a:grpSpLocks/>
        </xdr:cNvGrpSpPr>
      </xdr:nvGrpSpPr>
      <xdr:grpSpPr bwMode="auto">
        <a:xfrm>
          <a:off x="2762685" y="143668"/>
          <a:ext cx="11843673" cy="875846"/>
          <a:chOff x="2734389" y="98038"/>
          <a:chExt cx="8401796" cy="1075419"/>
        </a:xfrm>
      </xdr:grpSpPr>
      <xdr:sp macro="" textlink="">
        <xdr:nvSpPr>
          <xdr:cNvPr id="11" name="CuadroTexto 10">
            <a:extLst>
              <a:ext uri="{FF2B5EF4-FFF2-40B4-BE49-F238E27FC236}">
                <a16:creationId xmlns:a16="http://schemas.microsoft.com/office/drawing/2014/main" xmlns="" id="{00000000-0008-0000-0500-00000B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2" name="CuadroTexto 11">
            <a:extLst>
              <a:ext uri="{FF2B5EF4-FFF2-40B4-BE49-F238E27FC236}">
                <a16:creationId xmlns:a16="http://schemas.microsoft.com/office/drawing/2014/main" xmlns="" id="{00000000-0008-0000-0500-00000C000000}"/>
              </a:ext>
            </a:extLst>
          </xdr:cNvPr>
          <xdr:cNvSpPr txBox="1"/>
        </xdr:nvSpPr>
        <xdr:spPr>
          <a:xfrm>
            <a:off x="2734389" y="582567"/>
            <a:ext cx="8401796"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206375</xdr:colOff>
      <xdr:row>1</xdr:row>
      <xdr:rowOff>158750</xdr:rowOff>
    </xdr:to>
    <xdr:pic>
      <xdr:nvPicPr>
        <xdr:cNvPr id="9" name="Imagen 8">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6843375" cy="1143000"/>
        </a:xfrm>
        <a:prstGeom prst="rect">
          <a:avLst/>
        </a:prstGeom>
      </xdr:spPr>
    </xdr:pic>
    <xdr:clientData/>
  </xdr:twoCellAnchor>
  <xdr:twoCellAnchor>
    <xdr:from>
      <xdr:col>0</xdr:col>
      <xdr:colOff>0</xdr:colOff>
      <xdr:row>15</xdr:row>
      <xdr:rowOff>351066</xdr:rowOff>
    </xdr:from>
    <xdr:to>
      <xdr:col>17</xdr:col>
      <xdr:colOff>200025</xdr:colOff>
      <xdr:row>24</xdr:row>
      <xdr:rowOff>14969</xdr:rowOff>
    </xdr:to>
    <xdr:graphicFrame macro="">
      <xdr:nvGraphicFramePr>
        <xdr:cNvPr id="15236535" name="2 Gráfico">
          <a:extLst>
            <a:ext uri="{FF2B5EF4-FFF2-40B4-BE49-F238E27FC236}">
              <a16:creationId xmlns:a16="http://schemas.microsoft.com/office/drawing/2014/main" xmlns="" id="{00000000-0008-0000-0600-0000B77DE8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336436</xdr:colOff>
      <xdr:row>26</xdr:row>
      <xdr:rowOff>310244</xdr:rowOff>
    </xdr:from>
    <xdr:to>
      <xdr:col>17</xdr:col>
      <xdr:colOff>184036</xdr:colOff>
      <xdr:row>34</xdr:row>
      <xdr:rowOff>395968</xdr:rowOff>
    </xdr:to>
    <xdr:graphicFrame macro="">
      <xdr:nvGraphicFramePr>
        <xdr:cNvPr id="15236536" name="2 Gráfico">
          <a:extLst>
            <a:ext uri="{FF2B5EF4-FFF2-40B4-BE49-F238E27FC236}">
              <a16:creationId xmlns:a16="http://schemas.microsoft.com/office/drawing/2014/main" xmlns="" id="{00000000-0008-0000-0600-0000B87DE8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116662</xdr:colOff>
      <xdr:row>0</xdr:row>
      <xdr:rowOff>111918</xdr:rowOff>
    </xdr:from>
    <xdr:to>
      <xdr:col>10</xdr:col>
      <xdr:colOff>481104</xdr:colOff>
      <xdr:row>0</xdr:row>
      <xdr:rowOff>978693</xdr:rowOff>
    </xdr:to>
    <xdr:grpSp>
      <xdr:nvGrpSpPr>
        <xdr:cNvPr id="11" name="Grupo 5">
          <a:extLst>
            <a:ext uri="{FF2B5EF4-FFF2-40B4-BE49-F238E27FC236}">
              <a16:creationId xmlns:a16="http://schemas.microsoft.com/office/drawing/2014/main" xmlns="" id="{00000000-0008-0000-0600-00000B000000}"/>
            </a:ext>
          </a:extLst>
        </xdr:cNvPr>
        <xdr:cNvGrpSpPr>
          <a:grpSpLocks/>
        </xdr:cNvGrpSpPr>
      </xdr:nvGrpSpPr>
      <xdr:grpSpPr bwMode="auto">
        <a:xfrm>
          <a:off x="3314341" y="111918"/>
          <a:ext cx="5603192" cy="866775"/>
          <a:chOff x="2734389" y="98038"/>
          <a:chExt cx="5586541" cy="1075419"/>
        </a:xfrm>
      </xdr:grpSpPr>
      <xdr:sp macro="" textlink="">
        <xdr:nvSpPr>
          <xdr:cNvPr id="12" name="CuadroTexto 11">
            <a:extLst>
              <a:ext uri="{FF2B5EF4-FFF2-40B4-BE49-F238E27FC236}">
                <a16:creationId xmlns:a16="http://schemas.microsoft.com/office/drawing/2014/main" xmlns="" id="{00000000-0008-0000-0600-00000C000000}"/>
              </a:ext>
            </a:extLst>
          </xdr:cNvPr>
          <xdr:cNvSpPr txBox="1"/>
        </xdr:nvSpPr>
        <xdr:spPr>
          <a:xfrm>
            <a:off x="2736999" y="98038"/>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3" name="CuadroTexto 12">
            <a:extLst>
              <a:ext uri="{FF2B5EF4-FFF2-40B4-BE49-F238E27FC236}">
                <a16:creationId xmlns:a16="http://schemas.microsoft.com/office/drawing/2014/main" xmlns="" id="{00000000-0008-0000-0600-00000D000000}"/>
              </a:ext>
            </a:extLst>
          </xdr:cNvPr>
          <xdr:cNvSpPr txBox="1"/>
        </xdr:nvSpPr>
        <xdr:spPr>
          <a:xfrm>
            <a:off x="2734389" y="582567"/>
            <a:ext cx="5425757"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206375</xdr:colOff>
      <xdr:row>1</xdr:row>
      <xdr:rowOff>127000</xdr:rowOff>
    </xdr:to>
    <xdr:pic>
      <xdr:nvPicPr>
        <xdr:cNvPr id="12" name="Imagen 11">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9382125" cy="1111250"/>
        </a:xfrm>
        <a:prstGeom prst="rect">
          <a:avLst/>
        </a:prstGeom>
      </xdr:spPr>
    </xdr:pic>
    <xdr:clientData/>
  </xdr:twoCellAnchor>
  <xdr:twoCellAnchor>
    <xdr:from>
      <xdr:col>0</xdr:col>
      <xdr:colOff>217714</xdr:colOff>
      <xdr:row>45</xdr:row>
      <xdr:rowOff>19352</xdr:rowOff>
    </xdr:from>
    <xdr:to>
      <xdr:col>5</xdr:col>
      <xdr:colOff>532039</xdr:colOff>
      <xdr:row>62</xdr:row>
      <xdr:rowOff>87085</xdr:rowOff>
    </xdr:to>
    <xdr:graphicFrame macro="">
      <xdr:nvGraphicFramePr>
        <xdr:cNvPr id="61897363" name="5 Gráfico">
          <a:extLst>
            <a:ext uri="{FF2B5EF4-FFF2-40B4-BE49-F238E27FC236}">
              <a16:creationId xmlns:a16="http://schemas.microsoft.com/office/drawing/2014/main" xmlns="" id="{00000000-0008-0000-0700-0000937AB0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357187</xdr:colOff>
      <xdr:row>129</xdr:row>
      <xdr:rowOff>77523</xdr:rowOff>
    </xdr:from>
    <xdr:to>
      <xdr:col>5</xdr:col>
      <xdr:colOff>671512</xdr:colOff>
      <xdr:row>146</xdr:row>
      <xdr:rowOff>135731</xdr:rowOff>
    </xdr:to>
    <xdr:graphicFrame macro="">
      <xdr:nvGraphicFramePr>
        <xdr:cNvPr id="61897364" name="5 Gráfico">
          <a:extLst>
            <a:ext uri="{FF2B5EF4-FFF2-40B4-BE49-F238E27FC236}">
              <a16:creationId xmlns:a16="http://schemas.microsoft.com/office/drawing/2014/main" xmlns="" id="{00000000-0008-0000-0700-0000947AB0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108</xdr:row>
      <xdr:rowOff>31751</xdr:rowOff>
    </xdr:from>
    <xdr:to>
      <xdr:col>5</xdr:col>
      <xdr:colOff>314325</xdr:colOff>
      <xdr:row>125</xdr:row>
      <xdr:rowOff>117476</xdr:rowOff>
    </xdr:to>
    <xdr:graphicFrame macro="">
      <xdr:nvGraphicFramePr>
        <xdr:cNvPr id="61897365" name="5 Gráfico">
          <a:extLst>
            <a:ext uri="{FF2B5EF4-FFF2-40B4-BE49-F238E27FC236}">
              <a16:creationId xmlns:a16="http://schemas.microsoft.com/office/drawing/2014/main" xmlns="" id="{00000000-0008-0000-0700-0000957AB0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384703</xdr:colOff>
      <xdr:row>87</xdr:row>
      <xdr:rowOff>66411</xdr:rowOff>
    </xdr:from>
    <xdr:to>
      <xdr:col>4</xdr:col>
      <xdr:colOff>213253</xdr:colOff>
      <xdr:row>104</xdr:row>
      <xdr:rowOff>138906</xdr:rowOff>
    </xdr:to>
    <xdr:graphicFrame macro="">
      <xdr:nvGraphicFramePr>
        <xdr:cNvPr id="61897366" name="5 Gráfico">
          <a:extLst>
            <a:ext uri="{FF2B5EF4-FFF2-40B4-BE49-F238E27FC236}">
              <a16:creationId xmlns:a16="http://schemas.microsoft.com/office/drawing/2014/main" xmlns="" id="{00000000-0008-0000-0700-0000967AB0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65</xdr:row>
      <xdr:rowOff>169333</xdr:rowOff>
    </xdr:from>
    <xdr:to>
      <xdr:col>5</xdr:col>
      <xdr:colOff>305858</xdr:colOff>
      <xdr:row>82</xdr:row>
      <xdr:rowOff>89959</xdr:rowOff>
    </xdr:to>
    <xdr:graphicFrame macro="">
      <xdr:nvGraphicFramePr>
        <xdr:cNvPr id="61897367" name="5 Gráfico">
          <a:extLst>
            <a:ext uri="{FF2B5EF4-FFF2-40B4-BE49-F238E27FC236}">
              <a16:creationId xmlns:a16="http://schemas.microsoft.com/office/drawing/2014/main" xmlns="" id="{00000000-0008-0000-0700-0000977AB0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1521599</xdr:colOff>
      <xdr:row>0</xdr:row>
      <xdr:rowOff>127793</xdr:rowOff>
    </xdr:from>
    <xdr:to>
      <xdr:col>3</xdr:col>
      <xdr:colOff>690562</xdr:colOff>
      <xdr:row>1</xdr:row>
      <xdr:rowOff>10318</xdr:rowOff>
    </xdr:to>
    <xdr:grpSp>
      <xdr:nvGrpSpPr>
        <xdr:cNvPr id="13" name="Grupo 5">
          <a:extLst>
            <a:ext uri="{FF2B5EF4-FFF2-40B4-BE49-F238E27FC236}">
              <a16:creationId xmlns:a16="http://schemas.microsoft.com/office/drawing/2014/main" xmlns="" id="{00000000-0008-0000-0700-00000D000000}"/>
            </a:ext>
          </a:extLst>
        </xdr:cNvPr>
        <xdr:cNvGrpSpPr>
          <a:grpSpLocks/>
        </xdr:cNvGrpSpPr>
      </xdr:nvGrpSpPr>
      <xdr:grpSpPr bwMode="auto">
        <a:xfrm>
          <a:off x="1943420" y="127793"/>
          <a:ext cx="5428249" cy="875846"/>
          <a:chOff x="2734389" y="98038"/>
          <a:chExt cx="8401796" cy="1075419"/>
        </a:xfrm>
      </xdr:grpSpPr>
      <xdr:sp macro="" textlink="">
        <xdr:nvSpPr>
          <xdr:cNvPr id="14" name="CuadroTexto 13">
            <a:extLst>
              <a:ext uri="{FF2B5EF4-FFF2-40B4-BE49-F238E27FC236}">
                <a16:creationId xmlns:a16="http://schemas.microsoft.com/office/drawing/2014/main" xmlns="" id="{00000000-0008-0000-0700-00000E000000}"/>
              </a:ext>
            </a:extLst>
          </xdr:cNvPr>
          <xdr:cNvSpPr txBox="1"/>
        </xdr:nvSpPr>
        <xdr:spPr>
          <a:xfrm>
            <a:off x="2736999" y="98038"/>
            <a:ext cx="818949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5" name="CuadroTexto 14">
            <a:extLst>
              <a:ext uri="{FF2B5EF4-FFF2-40B4-BE49-F238E27FC236}">
                <a16:creationId xmlns:a16="http://schemas.microsoft.com/office/drawing/2014/main" xmlns="" id="{00000000-0008-0000-0700-00000F000000}"/>
              </a:ext>
            </a:extLst>
          </xdr:cNvPr>
          <xdr:cNvSpPr txBox="1"/>
        </xdr:nvSpPr>
        <xdr:spPr>
          <a:xfrm>
            <a:off x="2734389" y="582567"/>
            <a:ext cx="8401796" cy="5908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5291</xdr:colOff>
      <xdr:row>1</xdr:row>
      <xdr:rowOff>127000</xdr:rowOff>
    </xdr:to>
    <xdr:pic>
      <xdr:nvPicPr>
        <xdr:cNvPr id="8" name="Imagen 7">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7891124" cy="1111250"/>
        </a:xfrm>
        <a:prstGeom prst="rect">
          <a:avLst/>
        </a:prstGeom>
      </xdr:spPr>
    </xdr:pic>
    <xdr:clientData/>
  </xdr:twoCellAnchor>
  <xdr:twoCellAnchor>
    <xdr:from>
      <xdr:col>0</xdr:col>
      <xdr:colOff>0</xdr:colOff>
      <xdr:row>19</xdr:row>
      <xdr:rowOff>388559</xdr:rowOff>
    </xdr:from>
    <xdr:to>
      <xdr:col>10</xdr:col>
      <xdr:colOff>963083</xdr:colOff>
      <xdr:row>31</xdr:row>
      <xdr:rowOff>293308</xdr:rowOff>
    </xdr:to>
    <xdr:graphicFrame macro="">
      <xdr:nvGraphicFramePr>
        <xdr:cNvPr id="26242414" name="1 Gráfico">
          <a:extLst>
            <a:ext uri="{FF2B5EF4-FFF2-40B4-BE49-F238E27FC236}">
              <a16:creationId xmlns:a16="http://schemas.microsoft.com/office/drawing/2014/main" xmlns="" id="{00000000-0008-0000-0800-00006E6D90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231631</xdr:colOff>
      <xdr:row>0</xdr:row>
      <xdr:rowOff>80168</xdr:rowOff>
    </xdr:from>
    <xdr:to>
      <xdr:col>12</xdr:col>
      <xdr:colOff>377822</xdr:colOff>
      <xdr:row>1</xdr:row>
      <xdr:rowOff>10317</xdr:rowOff>
    </xdr:to>
    <xdr:grpSp>
      <xdr:nvGrpSpPr>
        <xdr:cNvPr id="10" name="Grupo 5">
          <a:extLst>
            <a:ext uri="{FF2B5EF4-FFF2-40B4-BE49-F238E27FC236}">
              <a16:creationId xmlns:a16="http://schemas.microsoft.com/office/drawing/2014/main" xmlns="" id="{00000000-0008-0000-0800-00000A000000}"/>
            </a:ext>
          </a:extLst>
        </xdr:cNvPr>
        <xdr:cNvGrpSpPr>
          <a:grpSpLocks/>
        </xdr:cNvGrpSpPr>
      </xdr:nvGrpSpPr>
      <xdr:grpSpPr bwMode="auto">
        <a:xfrm>
          <a:off x="3524560" y="80168"/>
          <a:ext cx="12392619" cy="923470"/>
          <a:chOff x="3426863" y="78342"/>
          <a:chExt cx="8409965" cy="1134507"/>
        </a:xfrm>
      </xdr:grpSpPr>
      <xdr:sp macro="" textlink="">
        <xdr:nvSpPr>
          <xdr:cNvPr id="11" name="CuadroTexto 10">
            <a:extLst>
              <a:ext uri="{FF2B5EF4-FFF2-40B4-BE49-F238E27FC236}">
                <a16:creationId xmlns:a16="http://schemas.microsoft.com/office/drawing/2014/main" xmlns="" id="{00000000-0008-0000-0800-00000B000000}"/>
              </a:ext>
            </a:extLst>
          </xdr:cNvPr>
          <xdr:cNvSpPr txBox="1"/>
        </xdr:nvSpPr>
        <xdr:spPr>
          <a:xfrm>
            <a:off x="3426863" y="78342"/>
            <a:ext cx="5583931" cy="579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000" b="1" i="0">
                <a:solidFill>
                  <a:srgbClr val="646482"/>
                </a:solidFill>
                <a:latin typeface="Century Gothic" panose="020B0502020202020204" pitchFamily="34" charset="0"/>
                <a:ea typeface="+mn-ea"/>
                <a:cs typeface="+mn-cs"/>
              </a:rPr>
              <a:t>Cuentas Satélite de Salud</a:t>
            </a:r>
          </a:p>
        </xdr:txBody>
      </xdr:sp>
      <xdr:sp macro="" textlink="">
        <xdr:nvSpPr>
          <xdr:cNvPr id="12" name="CuadroTexto 11">
            <a:extLst>
              <a:ext uri="{FF2B5EF4-FFF2-40B4-BE49-F238E27FC236}">
                <a16:creationId xmlns:a16="http://schemas.microsoft.com/office/drawing/2014/main" xmlns="" id="{00000000-0008-0000-0800-00000C000000}"/>
              </a:ext>
            </a:extLst>
          </xdr:cNvPr>
          <xdr:cNvSpPr txBox="1"/>
        </xdr:nvSpPr>
        <xdr:spPr>
          <a:xfrm>
            <a:off x="3435032" y="621960"/>
            <a:ext cx="8401796" cy="5908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C6F7C"/>
                </a:solidFill>
                <a:latin typeface="Century Gothic" panose="020B0502020202020204" pitchFamily="34" charset="0"/>
              </a:rPr>
              <a:t>Indicadores</a:t>
            </a:r>
            <a:r>
              <a:rPr lang="es-ES_tradnl" sz="2200" b="0" i="0" baseline="0">
                <a:solidFill>
                  <a:srgbClr val="6C6F7C"/>
                </a:solidFill>
                <a:latin typeface="Century Gothic" panose="020B0502020202020204" pitchFamily="34" charset="0"/>
              </a:rPr>
              <a:t> físicos</a:t>
            </a:r>
            <a:endParaRPr lang="es-ES_tradnl" sz="2200" b="0" i="0">
              <a:solidFill>
                <a:srgbClr val="6C6F7C"/>
              </a:solidFill>
              <a:latin typeface="Century Gothic" panose="020B0502020202020204" pitchFamily="34" charset="0"/>
            </a:endParaRPr>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B1:D30"/>
  <sheetViews>
    <sheetView showGridLines="0" tabSelected="1" zoomScale="70" zoomScaleNormal="70" workbookViewId="0">
      <pane ySplit="6" topLeftCell="A7" activePane="bottomLeft" state="frozen"/>
      <selection pane="bottomLeft"/>
    </sheetView>
  </sheetViews>
  <sheetFormatPr baseColWidth="10" defaultColWidth="11.42578125" defaultRowHeight="16.5"/>
  <cols>
    <col min="1" max="1" width="3.28515625" style="1" customWidth="1"/>
    <col min="2" max="2" width="12.7109375" style="6" customWidth="1"/>
    <col min="3" max="3" width="166.85546875" style="2" customWidth="1"/>
    <col min="4" max="16384" width="11.42578125" style="1"/>
  </cols>
  <sheetData>
    <row r="1" spans="2:3" ht="78" customHeight="1"/>
    <row r="2" spans="2:3" ht="10.5" customHeight="1"/>
    <row r="3" spans="2:3" s="3" customFormat="1" ht="10.5" customHeight="1">
      <c r="B3" s="6"/>
      <c r="C3" s="63"/>
    </row>
    <row r="4" spans="2:3" s="3" customFormat="1" ht="10.5" customHeight="1">
      <c r="B4" s="6"/>
      <c r="C4" s="63"/>
    </row>
    <row r="5" spans="2:3" s="3" customFormat="1" ht="18.75">
      <c r="B5" s="6"/>
      <c r="C5" s="63"/>
    </row>
    <row r="6" spans="2:3" s="5" customFormat="1" ht="32.25" customHeight="1">
      <c r="B6" s="213" t="s">
        <v>180</v>
      </c>
      <c r="C6" s="213" t="s">
        <v>181</v>
      </c>
    </row>
    <row r="7" spans="2:3" s="5" customFormat="1" ht="30" customHeight="1">
      <c r="B7" s="214">
        <v>1</v>
      </c>
      <c r="C7" s="215" t="s">
        <v>230</v>
      </c>
    </row>
    <row r="8" spans="2:3" s="2" customFormat="1" ht="30" customHeight="1">
      <c r="B8" s="216" t="s">
        <v>303</v>
      </c>
      <c r="C8" s="218" t="s">
        <v>371</v>
      </c>
    </row>
    <row r="9" spans="2:3" s="2" customFormat="1" ht="30" customHeight="1">
      <c r="B9" s="216" t="s">
        <v>304</v>
      </c>
      <c r="C9" s="218" t="s">
        <v>450</v>
      </c>
    </row>
    <row r="10" spans="2:3" s="5" customFormat="1" ht="30" customHeight="1">
      <c r="B10" s="217">
        <v>2</v>
      </c>
      <c r="C10" s="215" t="s">
        <v>231</v>
      </c>
    </row>
    <row r="11" spans="2:3" s="2" customFormat="1" ht="30" customHeight="1">
      <c r="B11" s="468" t="s">
        <v>305</v>
      </c>
      <c r="C11" s="218" t="s">
        <v>372</v>
      </c>
    </row>
    <row r="12" spans="2:3" s="2" customFormat="1" ht="30" customHeight="1">
      <c r="B12" s="468" t="s">
        <v>306</v>
      </c>
      <c r="C12" s="218" t="s">
        <v>373</v>
      </c>
    </row>
    <row r="13" spans="2:3" s="2" customFormat="1" ht="30" customHeight="1">
      <c r="B13" s="468" t="s">
        <v>307</v>
      </c>
      <c r="C13" s="218" t="s">
        <v>374</v>
      </c>
    </row>
    <row r="14" spans="2:3" s="2" customFormat="1" ht="30" customHeight="1">
      <c r="B14" s="468" t="s">
        <v>308</v>
      </c>
      <c r="C14" s="218" t="s">
        <v>375</v>
      </c>
    </row>
    <row r="15" spans="2:3" s="2" customFormat="1" ht="30" customHeight="1">
      <c r="B15" s="468" t="s">
        <v>309</v>
      </c>
      <c r="C15" s="218" t="s">
        <v>376</v>
      </c>
    </row>
    <row r="16" spans="2:3" s="2" customFormat="1" ht="30" customHeight="1">
      <c r="B16" s="468" t="s">
        <v>310</v>
      </c>
      <c r="C16" s="218" t="s">
        <v>377</v>
      </c>
    </row>
    <row r="17" spans="2:4" s="2" customFormat="1" ht="30" customHeight="1">
      <c r="B17" s="468" t="s">
        <v>311</v>
      </c>
      <c r="C17" s="218" t="s">
        <v>378</v>
      </c>
    </row>
    <row r="18" spans="2:4" s="2" customFormat="1" ht="30" customHeight="1">
      <c r="B18" s="468" t="s">
        <v>312</v>
      </c>
      <c r="C18" s="218" t="s">
        <v>379</v>
      </c>
    </row>
    <row r="19" spans="2:4" s="2" customFormat="1" ht="30" customHeight="1">
      <c r="B19" s="468" t="s">
        <v>313</v>
      </c>
      <c r="C19" s="218" t="s">
        <v>380</v>
      </c>
    </row>
    <row r="20" spans="2:4" s="5" customFormat="1" ht="30" customHeight="1">
      <c r="B20" s="217">
        <v>3</v>
      </c>
      <c r="C20" s="215" t="s">
        <v>232</v>
      </c>
    </row>
    <row r="21" spans="2:4" s="2" customFormat="1" ht="30" customHeight="1">
      <c r="B21" s="468" t="s">
        <v>314</v>
      </c>
      <c r="C21" s="218" t="s">
        <v>381</v>
      </c>
    </row>
    <row r="22" spans="2:4" s="2" customFormat="1" ht="30" customHeight="1">
      <c r="B22" s="468" t="s">
        <v>315</v>
      </c>
      <c r="C22" s="218" t="s">
        <v>382</v>
      </c>
    </row>
    <row r="23" spans="2:4" s="4" customFormat="1" ht="30" customHeight="1">
      <c r="B23" s="468" t="s">
        <v>316</v>
      </c>
      <c r="C23" s="218" t="s">
        <v>383</v>
      </c>
      <c r="D23" s="115"/>
    </row>
    <row r="24" spans="2:4" s="5" customFormat="1" ht="30" customHeight="1">
      <c r="B24" s="217">
        <v>4</v>
      </c>
      <c r="C24" s="215" t="s">
        <v>233</v>
      </c>
    </row>
    <row r="25" spans="2:4" s="2" customFormat="1" ht="30" customHeight="1">
      <c r="B25" s="468" t="s">
        <v>317</v>
      </c>
      <c r="C25" s="218" t="s">
        <v>480</v>
      </c>
    </row>
    <row r="26" spans="2:4" s="2" customFormat="1" ht="30" customHeight="1">
      <c r="B26" s="468" t="s">
        <v>318</v>
      </c>
      <c r="C26" s="218" t="s">
        <v>384</v>
      </c>
    </row>
    <row r="27" spans="2:4" s="2" customFormat="1" ht="30" customHeight="1">
      <c r="B27" s="468" t="s">
        <v>319</v>
      </c>
      <c r="C27" s="218" t="s">
        <v>385</v>
      </c>
    </row>
    <row r="28" spans="2:4" s="2" customFormat="1" ht="38.25" customHeight="1">
      <c r="B28" s="468" t="s">
        <v>320</v>
      </c>
      <c r="C28" s="218" t="s">
        <v>386</v>
      </c>
    </row>
    <row r="29" spans="2:4" s="2" customFormat="1" ht="31.5" customHeight="1">
      <c r="B29" s="468" t="s">
        <v>321</v>
      </c>
      <c r="C29" s="218" t="s">
        <v>387</v>
      </c>
    </row>
    <row r="30" spans="2:4" s="2" customFormat="1" ht="30" customHeight="1">
      <c r="B30" s="468" t="s">
        <v>322</v>
      </c>
      <c r="C30" s="218" t="s">
        <v>388</v>
      </c>
    </row>
  </sheetData>
  <phoneticPr fontId="19" type="noConversion"/>
  <conditionalFormatting sqref="B6:C6">
    <cfRule type="containsText" dxfId="0" priority="1" operator="containsText" text="isflsh">
      <formula>NOT(ISERROR(SEARCH("isflsh",B6)))</formula>
    </cfRule>
  </conditionalFormatting>
  <hyperlinks>
    <hyperlink ref="C8" location="'1.1 Poblac por grupos de edad'!A1" display="Población del Ecuador por sexo, según grupos etarios a nivel nacional 2021."/>
    <hyperlink ref="C9" location="'1.2 Poblac por áreas'!A1" display="Población del Ecuador por área, según grupos etarios a nivel nacional 2021."/>
    <hyperlink ref="C11" location="'2.1 Tasas de variación PIB'!A1" display="Producto Interno Bruto y tasas de variación 2003 - 2021."/>
    <hyperlink ref="C12" location="'2.2 Inflación anual'!A1" display="Porcentaje de inflación nacional y del sector de la salud en el Ecuador 2003 - 2021."/>
    <hyperlink ref="C13" location="'2.3 Condicion de actividad'!A1" display="Población económicamente activa e inactiva del área urbana según grupos de edad 2021."/>
    <hyperlink ref="C14" location="'2.4 Evol pobreza'!A1" display="Evolución de la línea de extrema pobreza o indigencia y línea de pobreza, según consumo a nivel nacional y por periodo de tiempo 2007 - 2021."/>
    <hyperlink ref="C15" location="'2.5 Serv básicos'!A1" display="Hogares, según disponibilidad de servicios básicos de la vivienda, a nivel nacional 2018 - 2021."/>
    <hyperlink ref="C16" location="'2.6 Seguro'!A1" display="Población afiliada a seguros de salud 2013 - 2021."/>
    <hyperlink ref="C17" location="'2.7 Mujeres embarazadas'!A1" display="Mujeres embarazadas a nivel nacional y por áreas 2013 - 2021."/>
    <hyperlink ref="C18" location="'2.8 Nacidos vivos'!A1" display="Nacidos vivos por tipo de asistencia en el parto y área según región de residencia 2021."/>
    <hyperlink ref="C19" location="'2.9 Tasa natalidad'!A1" display="Tasa de natalidad 2000 - 2021."/>
    <hyperlink ref="C21" location="'3.1 Causas de morbilidad'!A1" display="Tasas por 10.000 habitantes de las diez principales causas de morbilidad por egreso hospitalario a nivel nacional 2021."/>
    <hyperlink ref="C22" location="'3.2 Defunciones'!A1" display="Defunciones y tasas de mortalidad total, infantil y materna 2004 - 2021."/>
    <hyperlink ref="C23" location="'3.3 Defunciones causa'!A1" display="Número de defunciones por sexo según principales causas de muerte a nivel nacional 2021."/>
    <hyperlink ref="C25" location="'4.1 Establecimientos por sector'!A1" display="Establecimientos de salud del sector público y privado, según tipo de  establecimiento a nivel nacional 2015 - 2021."/>
    <hyperlink ref="C28" location="'4.4 Establecimientos hosp prome'!A1" display="Establecimientos hospitalarios por número de egresos, días y promedio de estadía, número de camas disponibles, días-cama disponibles, porcentaje de ocupación y giro de camas según sector 2024"/>
    <hyperlink ref="C29" location="'4.5 Camas dotación'!A1" display="Número de camas hospitalarias de dotación normal tasas por 10.000 habitantes según sector y entidad  a la que pertenecen a nivel nacional 2003 - 2024"/>
    <hyperlink ref="C30" location="'4.6 Egresos porcentuales'!A1" display="Estructura porcentual de egresos hospitalarios por sexo según condición hospitalaria 2003 - 2024"/>
    <hyperlink ref="C26" location="'4.2 Establecimientos_niveles'!A1" display="Número de establecimientos por niveles de atención 2020"/>
    <hyperlink ref="C27" location="'4.3 Prom de estada por entidad'!A1" display="Promedio de estadía según entidades a las que pertenecen a nivel nacional 2012-2024"/>
  </hyperlinks>
  <pageMargins left="0.7" right="0.7" top="0.75" bottom="0.75" header="0.3" footer="0.3"/>
  <pageSetup paperSize="9" scale="67"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7">
    <tabColor theme="0"/>
  </sheetPr>
  <dimension ref="A1:P26"/>
  <sheetViews>
    <sheetView zoomScale="70" zoomScaleNormal="70" workbookViewId="0">
      <pane ySplit="4" topLeftCell="A5" activePane="bottomLeft" state="frozen"/>
      <selection pane="bottomLeft" activeCell="B2" sqref="B2"/>
    </sheetView>
  </sheetViews>
  <sheetFormatPr baseColWidth="10" defaultColWidth="11.42578125" defaultRowHeight="17.25"/>
  <cols>
    <col min="1" max="1" width="5" style="5" customWidth="1"/>
    <col min="2" max="2" width="36.28515625" style="5" customWidth="1"/>
    <col min="3" max="13" width="14.28515625" style="5" customWidth="1"/>
    <col min="14" max="14" width="16.28515625" style="5" bestFit="1" customWidth="1"/>
    <col min="15" max="15" width="13.85546875" style="5" customWidth="1"/>
    <col min="16" max="16384" width="11.42578125" style="5"/>
  </cols>
  <sheetData>
    <row r="1" spans="1:16" ht="78" customHeight="1"/>
    <row r="2" spans="1:16" s="656" customFormat="1" ht="33" customHeight="1">
      <c r="A2" s="666"/>
      <c r="B2" s="647" t="s">
        <v>108</v>
      </c>
      <c r="C2" s="806"/>
      <c r="D2" s="806"/>
      <c r="E2" s="806"/>
      <c r="F2" s="806"/>
      <c r="G2" s="806"/>
      <c r="H2" s="806"/>
      <c r="I2" s="806"/>
      <c r="J2" s="666"/>
      <c r="K2" s="666"/>
      <c r="L2" s="650" t="s">
        <v>283</v>
      </c>
      <c r="M2" s="650"/>
      <c r="N2" s="795" t="s">
        <v>284</v>
      </c>
    </row>
    <row r="3" spans="1:16" ht="33" customHeight="1">
      <c r="B3" s="969" t="s">
        <v>246</v>
      </c>
      <c r="C3" s="926"/>
      <c r="D3" s="926"/>
      <c r="E3" s="926"/>
      <c r="F3" s="926"/>
      <c r="G3" s="926"/>
      <c r="H3" s="926"/>
      <c r="I3" s="926"/>
      <c r="J3" s="926"/>
      <c r="K3" s="926"/>
      <c r="L3" s="926"/>
      <c r="M3" s="695"/>
    </row>
    <row r="4" spans="1:16" ht="33" customHeight="1">
      <c r="B4" s="968" t="s">
        <v>410</v>
      </c>
      <c r="C4" s="968"/>
      <c r="D4" s="968"/>
      <c r="E4" s="968"/>
      <c r="F4" s="968"/>
      <c r="G4" s="968"/>
      <c r="H4" s="968"/>
      <c r="I4" s="968"/>
      <c r="J4" s="968"/>
      <c r="K4" s="968"/>
      <c r="L4" s="968"/>
      <c r="M4" s="696"/>
    </row>
    <row r="5" spans="1:16" ht="33" customHeight="1">
      <c r="J5" s="72"/>
    </row>
    <row r="6" spans="1:16" ht="33" customHeight="1">
      <c r="B6" s="264" t="s">
        <v>67</v>
      </c>
      <c r="C6" s="264">
        <v>2013</v>
      </c>
      <c r="D6" s="264">
        <v>2014</v>
      </c>
      <c r="E6" s="264">
        <v>2015</v>
      </c>
      <c r="F6" s="264">
        <v>2016</v>
      </c>
      <c r="G6" s="264">
        <v>2017</v>
      </c>
      <c r="H6" s="264">
        <v>2018</v>
      </c>
      <c r="I6" s="264">
        <v>2019</v>
      </c>
      <c r="J6" s="264">
        <v>2020</v>
      </c>
      <c r="K6" s="264">
        <v>2021</v>
      </c>
      <c r="L6" s="264">
        <v>2022</v>
      </c>
      <c r="M6" s="697">
        <v>2023</v>
      </c>
      <c r="N6" s="832">
        <v>2024</v>
      </c>
      <c r="O6" s="377" t="s">
        <v>5</v>
      </c>
    </row>
    <row r="7" spans="1:16" s="2" customFormat="1" ht="33" customHeight="1">
      <c r="B7" s="265" t="s">
        <v>9</v>
      </c>
      <c r="C7" s="266">
        <v>181225</v>
      </c>
      <c r="D7" s="266">
        <v>185249</v>
      </c>
      <c r="E7" s="266">
        <v>215808</v>
      </c>
      <c r="F7" s="266">
        <v>209341</v>
      </c>
      <c r="G7" s="266">
        <v>223877</v>
      </c>
      <c r="H7" s="266">
        <v>226685</v>
      </c>
      <c r="I7" s="266">
        <v>220022</v>
      </c>
      <c r="J7" s="266">
        <v>203631</v>
      </c>
      <c r="K7" s="266">
        <v>190500</v>
      </c>
      <c r="L7" s="266">
        <v>188848</v>
      </c>
      <c r="M7" s="266">
        <v>179726</v>
      </c>
      <c r="N7" s="266">
        <v>162498</v>
      </c>
      <c r="O7" s="266">
        <v>2387410</v>
      </c>
    </row>
    <row r="8" spans="1:16" s="2" customFormat="1" ht="33" customHeight="1">
      <c r="B8" s="249" t="s">
        <v>10</v>
      </c>
      <c r="C8" s="266">
        <v>39671</v>
      </c>
      <c r="D8" s="266">
        <v>44227</v>
      </c>
      <c r="E8" s="266">
        <v>57472</v>
      </c>
      <c r="F8" s="266">
        <v>57123</v>
      </c>
      <c r="G8" s="266">
        <v>64246</v>
      </c>
      <c r="H8" s="266">
        <v>66454</v>
      </c>
      <c r="I8" s="266">
        <v>65805</v>
      </c>
      <c r="J8" s="266">
        <v>61806</v>
      </c>
      <c r="K8" s="266">
        <v>60606</v>
      </c>
      <c r="L8" s="266">
        <v>61429</v>
      </c>
      <c r="M8" s="266">
        <v>59046</v>
      </c>
      <c r="N8" s="266">
        <v>53216</v>
      </c>
      <c r="O8" s="266">
        <v>691101</v>
      </c>
    </row>
    <row r="9" spans="1:16" s="2" customFormat="1" ht="33" customHeight="1">
      <c r="A9" s="60"/>
      <c r="B9" s="256" t="s">
        <v>5</v>
      </c>
      <c r="C9" s="267">
        <v>220896</v>
      </c>
      <c r="D9" s="267">
        <v>229476</v>
      </c>
      <c r="E9" s="267">
        <v>273280</v>
      </c>
      <c r="F9" s="267">
        <v>266464</v>
      </c>
      <c r="G9" s="267">
        <v>288123</v>
      </c>
      <c r="H9" s="267">
        <v>293139</v>
      </c>
      <c r="I9" s="267">
        <v>285827</v>
      </c>
      <c r="J9" s="267">
        <v>265437</v>
      </c>
      <c r="K9" s="267">
        <v>251106</v>
      </c>
      <c r="L9" s="267">
        <v>250277</v>
      </c>
      <c r="M9" s="267">
        <v>238772</v>
      </c>
      <c r="N9" s="267">
        <v>215714</v>
      </c>
      <c r="O9" s="378">
        <v>3078511</v>
      </c>
    </row>
    <row r="10" spans="1:16" ht="33" customHeight="1">
      <c r="C10" s="80"/>
      <c r="D10" s="50"/>
      <c r="E10" s="58"/>
      <c r="J10" s="72"/>
    </row>
    <row r="11" spans="1:16" ht="33" customHeight="1">
      <c r="B11" s="290" t="s">
        <v>454</v>
      </c>
      <c r="F11" s="50"/>
      <c r="G11" s="50"/>
      <c r="H11" s="50"/>
      <c r="I11" s="50"/>
    </row>
    <row r="12" spans="1:16" ht="33" customHeight="1">
      <c r="B12" s="451"/>
      <c r="C12" s="124"/>
      <c r="D12" s="124"/>
      <c r="F12" s="58"/>
      <c r="G12" s="58"/>
      <c r="H12" s="58"/>
      <c r="I12" s="58"/>
    </row>
    <row r="13" spans="1:16" ht="33" customHeight="1">
      <c r="B13" s="124"/>
      <c r="C13" s="124"/>
      <c r="D13" s="124"/>
      <c r="E13" s="124"/>
    </row>
    <row r="14" spans="1:16" ht="33" customHeight="1">
      <c r="B14" s="122"/>
      <c r="C14" s="773"/>
      <c r="D14" s="773"/>
      <c r="E14" s="122"/>
      <c r="J14" s="483"/>
      <c r="K14" s="483"/>
      <c r="L14" s="483"/>
      <c r="M14" s="483"/>
      <c r="N14" s="483"/>
      <c r="O14" s="483"/>
      <c r="P14" s="483"/>
    </row>
    <row r="15" spans="1:16" ht="33" customHeight="1">
      <c r="B15" s="142" t="s">
        <v>9</v>
      </c>
      <c r="C15" s="142" t="s">
        <v>10</v>
      </c>
      <c r="D15" s="157"/>
      <c r="E15" s="122"/>
      <c r="J15" s="483"/>
      <c r="K15" s="483"/>
      <c r="L15" s="483"/>
      <c r="M15" s="483"/>
      <c r="N15" s="483"/>
      <c r="O15" s="483"/>
      <c r="P15" s="483"/>
    </row>
    <row r="16" spans="1:16" ht="33" customHeight="1">
      <c r="B16" s="158">
        <f>+N7</f>
        <v>162498</v>
      </c>
      <c r="C16" s="158">
        <f>+N8</f>
        <v>53216</v>
      </c>
      <c r="D16" s="159">
        <f>+B16+C16</f>
        <v>215714</v>
      </c>
      <c r="E16" s="122"/>
      <c r="J16" s="483"/>
      <c r="K16" s="483"/>
      <c r="L16" s="483"/>
      <c r="M16" s="483"/>
      <c r="N16" s="483"/>
      <c r="O16" s="483"/>
      <c r="P16" s="483"/>
    </row>
    <row r="17" spans="2:16" ht="33" customHeight="1">
      <c r="B17" s="160">
        <f>+B16/D16</f>
        <v>0.75330298450726429</v>
      </c>
      <c r="C17" s="160">
        <f>+C16/D16</f>
        <v>0.24669701549273576</v>
      </c>
      <c r="D17" s="122"/>
      <c r="E17" s="122"/>
      <c r="J17" s="483"/>
      <c r="K17" s="483"/>
      <c r="L17" s="483"/>
      <c r="M17" s="483"/>
      <c r="N17" s="483"/>
      <c r="O17" s="483"/>
      <c r="P17" s="483"/>
    </row>
    <row r="18" spans="2:16" ht="33" customHeight="1">
      <c r="B18" s="122"/>
      <c r="C18" s="122"/>
      <c r="D18" s="122"/>
      <c r="E18" s="122"/>
      <c r="J18" s="483"/>
      <c r="K18" s="483"/>
      <c r="L18" s="483"/>
      <c r="M18" s="483"/>
      <c r="N18" s="483"/>
      <c r="O18" s="483"/>
    </row>
    <row r="19" spans="2:16" ht="33" customHeight="1">
      <c r="B19" s="124"/>
      <c r="C19" s="124"/>
      <c r="D19" s="124"/>
      <c r="J19" s="483"/>
      <c r="K19" s="483"/>
      <c r="L19" s="483"/>
      <c r="M19" s="483"/>
      <c r="N19" s="483"/>
      <c r="O19" s="483"/>
      <c r="P19" s="483"/>
    </row>
    <row r="20" spans="2:16" ht="33" customHeight="1">
      <c r="B20" s="124"/>
      <c r="C20" s="124"/>
      <c r="D20" s="124"/>
    </row>
    <row r="21" spans="2:16" ht="33" customHeight="1"/>
    <row r="22" spans="2:16" ht="33" customHeight="1"/>
    <row r="23" spans="2:16" ht="33" customHeight="1"/>
    <row r="24" spans="2:16">
      <c r="B24" s="473" t="s">
        <v>411</v>
      </c>
      <c r="C24" s="177"/>
      <c r="D24" s="177"/>
      <c r="E24" s="59"/>
      <c r="F24" s="59"/>
      <c r="G24" s="59"/>
      <c r="H24" s="59"/>
      <c r="I24" s="59"/>
    </row>
    <row r="25" spans="2:16">
      <c r="B25" s="473" t="s">
        <v>285</v>
      </c>
      <c r="C25" s="177"/>
      <c r="D25" s="177"/>
      <c r="E25" s="59"/>
      <c r="F25" s="59"/>
      <c r="G25" s="59"/>
      <c r="H25" s="59"/>
      <c r="I25" s="59"/>
    </row>
    <row r="26" spans="2:16">
      <c r="B26" s="163"/>
    </row>
  </sheetData>
  <mergeCells count="2">
    <mergeCell ref="B4:L4"/>
    <mergeCell ref="B3:L3"/>
  </mergeCells>
  <hyperlinks>
    <hyperlink ref="B2" location="Indice!A1" display="Índice"/>
    <hyperlink ref="N2" location="'2.8 Nacidos vivos'!A1" display="Siguiente"/>
    <hyperlink ref="L2" location="'2.6 Seguro'!A1" display="Anterior"/>
  </hyperlink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8">
    <tabColor theme="0"/>
  </sheetPr>
  <dimension ref="A1:U34"/>
  <sheetViews>
    <sheetView showGridLines="0" zoomScale="70" zoomScaleNormal="70" workbookViewId="0">
      <pane ySplit="4" topLeftCell="A5" activePane="bottomLeft" state="frozen"/>
      <selection pane="bottomLeft" activeCell="B2" sqref="B2"/>
    </sheetView>
  </sheetViews>
  <sheetFormatPr baseColWidth="10" defaultColWidth="11.42578125" defaultRowHeight="17.25"/>
  <cols>
    <col min="1" max="1" width="1.5703125" style="5" customWidth="1"/>
    <col min="2" max="2" width="27.5703125" style="5" customWidth="1"/>
    <col min="3" max="13" width="16.7109375" style="5" customWidth="1"/>
    <col min="14" max="14" width="16.140625" style="5" bestFit="1" customWidth="1"/>
    <col min="15" max="16384" width="11.42578125" style="5"/>
  </cols>
  <sheetData>
    <row r="1" spans="2:15" ht="78" customHeight="1"/>
    <row r="2" spans="2:15" s="666" customFormat="1" ht="33" customHeight="1">
      <c r="B2" s="647" t="s">
        <v>108</v>
      </c>
      <c r="L2" s="804"/>
      <c r="M2" s="650" t="s">
        <v>283</v>
      </c>
      <c r="N2" s="795" t="s">
        <v>284</v>
      </c>
      <c r="O2" s="669"/>
    </row>
    <row r="3" spans="2:15" ht="33" customHeight="1">
      <c r="B3" s="969" t="s">
        <v>301</v>
      </c>
      <c r="C3" s="926"/>
      <c r="D3" s="926"/>
      <c r="E3" s="926"/>
      <c r="F3" s="926"/>
      <c r="G3" s="926"/>
      <c r="H3" s="926"/>
      <c r="I3" s="926"/>
      <c r="J3" s="926"/>
      <c r="K3" s="926"/>
      <c r="L3" s="926"/>
      <c r="M3" s="926"/>
      <c r="N3" s="926"/>
    </row>
    <row r="4" spans="2:15" ht="33" customHeight="1">
      <c r="B4" s="968" t="s">
        <v>412</v>
      </c>
      <c r="C4" s="926"/>
      <c r="D4" s="926"/>
      <c r="E4" s="926"/>
      <c r="F4" s="926"/>
      <c r="G4" s="926"/>
      <c r="H4" s="926"/>
      <c r="I4" s="926"/>
      <c r="J4" s="926"/>
      <c r="K4" s="926"/>
      <c r="L4" s="926"/>
      <c r="M4" s="926"/>
      <c r="N4" s="926"/>
    </row>
    <row r="5" spans="2:15" ht="33" customHeight="1">
      <c r="I5" s="100"/>
    </row>
    <row r="6" spans="2:15" ht="33" customHeight="1">
      <c r="B6" s="970" t="s">
        <v>186</v>
      </c>
      <c r="C6" s="970" t="s">
        <v>264</v>
      </c>
      <c r="D6" s="970"/>
      <c r="E6" s="970"/>
      <c r="F6" s="970"/>
      <c r="G6" s="970" t="s">
        <v>52</v>
      </c>
      <c r="H6" s="970"/>
      <c r="I6" s="970"/>
      <c r="J6" s="970"/>
      <c r="K6" s="970" t="s">
        <v>53</v>
      </c>
      <c r="L6" s="970"/>
      <c r="M6" s="970"/>
      <c r="N6" s="970"/>
    </row>
    <row r="7" spans="2:15" ht="49.5" customHeight="1">
      <c r="B7" s="970"/>
      <c r="C7" s="272" t="s">
        <v>5</v>
      </c>
      <c r="D7" s="273" t="s">
        <v>54</v>
      </c>
      <c r="E7" s="273" t="s">
        <v>55</v>
      </c>
      <c r="F7" s="273" t="s">
        <v>184</v>
      </c>
      <c r="G7" s="272" t="s">
        <v>5</v>
      </c>
      <c r="H7" s="273" t="s">
        <v>54</v>
      </c>
      <c r="I7" s="273" t="s">
        <v>55</v>
      </c>
      <c r="J7" s="273" t="s">
        <v>185</v>
      </c>
      <c r="K7" s="272" t="s">
        <v>5</v>
      </c>
      <c r="L7" s="273" t="s">
        <v>54</v>
      </c>
      <c r="M7" s="273" t="s">
        <v>55</v>
      </c>
      <c r="N7" s="273" t="s">
        <v>185</v>
      </c>
    </row>
    <row r="8" spans="2:15" ht="33" customHeight="1">
      <c r="B8" s="268" t="s">
        <v>183</v>
      </c>
      <c r="C8" s="269">
        <v>215714</v>
      </c>
      <c r="D8" s="269">
        <v>209670</v>
      </c>
      <c r="E8" s="269">
        <v>976</v>
      </c>
      <c r="F8" s="269">
        <v>5068</v>
      </c>
      <c r="G8" s="269">
        <v>162498</v>
      </c>
      <c r="H8" s="269">
        <v>159640</v>
      </c>
      <c r="I8" s="269">
        <v>429</v>
      </c>
      <c r="J8" s="269">
        <v>2429</v>
      </c>
      <c r="K8" s="269">
        <v>53216</v>
      </c>
      <c r="L8" s="269">
        <v>50030</v>
      </c>
      <c r="M8" s="269">
        <v>547</v>
      </c>
      <c r="N8" s="269">
        <v>2639</v>
      </c>
    </row>
    <row r="9" spans="2:15" s="2" customFormat="1" ht="33" customHeight="1">
      <c r="B9" s="270" t="s">
        <v>56</v>
      </c>
      <c r="C9" s="689">
        <v>1</v>
      </c>
      <c r="D9" s="688">
        <v>0.97198141984294018</v>
      </c>
      <c r="E9" s="720">
        <v>4.5245093039858334E-3</v>
      </c>
      <c r="F9" s="688">
        <v>2.3494070853073978E-2</v>
      </c>
      <c r="G9" s="689">
        <v>1</v>
      </c>
      <c r="H9" s="688">
        <v>0.98241209122573814</v>
      </c>
      <c r="I9" s="688">
        <v>2.6400324927076026E-3</v>
      </c>
      <c r="J9" s="688">
        <v>1.4947876281554235E-2</v>
      </c>
      <c r="K9" s="689">
        <v>1</v>
      </c>
      <c r="L9" s="688">
        <v>0.94013078773301262</v>
      </c>
      <c r="M9" s="688">
        <v>1.0278863499699338E-2</v>
      </c>
      <c r="N9" s="688">
        <v>4.9590348767288031E-2</v>
      </c>
    </row>
    <row r="10" spans="2:15" s="2" customFormat="1" ht="33" customHeight="1">
      <c r="B10" s="270" t="s">
        <v>57</v>
      </c>
      <c r="C10" s="271">
        <v>83266</v>
      </c>
      <c r="D10" s="271">
        <v>81210</v>
      </c>
      <c r="E10" s="271">
        <v>480</v>
      </c>
      <c r="F10" s="271">
        <v>1576</v>
      </c>
      <c r="G10" s="271">
        <v>55946</v>
      </c>
      <c r="H10" s="271">
        <v>54990</v>
      </c>
      <c r="I10" s="271">
        <v>205</v>
      </c>
      <c r="J10" s="271">
        <v>751</v>
      </c>
      <c r="K10" s="271">
        <v>27320</v>
      </c>
      <c r="L10" s="271">
        <v>26220</v>
      </c>
      <c r="M10" s="271">
        <v>275</v>
      </c>
      <c r="N10" s="271">
        <v>825</v>
      </c>
    </row>
    <row r="11" spans="2:15" s="2" customFormat="1" ht="33" customHeight="1">
      <c r="B11" s="270" t="s">
        <v>58</v>
      </c>
      <c r="C11" s="271">
        <v>114915</v>
      </c>
      <c r="D11" s="271">
        <v>113731</v>
      </c>
      <c r="E11" s="271">
        <v>201</v>
      </c>
      <c r="F11" s="271">
        <v>983</v>
      </c>
      <c r="G11" s="271">
        <v>96208</v>
      </c>
      <c r="H11" s="271">
        <v>95306</v>
      </c>
      <c r="I11" s="271">
        <v>135</v>
      </c>
      <c r="J11" s="271">
        <v>767</v>
      </c>
      <c r="K11" s="271">
        <v>18707</v>
      </c>
      <c r="L11" s="271">
        <v>18425</v>
      </c>
      <c r="M11" s="271">
        <v>66</v>
      </c>
      <c r="N11" s="271">
        <v>216</v>
      </c>
    </row>
    <row r="12" spans="2:15" s="2" customFormat="1" ht="33" customHeight="1">
      <c r="B12" s="270" t="s">
        <v>59</v>
      </c>
      <c r="C12" s="271">
        <v>17077</v>
      </c>
      <c r="D12" s="271">
        <v>14305</v>
      </c>
      <c r="E12" s="271">
        <v>293</v>
      </c>
      <c r="F12" s="271">
        <v>2479</v>
      </c>
      <c r="G12" s="271">
        <v>9940</v>
      </c>
      <c r="H12" s="271">
        <v>8972</v>
      </c>
      <c r="I12" s="271">
        <v>87</v>
      </c>
      <c r="J12" s="271">
        <v>881</v>
      </c>
      <c r="K12" s="271">
        <v>7137</v>
      </c>
      <c r="L12" s="271">
        <v>5333</v>
      </c>
      <c r="M12" s="271">
        <v>206</v>
      </c>
      <c r="N12" s="271">
        <v>1598</v>
      </c>
    </row>
    <row r="13" spans="2:15" s="2" customFormat="1" ht="33" customHeight="1">
      <c r="B13" s="270" t="s">
        <v>60</v>
      </c>
      <c r="C13" s="271">
        <v>349</v>
      </c>
      <c r="D13" s="271">
        <v>348</v>
      </c>
      <c r="E13" s="271">
        <v>1</v>
      </c>
      <c r="F13" s="271">
        <v>0</v>
      </c>
      <c r="G13" s="271">
        <v>297</v>
      </c>
      <c r="H13" s="271">
        <v>296</v>
      </c>
      <c r="I13" s="271">
        <v>1</v>
      </c>
      <c r="J13" s="271">
        <v>0</v>
      </c>
      <c r="K13" s="271">
        <v>52</v>
      </c>
      <c r="L13" s="271">
        <v>52</v>
      </c>
      <c r="M13" s="271">
        <v>0</v>
      </c>
      <c r="N13" s="271">
        <v>0</v>
      </c>
    </row>
    <row r="14" spans="2:15" s="2" customFormat="1" ht="33" customHeight="1">
      <c r="B14" s="270" t="s">
        <v>61</v>
      </c>
      <c r="C14" s="271">
        <v>107</v>
      </c>
      <c r="D14" s="271">
        <v>76</v>
      </c>
      <c r="E14" s="271">
        <v>1</v>
      </c>
      <c r="F14" s="271">
        <v>30</v>
      </c>
      <c r="G14" s="271">
        <v>107</v>
      </c>
      <c r="H14" s="271">
        <v>76</v>
      </c>
      <c r="I14" s="271">
        <v>1</v>
      </c>
      <c r="J14" s="271">
        <v>30</v>
      </c>
      <c r="K14" s="271">
        <v>0</v>
      </c>
      <c r="L14" s="271">
        <v>0</v>
      </c>
      <c r="M14" s="271">
        <v>0</v>
      </c>
      <c r="N14" s="271">
        <v>0</v>
      </c>
    </row>
    <row r="15" spans="2:15" ht="33" customHeight="1">
      <c r="B15" s="219"/>
      <c r="C15" s="219"/>
      <c r="D15" s="219"/>
      <c r="E15" s="219"/>
      <c r="F15" s="219"/>
      <c r="G15" s="219"/>
      <c r="H15" s="219"/>
      <c r="I15" s="219"/>
      <c r="J15" s="219"/>
      <c r="K15" s="219"/>
      <c r="L15" s="219"/>
      <c r="M15" s="219"/>
      <c r="N15" s="219"/>
    </row>
    <row r="16" spans="2:15" ht="33" customHeight="1">
      <c r="B16" s="290" t="s">
        <v>413</v>
      </c>
      <c r="C16" s="219"/>
      <c r="D16" s="219"/>
      <c r="E16" s="219"/>
      <c r="F16" s="219"/>
      <c r="G16" s="219"/>
      <c r="H16" s="219"/>
      <c r="I16" s="219"/>
      <c r="J16" s="219"/>
      <c r="K16" s="219"/>
      <c r="L16" s="219"/>
      <c r="M16" s="219"/>
      <c r="N16" s="219"/>
    </row>
    <row r="17" spans="1:21" ht="33" customHeight="1">
      <c r="B17" s="157"/>
      <c r="C17" s="122"/>
      <c r="D17" s="122"/>
      <c r="E17" s="122"/>
      <c r="F17" s="124"/>
      <c r="G17" s="124"/>
      <c r="H17" s="178"/>
      <c r="I17" s="178"/>
    </row>
    <row r="18" spans="1:21" ht="33" customHeight="1">
      <c r="B18" s="157"/>
      <c r="C18" s="161" t="s">
        <v>9</v>
      </c>
      <c r="D18" s="161" t="s">
        <v>10</v>
      </c>
      <c r="E18" s="122"/>
      <c r="F18" s="124"/>
      <c r="G18" s="124"/>
      <c r="H18" s="178"/>
      <c r="I18" s="178"/>
    </row>
    <row r="19" spans="1:21" ht="33" customHeight="1">
      <c r="B19" s="157"/>
      <c r="C19" s="162">
        <f>+G8</f>
        <v>162498</v>
      </c>
      <c r="D19" s="162">
        <f>+K8</f>
        <v>53216</v>
      </c>
      <c r="E19" s="122"/>
      <c r="F19" s="124"/>
      <c r="G19" s="124"/>
      <c r="H19" s="178"/>
      <c r="I19" s="178"/>
      <c r="L19" s="498"/>
      <c r="M19" s="498"/>
      <c r="N19" s="498"/>
      <c r="O19" s="498"/>
      <c r="P19" s="498"/>
      <c r="Q19" s="498"/>
      <c r="S19" s="498"/>
      <c r="T19" s="498"/>
      <c r="U19" s="498"/>
    </row>
    <row r="20" spans="1:21" ht="33" customHeight="1">
      <c r="B20" s="157"/>
      <c r="C20" s="122"/>
      <c r="D20" s="122"/>
      <c r="E20" s="122"/>
      <c r="F20" s="124"/>
      <c r="G20" s="124"/>
      <c r="H20" s="178"/>
      <c r="I20" s="178"/>
      <c r="L20" s="498"/>
      <c r="M20" s="498"/>
      <c r="N20" s="498"/>
      <c r="O20" s="498"/>
      <c r="P20" s="498"/>
      <c r="Q20" s="498"/>
      <c r="R20" s="498"/>
      <c r="S20" s="498"/>
      <c r="T20" s="498"/>
      <c r="U20" s="498"/>
    </row>
    <row r="21" spans="1:21" ht="33" customHeight="1">
      <c r="B21" s="451"/>
      <c r="C21" s="124"/>
      <c r="D21" s="124"/>
      <c r="E21" s="124"/>
      <c r="F21" s="124"/>
      <c r="G21" s="124"/>
      <c r="H21" s="178"/>
      <c r="I21" s="178"/>
      <c r="L21" s="498"/>
      <c r="M21" s="498"/>
      <c r="N21" s="498"/>
      <c r="O21" s="498"/>
      <c r="P21" s="498"/>
      <c r="Q21" s="498"/>
      <c r="R21" s="498"/>
      <c r="S21" s="498"/>
      <c r="T21" s="498"/>
      <c r="U21" s="498"/>
    </row>
    <row r="22" spans="1:21" ht="33" customHeight="1">
      <c r="B22" s="451"/>
      <c r="C22" s="124"/>
      <c r="D22" s="124"/>
      <c r="E22" s="124"/>
      <c r="F22" s="124"/>
      <c r="G22" s="124"/>
      <c r="H22" s="124"/>
      <c r="L22" s="498"/>
      <c r="M22" s="483"/>
      <c r="N22" s="483"/>
      <c r="O22" s="483"/>
      <c r="P22" s="483"/>
      <c r="Q22" s="483"/>
      <c r="R22" s="483"/>
      <c r="S22" s="483"/>
      <c r="T22" s="483"/>
      <c r="U22" s="483"/>
    </row>
    <row r="23" spans="1:21" ht="33" customHeight="1">
      <c r="B23" s="124"/>
      <c r="C23" s="124"/>
      <c r="D23" s="124"/>
      <c r="E23" s="124"/>
      <c r="F23" s="124"/>
      <c r="G23" s="124"/>
      <c r="H23" s="124"/>
    </row>
    <row r="24" spans="1:21" ht="33" customHeight="1">
      <c r="B24" s="124"/>
      <c r="C24" s="124"/>
      <c r="D24" s="124"/>
      <c r="E24" s="124"/>
      <c r="F24" s="124"/>
      <c r="G24" s="124"/>
      <c r="H24" s="124"/>
    </row>
    <row r="25" spans="1:21" ht="33" customHeight="1">
      <c r="B25" s="124"/>
      <c r="C25" s="124"/>
      <c r="D25" s="124"/>
      <c r="E25" s="124"/>
      <c r="F25" s="124"/>
      <c r="G25" s="124"/>
      <c r="H25" s="124"/>
    </row>
    <row r="26" spans="1:21" ht="33" customHeight="1">
      <c r="B26" s="124"/>
      <c r="C26" s="124"/>
      <c r="D26" s="124"/>
      <c r="E26" s="124"/>
      <c r="F26" s="124"/>
      <c r="G26" s="124"/>
      <c r="H26" s="124"/>
    </row>
    <row r="27" spans="1:21" ht="33" customHeight="1"/>
    <row r="28" spans="1:21" ht="33" customHeight="1">
      <c r="A28" s="178"/>
      <c r="B28" s="234" t="s">
        <v>479</v>
      </c>
      <c r="C28" s="163"/>
    </row>
    <row r="29" spans="1:21">
      <c r="A29" s="178"/>
      <c r="B29" s="234" t="s">
        <v>414</v>
      </c>
      <c r="C29" s="163"/>
      <c r="D29" s="163"/>
      <c r="E29" s="163"/>
    </row>
    <row r="30" spans="1:21">
      <c r="A30" s="178"/>
      <c r="B30" s="234" t="s">
        <v>285</v>
      </c>
      <c r="C30" s="163"/>
      <c r="D30" s="163"/>
      <c r="E30" s="163"/>
    </row>
    <row r="31" spans="1:21">
      <c r="A31" s="178"/>
      <c r="C31" s="163"/>
      <c r="D31" s="163"/>
      <c r="E31" s="163"/>
    </row>
    <row r="32" spans="1:21">
      <c r="A32" s="178"/>
      <c r="C32" s="163"/>
      <c r="D32" s="163"/>
      <c r="E32" s="163"/>
    </row>
    <row r="33" spans="1:5">
      <c r="A33" s="178"/>
      <c r="B33" s="178"/>
      <c r="C33" s="163"/>
      <c r="D33" s="163"/>
      <c r="E33" s="163"/>
    </row>
    <row r="34" spans="1:5">
      <c r="A34" s="178"/>
      <c r="B34" s="178"/>
    </row>
  </sheetData>
  <mergeCells count="6">
    <mergeCell ref="B6:B7"/>
    <mergeCell ref="C6:F6"/>
    <mergeCell ref="G6:J6"/>
    <mergeCell ref="K6:N6"/>
    <mergeCell ref="B3:N3"/>
    <mergeCell ref="B4:N4"/>
  </mergeCells>
  <hyperlinks>
    <hyperlink ref="B2" location="Indice!A1" display="Índice"/>
    <hyperlink ref="N2" location="'2.9 Tasa natalidad'!A1" display="Siguiente"/>
    <hyperlink ref="M2" location="'2.7 Mujeres embarazadas'!A1" display="Anterior"/>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1">
    <tabColor theme="0"/>
  </sheetPr>
  <dimension ref="A1:W55"/>
  <sheetViews>
    <sheetView showGridLines="0" zoomScale="70" zoomScaleNormal="70" workbookViewId="0">
      <pane ySplit="4" topLeftCell="A5" activePane="bottomLeft" state="frozen"/>
      <selection pane="bottomLeft" activeCell="B2" sqref="B2"/>
    </sheetView>
  </sheetViews>
  <sheetFormatPr baseColWidth="10" defaultColWidth="11.42578125" defaultRowHeight="17.25"/>
  <cols>
    <col min="1" max="1" width="5" style="5" customWidth="1"/>
    <col min="2" max="2" width="25.7109375" style="5" customWidth="1"/>
    <col min="3" max="3" width="26.42578125" style="5" customWidth="1"/>
    <col min="4" max="8" width="25.7109375" style="5" customWidth="1"/>
    <col min="9" max="9" width="14.28515625" style="5" bestFit="1" customWidth="1"/>
    <col min="10" max="16384" width="11.42578125" style="5"/>
  </cols>
  <sheetData>
    <row r="1" spans="2:23" ht="78" customHeight="1"/>
    <row r="2" spans="2:23" s="656" customFormat="1" ht="33" customHeight="1">
      <c r="B2" s="654" t="s">
        <v>108</v>
      </c>
      <c r="H2" s="655" t="s">
        <v>283</v>
      </c>
      <c r="I2" s="657" t="s">
        <v>284</v>
      </c>
    </row>
    <row r="3" spans="2:23" ht="33" customHeight="1">
      <c r="B3" s="969" t="s">
        <v>247</v>
      </c>
      <c r="C3" s="926"/>
      <c r="D3" s="926"/>
      <c r="E3" s="926"/>
      <c r="F3" s="926"/>
      <c r="G3" s="926"/>
      <c r="H3" s="926"/>
    </row>
    <row r="4" spans="2:23" ht="33" customHeight="1">
      <c r="B4" s="972" t="s">
        <v>417</v>
      </c>
      <c r="C4" s="973"/>
      <c r="D4" s="973"/>
      <c r="E4" s="973"/>
      <c r="F4" s="973"/>
      <c r="G4" s="973"/>
      <c r="H4" s="973"/>
    </row>
    <row r="5" spans="2:23" ht="21.75" customHeight="1">
      <c r="B5" s="219"/>
      <c r="C5" s="219"/>
      <c r="D5" s="219"/>
      <c r="E5" s="219"/>
      <c r="F5" s="219"/>
      <c r="G5" s="219"/>
      <c r="H5" s="219"/>
      <c r="K5" s="498"/>
      <c r="L5" s="498"/>
      <c r="M5" s="498"/>
      <c r="N5" s="498"/>
      <c r="O5" s="498"/>
      <c r="P5" s="498"/>
      <c r="Q5" s="498"/>
      <c r="S5" s="498"/>
      <c r="T5" s="498"/>
      <c r="U5" s="498"/>
    </row>
    <row r="6" spans="2:23" ht="33" customHeight="1">
      <c r="B6" s="974" t="s">
        <v>63</v>
      </c>
      <c r="C6" s="975" t="s">
        <v>265</v>
      </c>
      <c r="D6" s="975" t="s">
        <v>266</v>
      </c>
      <c r="E6" s="975"/>
      <c r="F6" s="975"/>
      <c r="G6" s="975"/>
      <c r="H6" s="975"/>
      <c r="K6" s="498"/>
      <c r="L6" s="498"/>
      <c r="M6" s="498"/>
      <c r="N6" s="498"/>
      <c r="O6" s="498"/>
      <c r="P6" s="498"/>
      <c r="Q6" s="498"/>
      <c r="R6" s="498"/>
      <c r="S6" s="498"/>
      <c r="T6" s="498"/>
      <c r="U6" s="498"/>
    </row>
    <row r="7" spans="2:23" ht="33" customHeight="1">
      <c r="B7" s="974"/>
      <c r="C7" s="975"/>
      <c r="D7" s="276" t="s">
        <v>5</v>
      </c>
      <c r="E7" s="276" t="s">
        <v>64</v>
      </c>
      <c r="F7" s="276" t="s">
        <v>43</v>
      </c>
      <c r="G7" s="276" t="s">
        <v>65</v>
      </c>
      <c r="H7" s="276" t="s">
        <v>43</v>
      </c>
      <c r="K7" s="498"/>
      <c r="L7" s="498"/>
      <c r="M7" s="498"/>
      <c r="N7" s="498"/>
      <c r="O7" s="498"/>
      <c r="P7" s="498"/>
      <c r="Q7" s="498"/>
      <c r="R7" s="498"/>
      <c r="S7" s="498"/>
      <c r="T7" s="498"/>
      <c r="U7" s="498"/>
    </row>
    <row r="8" spans="2:23" s="2" customFormat="1" ht="33" customHeight="1">
      <c r="B8" s="242">
        <v>2000</v>
      </c>
      <c r="C8" s="250">
        <v>28.418325125825838</v>
      </c>
      <c r="D8" s="240">
        <v>356116</v>
      </c>
      <c r="E8" s="240">
        <v>180209</v>
      </c>
      <c r="F8" s="690">
        <v>0.50604016668725926</v>
      </c>
      <c r="G8" s="240">
        <v>175907</v>
      </c>
      <c r="H8" s="690">
        <v>0.49395983331274079</v>
      </c>
      <c r="K8" s="498"/>
      <c r="L8" s="483"/>
      <c r="M8" s="483"/>
      <c r="N8" s="483"/>
      <c r="O8" s="483"/>
      <c r="P8" s="483"/>
      <c r="Q8" s="483"/>
      <c r="R8" s="483"/>
      <c r="S8" s="483"/>
      <c r="T8" s="483"/>
      <c r="U8" s="483"/>
      <c r="V8" s="5"/>
      <c r="W8" s="5"/>
    </row>
    <row r="9" spans="2:23" s="2" customFormat="1" ht="33" customHeight="1">
      <c r="B9" s="274">
        <v>2001</v>
      </c>
      <c r="C9" s="252">
        <v>26.67056225278499</v>
      </c>
      <c r="D9" s="241">
        <v>341770</v>
      </c>
      <c r="E9" s="240">
        <v>173648</v>
      </c>
      <c r="F9" s="687">
        <v>0.5080843842350119</v>
      </c>
      <c r="G9" s="241">
        <v>168122</v>
      </c>
      <c r="H9" s="687">
        <v>0.49191561576498816</v>
      </c>
    </row>
    <row r="10" spans="2:23" s="2" customFormat="1" ht="33" customHeight="1">
      <c r="B10" s="274">
        <v>2002</v>
      </c>
      <c r="C10" s="252">
        <v>25.561638204893153</v>
      </c>
      <c r="D10" s="241">
        <v>334692</v>
      </c>
      <c r="E10" s="240">
        <v>170352</v>
      </c>
      <c r="F10" s="687">
        <v>0.50898139184683233</v>
      </c>
      <c r="G10" s="241">
        <v>164340</v>
      </c>
      <c r="H10" s="687">
        <v>0.49101860815316767</v>
      </c>
    </row>
    <row r="11" spans="2:23" s="2" customFormat="1" ht="33" customHeight="1">
      <c r="B11" s="242">
        <v>2003</v>
      </c>
      <c r="C11" s="250">
        <v>24.198144460314989</v>
      </c>
      <c r="D11" s="240">
        <v>322309</v>
      </c>
      <c r="E11" s="240">
        <v>163934</v>
      </c>
      <c r="F11" s="690">
        <v>0.50862371202789869</v>
      </c>
      <c r="G11" s="240">
        <v>158375</v>
      </c>
      <c r="H11" s="690">
        <v>0.49137628797210131</v>
      </c>
    </row>
    <row r="12" spans="2:23" s="2" customFormat="1" ht="33" customHeight="1">
      <c r="B12" s="242">
        <v>2004</v>
      </c>
      <c r="C12" s="250">
        <v>23.048471152515795</v>
      </c>
      <c r="D12" s="240">
        <v>312350</v>
      </c>
      <c r="E12" s="240">
        <v>158501</v>
      </c>
      <c r="F12" s="690">
        <v>0.5074467744517368</v>
      </c>
      <c r="G12" s="240">
        <v>153849</v>
      </c>
      <c r="H12" s="690">
        <v>0.49255322554826314</v>
      </c>
    </row>
    <row r="13" spans="2:23" s="2" customFormat="1" ht="33" customHeight="1">
      <c r="B13" s="274">
        <v>2005</v>
      </c>
      <c r="C13" s="250">
        <v>22.26181679472429</v>
      </c>
      <c r="D13" s="241">
        <v>305461</v>
      </c>
      <c r="E13" s="240">
        <v>154398</v>
      </c>
      <c r="F13" s="687">
        <v>0.50545896202788576</v>
      </c>
      <c r="G13" s="241">
        <v>151063</v>
      </c>
      <c r="H13" s="687">
        <v>0.49454103797211429</v>
      </c>
    </row>
    <row r="14" spans="2:23" s="2" customFormat="1" ht="33" customHeight="1">
      <c r="B14" s="274">
        <v>2006</v>
      </c>
      <c r="C14" s="250">
        <v>23.071757269771879</v>
      </c>
      <c r="D14" s="241">
        <v>322188</v>
      </c>
      <c r="E14" s="240">
        <v>164849</v>
      </c>
      <c r="F14" s="687">
        <v>0.5116546860839013</v>
      </c>
      <c r="G14" s="241">
        <v>157339</v>
      </c>
      <c r="H14" s="687">
        <v>0.4883453139160987</v>
      </c>
    </row>
    <row r="15" spans="2:23" s="2" customFormat="1" ht="33" customHeight="1">
      <c r="B15" s="242">
        <v>2007</v>
      </c>
      <c r="C15" s="250">
        <v>22.70055635666651</v>
      </c>
      <c r="D15" s="240">
        <v>322688</v>
      </c>
      <c r="E15" s="240">
        <v>164968</v>
      </c>
      <c r="F15" s="690">
        <v>0.51123066243554149</v>
      </c>
      <c r="G15" s="240">
        <v>157720</v>
      </c>
      <c r="H15" s="690">
        <v>0.48876933756445856</v>
      </c>
    </row>
    <row r="16" spans="2:23" s="2" customFormat="1" ht="33" customHeight="1">
      <c r="B16" s="242">
        <v>2008</v>
      </c>
      <c r="C16" s="250">
        <v>22.499874074830021</v>
      </c>
      <c r="D16" s="240">
        <v>325638</v>
      </c>
      <c r="E16" s="240">
        <v>165418</v>
      </c>
      <c r="F16" s="690">
        <v>0.50798125525890714</v>
      </c>
      <c r="G16" s="240">
        <v>160220</v>
      </c>
      <c r="H16" s="690">
        <v>0.49201874474109286</v>
      </c>
    </row>
    <row r="17" spans="2:8" s="2" customFormat="1" ht="33" customHeight="1">
      <c r="B17" s="274">
        <v>2009</v>
      </c>
      <c r="C17" s="250">
        <v>22.603700030776597</v>
      </c>
      <c r="D17" s="241">
        <v>333144</v>
      </c>
      <c r="E17" s="240">
        <v>170467</v>
      </c>
      <c r="F17" s="687">
        <v>0.51169164085200392</v>
      </c>
      <c r="G17" s="241">
        <v>162677</v>
      </c>
      <c r="H17" s="687">
        <v>0.48830835914799608</v>
      </c>
    </row>
    <row r="18" spans="2:8" s="2" customFormat="1" ht="33" customHeight="1">
      <c r="B18" s="274">
        <v>2010</v>
      </c>
      <c r="C18" s="250">
        <v>21.407415341680128</v>
      </c>
      <c r="D18" s="241">
        <v>321373</v>
      </c>
      <c r="E18" s="240">
        <v>164332</v>
      </c>
      <c r="F18" s="687">
        <v>0.51134351672355793</v>
      </c>
      <c r="G18" s="241">
        <v>157041</v>
      </c>
      <c r="H18" s="687">
        <v>0.48865648327644201</v>
      </c>
    </row>
    <row r="19" spans="2:8" s="2" customFormat="1" ht="33" customHeight="1">
      <c r="B19" s="242">
        <v>2011</v>
      </c>
      <c r="C19" s="250">
        <v>21.594896672313258</v>
      </c>
      <c r="D19" s="240">
        <v>329677</v>
      </c>
      <c r="E19" s="240">
        <v>168037</v>
      </c>
      <c r="F19" s="690">
        <v>0.50970192036447792</v>
      </c>
      <c r="G19" s="240">
        <v>161640</v>
      </c>
      <c r="H19" s="690">
        <v>0.49029807963552202</v>
      </c>
    </row>
    <row r="20" spans="2:8" s="2" customFormat="1" ht="33" customHeight="1">
      <c r="B20" s="242">
        <v>2012</v>
      </c>
      <c r="C20" s="250">
        <v>20.64110284838457</v>
      </c>
      <c r="D20" s="240">
        <v>320370</v>
      </c>
      <c r="E20" s="240">
        <v>163935</v>
      </c>
      <c r="F20" s="690">
        <v>0.51170521584418016</v>
      </c>
      <c r="G20" s="240">
        <v>156435</v>
      </c>
      <c r="H20" s="690">
        <v>0.48829478415581984</v>
      </c>
    </row>
    <row r="21" spans="2:8" s="2" customFormat="1" ht="33" customHeight="1">
      <c r="B21" s="274">
        <v>2013</v>
      </c>
      <c r="C21" s="250">
        <v>18.806701773828543</v>
      </c>
      <c r="D21" s="241">
        <v>296671</v>
      </c>
      <c r="E21" s="240">
        <v>151249</v>
      </c>
      <c r="F21" s="687">
        <v>0.50982064306925856</v>
      </c>
      <c r="G21" s="241">
        <v>145422</v>
      </c>
      <c r="H21" s="687">
        <v>0.49017935693074144</v>
      </c>
    </row>
    <row r="22" spans="2:8" s="2" customFormat="1" ht="33" customHeight="1">
      <c r="B22" s="274">
        <v>2014</v>
      </c>
      <c r="C22" s="250">
        <v>18.279246388668053</v>
      </c>
      <c r="D22" s="241">
        <v>292970</v>
      </c>
      <c r="E22" s="240">
        <v>150517</v>
      </c>
      <c r="F22" s="687">
        <v>0.51376250127999457</v>
      </c>
      <c r="G22" s="241">
        <v>142453</v>
      </c>
      <c r="H22" s="687">
        <v>0.48623749872000543</v>
      </c>
    </row>
    <row r="23" spans="2:8" s="2" customFormat="1" ht="33" customHeight="1">
      <c r="B23" s="242">
        <v>2015</v>
      </c>
      <c r="C23" s="250">
        <v>17.866133492034201</v>
      </c>
      <c r="D23" s="241">
        <v>290840</v>
      </c>
      <c r="E23" s="240">
        <v>148574</v>
      </c>
      <c r="F23" s="687">
        <v>0.51084445055700733</v>
      </c>
      <c r="G23" s="241">
        <v>142266</v>
      </c>
      <c r="H23" s="687">
        <v>0.48915554944299272</v>
      </c>
    </row>
    <row r="24" spans="2:8" s="2" customFormat="1" ht="33" customHeight="1">
      <c r="B24" s="274">
        <v>2016</v>
      </c>
      <c r="C24" s="250">
        <v>17.073181061097859</v>
      </c>
      <c r="D24" s="241">
        <v>282198</v>
      </c>
      <c r="E24" s="240">
        <v>143804</v>
      </c>
      <c r="F24" s="687">
        <v>0.50958546835909535</v>
      </c>
      <c r="G24" s="241">
        <v>138394</v>
      </c>
      <c r="H24" s="687">
        <v>0.49041453164090459</v>
      </c>
    </row>
    <row r="25" spans="2:8" s="2" customFormat="1" ht="33" customHeight="1">
      <c r="B25" s="274">
        <v>2017</v>
      </c>
      <c r="C25" s="250">
        <v>17.416486891529981</v>
      </c>
      <c r="D25" s="241">
        <v>292196</v>
      </c>
      <c r="E25" s="240">
        <v>149880</v>
      </c>
      <c r="F25" s="687">
        <v>0.51294336678120167</v>
      </c>
      <c r="G25" s="241">
        <v>142316</v>
      </c>
      <c r="H25" s="687">
        <v>0.48705663321879833</v>
      </c>
    </row>
    <row r="26" spans="2:8" s="2" customFormat="1" ht="33" customHeight="1">
      <c r="B26" s="242">
        <v>2018</v>
      </c>
      <c r="C26" s="250">
        <v>17.3007660980692</v>
      </c>
      <c r="D26" s="241">
        <v>294518</v>
      </c>
      <c r="E26" s="240">
        <v>149910</v>
      </c>
      <c r="F26" s="687">
        <v>0.50900114763783533</v>
      </c>
      <c r="G26" s="241">
        <v>144608</v>
      </c>
      <c r="H26" s="687">
        <v>0.49099885236216462</v>
      </c>
    </row>
    <row r="27" spans="2:8" s="2" customFormat="1" ht="33" customHeight="1">
      <c r="B27" s="274">
        <v>2019</v>
      </c>
      <c r="C27" s="250">
        <v>16.616761213496467</v>
      </c>
      <c r="D27" s="241">
        <v>286938</v>
      </c>
      <c r="E27" s="240">
        <v>146539</v>
      </c>
      <c r="F27" s="687">
        <v>0.51069917543162635</v>
      </c>
      <c r="G27" s="241">
        <v>140399</v>
      </c>
      <c r="H27" s="687">
        <v>0.48930082456837365</v>
      </c>
    </row>
    <row r="28" spans="2:8" s="2" customFormat="1" ht="33" customHeight="1">
      <c r="B28" s="274">
        <v>2020</v>
      </c>
      <c r="C28" s="250">
        <v>15.282648387040956</v>
      </c>
      <c r="D28" s="241">
        <v>267609</v>
      </c>
      <c r="E28" s="241">
        <v>137011</v>
      </c>
      <c r="F28" s="687">
        <v>0.51198203348915772</v>
      </c>
      <c r="G28" s="241">
        <v>130598</v>
      </c>
      <c r="H28" s="687">
        <v>0.48801796651084234</v>
      </c>
    </row>
    <row r="29" spans="2:8" s="2" customFormat="1" ht="33" customHeight="1">
      <c r="B29" s="274">
        <v>2021</v>
      </c>
      <c r="C29" s="250">
        <v>14.340258956367281</v>
      </c>
      <c r="D29" s="241">
        <v>251978</v>
      </c>
      <c r="E29" s="241">
        <v>128582</v>
      </c>
      <c r="F29" s="687">
        <v>0.51029058092373147</v>
      </c>
      <c r="G29" s="241">
        <v>123396</v>
      </c>
      <c r="H29" s="687">
        <v>0.48970941907626858</v>
      </c>
    </row>
    <row r="30" spans="2:8" s="2" customFormat="1" ht="33" customHeight="1">
      <c r="B30" s="484" t="s">
        <v>457</v>
      </c>
      <c r="C30" s="250">
        <v>14.185759530701738</v>
      </c>
      <c r="D30" s="241">
        <v>250277</v>
      </c>
      <c r="E30" s="241">
        <v>127584</v>
      </c>
      <c r="F30" s="687">
        <v>0.50977117353971801</v>
      </c>
      <c r="G30" s="241">
        <v>122693</v>
      </c>
      <c r="H30" s="687">
        <v>0.49022882646028199</v>
      </c>
    </row>
    <row r="31" spans="2:8" ht="33" customHeight="1">
      <c r="B31" s="484" t="s">
        <v>456</v>
      </c>
      <c r="C31" s="250">
        <v>13.438703175824878</v>
      </c>
      <c r="D31" s="241">
        <v>238772</v>
      </c>
      <c r="E31" s="241">
        <v>121933</v>
      </c>
      <c r="F31" s="687">
        <v>0.51066707989211468</v>
      </c>
      <c r="G31" s="241">
        <v>116839</v>
      </c>
      <c r="H31" s="687">
        <v>0.48933292010788537</v>
      </c>
    </row>
    <row r="32" spans="2:8" ht="33" customHeight="1">
      <c r="B32" s="484" t="s">
        <v>415</v>
      </c>
      <c r="C32" s="250">
        <v>12.006407677190301</v>
      </c>
      <c r="D32" s="241">
        <v>215714</v>
      </c>
      <c r="E32" s="241">
        <v>110382</v>
      </c>
      <c r="F32" s="687">
        <v>0.51170531351697157</v>
      </c>
      <c r="G32" s="241">
        <v>105332</v>
      </c>
      <c r="H32" s="687">
        <v>0.48829468648302843</v>
      </c>
    </row>
    <row r="33" spans="1:14" ht="33" customHeight="1">
      <c r="B33" s="700"/>
      <c r="C33" s="701"/>
      <c r="D33" s="702"/>
      <c r="E33" s="702"/>
      <c r="F33" s="703"/>
      <c r="G33" s="702"/>
      <c r="H33" s="703"/>
    </row>
    <row r="34" spans="1:14" ht="33" customHeight="1">
      <c r="B34" s="405" t="s">
        <v>455</v>
      </c>
      <c r="C34" s="275"/>
      <c r="D34" s="275"/>
      <c r="E34" s="219"/>
      <c r="F34" s="219"/>
      <c r="G34" s="219"/>
      <c r="H34" s="219"/>
    </row>
    <row r="35" spans="1:14" ht="33" customHeight="1">
      <c r="A35" s="178"/>
      <c r="B35" s="719"/>
      <c r="C35" s="722"/>
      <c r="D35" s="722"/>
      <c r="E35" s="178"/>
      <c r="F35" s="178"/>
      <c r="G35" s="178"/>
      <c r="H35" s="178"/>
      <c r="I35" s="178"/>
      <c r="J35" s="178"/>
      <c r="K35" s="178"/>
      <c r="L35" s="178"/>
      <c r="M35" s="178"/>
      <c r="N35" s="178"/>
    </row>
    <row r="36" spans="1:14" ht="33" customHeight="1">
      <c r="A36" s="178"/>
      <c r="B36" s="719"/>
      <c r="C36" s="722"/>
      <c r="D36" s="722"/>
      <c r="E36" s="178"/>
      <c r="F36" s="178"/>
      <c r="G36" s="178"/>
      <c r="H36" s="178"/>
      <c r="I36" s="178"/>
      <c r="J36" s="178"/>
      <c r="K36" s="178"/>
      <c r="L36" s="178"/>
      <c r="M36" s="178"/>
      <c r="N36" s="178"/>
    </row>
    <row r="37" spans="1:14" ht="33" customHeight="1">
      <c r="A37" s="178"/>
      <c r="B37" s="719"/>
      <c r="C37" s="722"/>
      <c r="D37" s="722"/>
      <c r="E37" s="178"/>
      <c r="F37" s="178"/>
      <c r="G37" s="178"/>
      <c r="H37" s="178"/>
      <c r="I37" s="178"/>
      <c r="J37" s="178"/>
      <c r="K37" s="178"/>
      <c r="L37" s="178"/>
      <c r="M37" s="178"/>
      <c r="N37" s="178"/>
    </row>
    <row r="38" spans="1:14" ht="33" customHeight="1">
      <c r="A38" s="178"/>
      <c r="B38" s="719"/>
      <c r="C38" s="722"/>
      <c r="D38" s="722"/>
      <c r="E38" s="178"/>
      <c r="F38" s="178"/>
      <c r="G38" s="178"/>
      <c r="H38" s="178"/>
      <c r="I38" s="178"/>
      <c r="J38" s="178"/>
      <c r="K38" s="178"/>
      <c r="L38" s="178"/>
      <c r="M38" s="178"/>
      <c r="N38" s="178"/>
    </row>
    <row r="39" spans="1:14" ht="33" customHeight="1">
      <c r="A39" s="178"/>
      <c r="B39" s="719"/>
      <c r="C39" s="722"/>
      <c r="D39" s="722"/>
      <c r="E39" s="178"/>
      <c r="F39" s="178"/>
      <c r="G39" s="178"/>
      <c r="H39" s="178"/>
      <c r="I39" s="178"/>
      <c r="J39" s="178"/>
      <c r="K39" s="178"/>
      <c r="L39" s="178"/>
      <c r="M39" s="178"/>
      <c r="N39" s="178"/>
    </row>
    <row r="40" spans="1:14" ht="33" customHeight="1">
      <c r="A40" s="178"/>
      <c r="B40" s="719"/>
      <c r="C40" s="722"/>
      <c r="D40" s="722"/>
      <c r="E40" s="178"/>
      <c r="F40" s="178"/>
      <c r="G40" s="178"/>
      <c r="H40" s="178"/>
      <c r="I40" s="178"/>
      <c r="J40" s="178"/>
      <c r="K40" s="178"/>
      <c r="L40" s="178"/>
      <c r="M40" s="178"/>
      <c r="N40" s="178"/>
    </row>
    <row r="41" spans="1:14" ht="33" customHeight="1">
      <c r="A41" s="178"/>
      <c r="B41" s="719"/>
      <c r="C41" s="722"/>
      <c r="D41" s="722"/>
      <c r="E41" s="178"/>
      <c r="F41" s="178"/>
      <c r="G41" s="178"/>
      <c r="H41" s="178"/>
      <c r="I41" s="178"/>
      <c r="J41" s="178"/>
      <c r="K41" s="178"/>
      <c r="L41" s="178"/>
      <c r="M41" s="178"/>
      <c r="N41" s="178"/>
    </row>
    <row r="42" spans="1:14" ht="33" customHeight="1">
      <c r="B42" s="58"/>
      <c r="C42" s="64"/>
      <c r="D42" s="64"/>
    </row>
    <row r="43" spans="1:14" ht="33" customHeight="1">
      <c r="B43" s="58"/>
      <c r="C43" s="64"/>
      <c r="D43" s="64"/>
    </row>
    <row r="44" spans="1:14" ht="33" customHeight="1">
      <c r="B44" s="58"/>
      <c r="C44" s="64"/>
      <c r="D44" s="64"/>
    </row>
    <row r="45" spans="1:14" ht="33" customHeight="1">
      <c r="B45" s="58"/>
      <c r="C45" s="64"/>
      <c r="D45" s="64"/>
    </row>
    <row r="46" spans="1:14" ht="33" customHeight="1">
      <c r="B46" s="58"/>
      <c r="C46" s="64"/>
      <c r="D46" s="64"/>
    </row>
    <row r="47" spans="1:14" ht="33" customHeight="1">
      <c r="B47" s="58"/>
      <c r="C47" s="64"/>
      <c r="D47" s="64"/>
    </row>
    <row r="48" spans="1:14" ht="33" customHeight="1">
      <c r="B48" s="58"/>
      <c r="C48" s="64"/>
      <c r="D48" s="64"/>
    </row>
    <row r="49" spans="2:18">
      <c r="B49" s="234" t="s">
        <v>292</v>
      </c>
      <c r="C49" s="406"/>
      <c r="D49" s="406"/>
      <c r="E49" s="234"/>
      <c r="F49" s="234"/>
      <c r="G49" s="234"/>
      <c r="H49" s="234"/>
      <c r="I49" s="234"/>
      <c r="J49" s="234"/>
      <c r="K49" s="234"/>
      <c r="L49" s="234"/>
      <c r="M49" s="234"/>
      <c r="N49" s="234"/>
      <c r="O49" s="234"/>
      <c r="P49" s="234"/>
      <c r="Q49" s="234"/>
      <c r="R49" s="234"/>
    </row>
    <row r="50" spans="2:18">
      <c r="B50" s="971" t="s">
        <v>293</v>
      </c>
      <c r="C50" s="971"/>
      <c r="D50" s="971"/>
      <c r="E50" s="971"/>
      <c r="F50" s="971"/>
      <c r="G50" s="971"/>
      <c r="H50" s="971"/>
      <c r="I50" s="971"/>
      <c r="J50" s="971"/>
      <c r="K50" s="971"/>
      <c r="L50" s="971"/>
      <c r="M50" s="971"/>
      <c r="N50" s="971"/>
      <c r="O50" s="971"/>
      <c r="P50" s="971"/>
      <c r="Q50" s="971"/>
      <c r="R50" s="971"/>
    </row>
    <row r="51" spans="2:18">
      <c r="B51" s="780" t="s">
        <v>187</v>
      </c>
      <c r="C51" s="407"/>
      <c r="D51" s="407"/>
      <c r="E51" s="407"/>
      <c r="F51" s="407"/>
      <c r="G51" s="407"/>
      <c r="H51" s="407"/>
      <c r="I51" s="407"/>
      <c r="J51" s="407"/>
      <c r="K51" s="407"/>
      <c r="L51" s="407"/>
      <c r="M51" s="407"/>
      <c r="N51" s="407"/>
      <c r="O51" s="407"/>
      <c r="P51" s="407"/>
      <c r="Q51" s="407"/>
      <c r="R51" s="407"/>
    </row>
    <row r="52" spans="2:18">
      <c r="B52" s="780" t="s">
        <v>188</v>
      </c>
      <c r="C52" s="407"/>
      <c r="D52" s="407"/>
      <c r="E52" s="407"/>
      <c r="F52" s="407"/>
      <c r="G52" s="407"/>
      <c r="H52" s="407"/>
      <c r="I52" s="407"/>
      <c r="J52" s="407"/>
      <c r="K52" s="407"/>
      <c r="L52" s="407"/>
      <c r="M52" s="407"/>
      <c r="N52" s="407"/>
      <c r="O52" s="407"/>
      <c r="P52" s="407"/>
      <c r="Q52" s="407"/>
      <c r="R52" s="407"/>
    </row>
    <row r="53" spans="2:18">
      <c r="B53" s="408" t="s">
        <v>416</v>
      </c>
      <c r="C53" s="234"/>
      <c r="D53" s="234"/>
      <c r="E53" s="234"/>
      <c r="F53" s="234"/>
      <c r="G53" s="234"/>
      <c r="H53" s="234"/>
      <c r="I53" s="234"/>
      <c r="J53" s="234"/>
      <c r="K53" s="234"/>
      <c r="L53" s="234"/>
      <c r="M53" s="234"/>
      <c r="N53" s="234"/>
      <c r="O53" s="234"/>
      <c r="P53" s="234"/>
      <c r="Q53" s="234"/>
      <c r="R53" s="234"/>
    </row>
    <row r="54" spans="2:18">
      <c r="B54" s="234" t="s">
        <v>285</v>
      </c>
      <c r="C54" s="234"/>
      <c r="D54" s="234"/>
      <c r="E54" s="234"/>
      <c r="F54" s="234"/>
      <c r="G54" s="234"/>
      <c r="H54" s="234"/>
      <c r="I54" s="234"/>
      <c r="J54" s="234"/>
      <c r="K54" s="234"/>
      <c r="L54" s="234"/>
      <c r="M54" s="234"/>
      <c r="N54" s="234"/>
      <c r="O54" s="234"/>
      <c r="P54" s="234"/>
      <c r="Q54" s="234"/>
      <c r="R54" s="234"/>
    </row>
    <row r="55" spans="2:18">
      <c r="B55" s="163"/>
      <c r="C55" s="163"/>
      <c r="D55" s="163"/>
      <c r="E55" s="163"/>
      <c r="F55" s="163"/>
      <c r="G55" s="163"/>
      <c r="H55" s="163"/>
      <c r="I55" s="163"/>
      <c r="J55" s="163"/>
      <c r="K55" s="163"/>
      <c r="L55" s="163"/>
      <c r="M55" s="163"/>
      <c r="N55" s="163"/>
      <c r="O55" s="163"/>
      <c r="P55" s="163"/>
      <c r="Q55" s="163"/>
      <c r="R55" s="163"/>
    </row>
  </sheetData>
  <mergeCells count="6">
    <mergeCell ref="B50:R50"/>
    <mergeCell ref="B4:H4"/>
    <mergeCell ref="B6:B7"/>
    <mergeCell ref="C6:C7"/>
    <mergeCell ref="B3:H3"/>
    <mergeCell ref="D6:H6"/>
  </mergeCells>
  <hyperlinks>
    <hyperlink ref="B2" location="Indice!A1" display="Índice"/>
    <hyperlink ref="H2" location="'2.8 Nacidos vivos'!A1" display="Anterior"/>
    <hyperlink ref="I2" location="'3.1 Causas de morbilidad'!A1" display="Siguient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2">
    <tabColor theme="0"/>
  </sheetPr>
  <dimension ref="B1:N39"/>
  <sheetViews>
    <sheetView showGridLines="0" zoomScale="70" zoomScaleNormal="70" workbookViewId="0">
      <pane ySplit="4" topLeftCell="A8" activePane="bottomLeft" state="frozen"/>
      <selection pane="bottomLeft" activeCell="B2" sqref="B2"/>
    </sheetView>
  </sheetViews>
  <sheetFormatPr baseColWidth="10" defaultColWidth="11.42578125" defaultRowHeight="17.25"/>
  <cols>
    <col min="1" max="1" width="5" style="13" customWidth="1"/>
    <col min="2" max="3" width="20.7109375" style="13" customWidth="1"/>
    <col min="4" max="4" width="65.7109375" style="13" customWidth="1"/>
    <col min="5" max="7" width="25.7109375" style="13" customWidth="1"/>
    <col min="8" max="8" width="14.5703125" style="13" bestFit="1" customWidth="1"/>
    <col min="9" max="16384" width="11.42578125" style="13"/>
  </cols>
  <sheetData>
    <row r="1" spans="2:14" s="5" customFormat="1" ht="78" customHeight="1"/>
    <row r="2" spans="2:14" s="666" customFormat="1" ht="33" customHeight="1">
      <c r="B2" s="647" t="s">
        <v>108</v>
      </c>
      <c r="G2" s="795" t="s">
        <v>283</v>
      </c>
      <c r="H2" s="795" t="s">
        <v>284</v>
      </c>
      <c r="I2" s="807"/>
    </row>
    <row r="3" spans="2:14" s="5" customFormat="1" ht="33" customHeight="1">
      <c r="B3" s="926" t="s">
        <v>248</v>
      </c>
      <c r="C3" s="926"/>
      <c r="D3" s="926"/>
      <c r="E3" s="926"/>
      <c r="F3" s="926"/>
      <c r="G3" s="926"/>
    </row>
    <row r="4" spans="2:14" ht="33" customHeight="1">
      <c r="B4" s="924" t="s">
        <v>418</v>
      </c>
      <c r="C4" s="924"/>
      <c r="D4" s="924"/>
      <c r="E4" s="924"/>
      <c r="F4" s="924"/>
      <c r="G4" s="924"/>
    </row>
    <row r="5" spans="2:14" ht="18.75" customHeight="1">
      <c r="B5" s="219"/>
      <c r="C5" s="220"/>
      <c r="D5" s="277"/>
      <c r="E5" s="278"/>
      <c r="F5" s="278"/>
      <c r="G5" s="219"/>
    </row>
    <row r="6" spans="2:14" ht="33" customHeight="1">
      <c r="B6" s="286" t="s">
        <v>83</v>
      </c>
      <c r="C6" s="286" t="s">
        <v>189</v>
      </c>
      <c r="D6" s="286" t="s">
        <v>84</v>
      </c>
      <c r="E6" s="286" t="s">
        <v>85</v>
      </c>
      <c r="F6" s="286" t="s">
        <v>43</v>
      </c>
      <c r="G6" s="286" t="s">
        <v>86</v>
      </c>
    </row>
    <row r="7" spans="2:14" s="4" customFormat="1" ht="33" customHeight="1">
      <c r="B7" s="281" t="s">
        <v>271</v>
      </c>
      <c r="C7" s="282" t="s">
        <v>87</v>
      </c>
      <c r="D7" s="283" t="s">
        <v>88</v>
      </c>
      <c r="E7" s="485">
        <v>51781</v>
      </c>
      <c r="F7" s="691">
        <v>4.5715995963509136E-2</v>
      </c>
      <c r="G7" s="284">
        <v>28.820743944880306</v>
      </c>
      <c r="K7" s="115"/>
    </row>
    <row r="8" spans="2:14" s="4" customFormat="1" ht="33" customHeight="1">
      <c r="B8" s="285" t="s">
        <v>272</v>
      </c>
      <c r="C8" s="282" t="s">
        <v>326</v>
      </c>
      <c r="D8" s="283" t="s">
        <v>327</v>
      </c>
      <c r="E8" s="485">
        <v>26379</v>
      </c>
      <c r="F8" s="691">
        <v>2.3289280962542389E-2</v>
      </c>
      <c r="G8" s="284">
        <v>14.682265783240911</v>
      </c>
      <c r="K8" s="493"/>
      <c r="L8" s="493"/>
      <c r="M8" s="493"/>
      <c r="N8" s="493"/>
    </row>
    <row r="9" spans="2:14" s="4" customFormat="1" ht="33" customHeight="1">
      <c r="B9" s="281" t="s">
        <v>273</v>
      </c>
      <c r="C9" s="282" t="s">
        <v>89</v>
      </c>
      <c r="D9" s="283" t="s">
        <v>90</v>
      </c>
      <c r="E9" s="485">
        <v>26096</v>
      </c>
      <c r="F9" s="691">
        <v>2.3039428181451389E-2</v>
      </c>
      <c r="G9" s="284">
        <v>14.52475104740342</v>
      </c>
      <c r="K9" s="493"/>
      <c r="L9" s="493"/>
      <c r="M9" s="493"/>
      <c r="N9" s="493"/>
    </row>
    <row r="10" spans="2:14" s="4" customFormat="1" ht="33" customHeight="1">
      <c r="B10" s="281" t="s">
        <v>274</v>
      </c>
      <c r="C10" s="282" t="s">
        <v>93</v>
      </c>
      <c r="D10" s="283" t="s">
        <v>94</v>
      </c>
      <c r="E10" s="485">
        <v>20472</v>
      </c>
      <c r="F10" s="691">
        <v>1.8074155952279E-2</v>
      </c>
      <c r="G10" s="284">
        <v>11.39449354086614</v>
      </c>
      <c r="K10" s="493"/>
      <c r="L10" s="493"/>
      <c r="M10" s="493"/>
      <c r="N10" s="493"/>
    </row>
    <row r="11" spans="2:14" s="4" customFormat="1" ht="33" customHeight="1">
      <c r="B11" s="281" t="s">
        <v>275</v>
      </c>
      <c r="C11" s="282" t="s">
        <v>91</v>
      </c>
      <c r="D11" s="283" t="s">
        <v>276</v>
      </c>
      <c r="E11" s="485">
        <v>18870</v>
      </c>
      <c r="F11" s="691">
        <v>1.6659794979459984E-2</v>
      </c>
      <c r="G11" s="284">
        <v>10.502837686407977</v>
      </c>
    </row>
    <row r="12" spans="2:14" s="4" customFormat="1" ht="33" customHeight="1">
      <c r="B12" s="281" t="s">
        <v>277</v>
      </c>
      <c r="C12" s="282" t="s">
        <v>190</v>
      </c>
      <c r="D12" s="283" t="s">
        <v>191</v>
      </c>
      <c r="E12" s="485">
        <v>17396</v>
      </c>
      <c r="F12" s="691">
        <v>1.5358441624943606E-2</v>
      </c>
      <c r="G12" s="284">
        <v>9.6824252460388518</v>
      </c>
    </row>
    <row r="13" spans="2:14" s="4" customFormat="1" ht="33" customHeight="1">
      <c r="B13" s="281" t="s">
        <v>458</v>
      </c>
      <c r="C13" s="282" t="s">
        <v>279</v>
      </c>
      <c r="D13" s="283" t="s">
        <v>280</v>
      </c>
      <c r="E13" s="485">
        <v>15948</v>
      </c>
      <c r="F13" s="691">
        <v>1.4080042942894956E-2</v>
      </c>
      <c r="G13" s="284">
        <v>8.8764841241565655</v>
      </c>
    </row>
    <row r="14" spans="2:14" s="4" customFormat="1" ht="33" customHeight="1">
      <c r="B14" s="281" t="s">
        <v>278</v>
      </c>
      <c r="C14" s="282" t="s">
        <v>96</v>
      </c>
      <c r="D14" s="283" t="s">
        <v>100</v>
      </c>
      <c r="E14" s="485">
        <v>15853</v>
      </c>
      <c r="F14" s="691">
        <v>1.3996170101185961E-2</v>
      </c>
      <c r="G14" s="284">
        <v>8.8236081527623558</v>
      </c>
    </row>
    <row r="15" spans="2:14" s="4" customFormat="1" ht="33" customHeight="1">
      <c r="B15" s="281" t="s">
        <v>281</v>
      </c>
      <c r="C15" s="282" t="s">
        <v>328</v>
      </c>
      <c r="D15" s="283" t="s">
        <v>329</v>
      </c>
      <c r="E15" s="485">
        <v>15752</v>
      </c>
      <c r="F15" s="691">
        <v>1.3907000027369033E-2</v>
      </c>
      <c r="G15" s="284">
        <v>8.7673926463327199</v>
      </c>
    </row>
    <row r="16" spans="2:14" s="4" customFormat="1" ht="33" customHeight="1">
      <c r="B16" s="285" t="s">
        <v>282</v>
      </c>
      <c r="C16" s="285" t="s">
        <v>459</v>
      </c>
      <c r="D16" s="283" t="s">
        <v>97</v>
      </c>
      <c r="E16" s="485">
        <v>13173</v>
      </c>
      <c r="F16" s="691">
        <v>1.1630073092974369E-2</v>
      </c>
      <c r="G16" s="284">
        <v>7.3319491702730399</v>
      </c>
    </row>
    <row r="17" spans="2:12" ht="33" customHeight="1">
      <c r="B17" s="228"/>
      <c r="C17" s="228"/>
      <c r="D17" s="856" t="s">
        <v>419</v>
      </c>
      <c r="E17" s="857">
        <v>17966573</v>
      </c>
      <c r="F17" s="228"/>
      <c r="G17" s="228"/>
    </row>
    <row r="18" spans="2:12" ht="33" customHeight="1">
      <c r="B18" s="279"/>
      <c r="C18" s="227"/>
      <c r="D18" s="219"/>
      <c r="E18" s="219"/>
      <c r="F18" s="278"/>
      <c r="G18" s="219"/>
    </row>
    <row r="19" spans="2:12" ht="33" customHeight="1">
      <c r="B19" s="280" t="s">
        <v>420</v>
      </c>
      <c r="C19" s="280"/>
      <c r="D19" s="280"/>
      <c r="E19" s="280"/>
      <c r="F19" s="280"/>
      <c r="G19" s="280"/>
    </row>
    <row r="20" spans="2:12" ht="33" customHeight="1">
      <c r="B20" s="280"/>
      <c r="C20" s="280"/>
      <c r="D20" s="280"/>
      <c r="E20" s="66"/>
      <c r="F20" s="66"/>
      <c r="G20" s="66"/>
    </row>
    <row r="21" spans="2:12" ht="33" customHeight="1">
      <c r="B21" s="66"/>
      <c r="C21" s="66"/>
      <c r="D21" s="66"/>
      <c r="E21" s="66"/>
      <c r="F21" s="66"/>
      <c r="G21" s="66"/>
    </row>
    <row r="22" spans="2:12" ht="33" customHeight="1">
      <c r="B22" s="8"/>
      <c r="C22" s="8"/>
      <c r="D22" s="65"/>
      <c r="E22" s="12"/>
      <c r="F22" s="12"/>
      <c r="G22" s="5"/>
    </row>
    <row r="23" spans="2:12" ht="33" customHeight="1">
      <c r="B23" s="8"/>
      <c r="C23" s="8"/>
      <c r="D23" s="65"/>
      <c r="E23" s="12"/>
      <c r="F23" s="12"/>
      <c r="G23" s="5"/>
    </row>
    <row r="24" spans="2:12" ht="33" customHeight="1">
      <c r="B24" s="123"/>
      <c r="C24" s="117"/>
      <c r="D24" s="774"/>
      <c r="E24" s="776"/>
      <c r="F24" s="776"/>
      <c r="G24" s="124"/>
      <c r="H24" s="777"/>
      <c r="I24" s="777"/>
      <c r="J24" s="777"/>
      <c r="K24" s="777"/>
      <c r="L24" s="777"/>
    </row>
    <row r="25" spans="2:12" ht="33" customHeight="1">
      <c r="B25" s="123"/>
      <c r="C25" s="117"/>
      <c r="D25" s="775" t="s">
        <v>92</v>
      </c>
      <c r="E25" s="776"/>
      <c r="F25" s="776"/>
      <c r="G25" s="124"/>
      <c r="H25" s="777"/>
      <c r="I25" s="777"/>
      <c r="J25" s="777"/>
      <c r="K25" s="777"/>
      <c r="L25" s="777"/>
    </row>
    <row r="26" spans="2:12" ht="33" customHeight="1">
      <c r="B26" s="124"/>
      <c r="C26" s="424"/>
      <c r="D26" s="775" t="s">
        <v>88</v>
      </c>
      <c r="E26" s="763"/>
      <c r="F26" s="763"/>
      <c r="G26" s="763"/>
      <c r="H26" s="777"/>
      <c r="I26" s="777"/>
      <c r="J26" s="777"/>
      <c r="K26" s="777"/>
      <c r="L26" s="777"/>
    </row>
    <row r="27" spans="2:12" ht="33" customHeight="1">
      <c r="B27" s="763"/>
      <c r="C27" s="424"/>
      <c r="D27" s="775" t="s">
        <v>90</v>
      </c>
      <c r="E27" s="763"/>
      <c r="F27" s="763"/>
      <c r="G27" s="763"/>
      <c r="H27" s="777"/>
      <c r="I27" s="777"/>
      <c r="J27" s="777"/>
      <c r="K27" s="777"/>
      <c r="L27" s="777"/>
    </row>
    <row r="28" spans="2:12" ht="33" customHeight="1">
      <c r="B28" s="123"/>
      <c r="C28" s="117"/>
      <c r="D28" s="775" t="s">
        <v>99</v>
      </c>
      <c r="E28" s="776"/>
      <c r="F28" s="776"/>
      <c r="G28" s="124"/>
      <c r="H28" s="777"/>
      <c r="I28" s="777"/>
      <c r="J28" s="777"/>
      <c r="K28" s="777"/>
      <c r="L28" s="777"/>
    </row>
    <row r="29" spans="2:12" ht="33" customHeight="1">
      <c r="B29" s="123"/>
      <c r="C29" s="117"/>
      <c r="D29" s="775" t="s">
        <v>95</v>
      </c>
      <c r="E29" s="776"/>
      <c r="F29" s="776"/>
      <c r="G29" s="124"/>
      <c r="H29" s="777"/>
      <c r="I29" s="777"/>
      <c r="J29" s="777"/>
      <c r="K29" s="777"/>
      <c r="L29" s="777"/>
    </row>
    <row r="30" spans="2:12" ht="33" customHeight="1">
      <c r="B30" s="123"/>
      <c r="C30" s="117"/>
      <c r="D30" s="775" t="s">
        <v>100</v>
      </c>
      <c r="E30" s="776"/>
      <c r="F30" s="776"/>
      <c r="G30" s="124"/>
      <c r="H30" s="777"/>
      <c r="I30" s="777"/>
      <c r="J30" s="777"/>
      <c r="K30" s="777"/>
      <c r="L30" s="777"/>
    </row>
    <row r="31" spans="2:12" ht="33" customHeight="1">
      <c r="B31" s="123"/>
      <c r="C31" s="117"/>
      <c r="D31" s="775" t="s">
        <v>98</v>
      </c>
      <c r="E31" s="776"/>
      <c r="F31" s="776"/>
      <c r="G31" s="124"/>
      <c r="H31" s="777"/>
      <c r="I31" s="777"/>
      <c r="J31" s="777"/>
      <c r="K31" s="777"/>
      <c r="L31" s="777"/>
    </row>
    <row r="32" spans="2:12" ht="33" customHeight="1">
      <c r="B32" s="123"/>
      <c r="C32" s="117"/>
      <c r="D32" s="775" t="s">
        <v>94</v>
      </c>
      <c r="E32" s="776"/>
      <c r="F32" s="776"/>
      <c r="G32" s="124"/>
      <c r="H32" s="777"/>
      <c r="I32" s="777"/>
      <c r="J32" s="777"/>
      <c r="K32" s="777"/>
      <c r="L32" s="777"/>
    </row>
    <row r="33" spans="2:12" ht="33" customHeight="1">
      <c r="B33" s="123"/>
      <c r="C33" s="117"/>
      <c r="D33" s="775" t="s">
        <v>101</v>
      </c>
      <c r="E33" s="776"/>
      <c r="F33" s="776"/>
      <c r="G33" s="124"/>
      <c r="H33" s="777"/>
      <c r="I33" s="777"/>
      <c r="J33" s="777"/>
      <c r="K33" s="777"/>
      <c r="L33" s="777"/>
    </row>
    <row r="34" spans="2:12" ht="33" customHeight="1">
      <c r="B34" s="123"/>
      <c r="C34" s="117"/>
      <c r="D34" s="775" t="s">
        <v>97</v>
      </c>
      <c r="E34" s="776"/>
      <c r="F34" s="776"/>
      <c r="G34" s="124"/>
      <c r="H34" s="777"/>
      <c r="I34" s="777"/>
      <c r="J34" s="777"/>
      <c r="K34" s="777"/>
      <c r="L34" s="777"/>
    </row>
    <row r="35" spans="2:12" ht="33" customHeight="1">
      <c r="B35" s="123"/>
      <c r="C35" s="123"/>
      <c r="D35" s="778"/>
      <c r="E35" s="776"/>
      <c r="F35" s="776"/>
      <c r="G35" s="124"/>
      <c r="H35" s="777"/>
      <c r="I35" s="777"/>
      <c r="J35" s="777"/>
      <c r="K35" s="777"/>
      <c r="L35" s="777"/>
    </row>
    <row r="36" spans="2:12">
      <c r="B36" s="976"/>
      <c r="C36" s="977"/>
      <c r="D36" s="977"/>
      <c r="E36" s="977"/>
      <c r="F36" s="977"/>
      <c r="G36" s="977"/>
      <c r="H36" s="777"/>
      <c r="I36" s="777"/>
      <c r="J36" s="777"/>
      <c r="K36" s="777"/>
      <c r="L36" s="777"/>
    </row>
    <row r="37" spans="2:12">
      <c r="B37" s="471" t="s">
        <v>421</v>
      </c>
      <c r="C37" s="792"/>
      <c r="D37" s="792"/>
      <c r="E37" s="776"/>
      <c r="F37" s="776"/>
      <c r="G37" s="124"/>
      <c r="H37" s="777"/>
      <c r="I37" s="777"/>
      <c r="J37" s="777"/>
      <c r="K37" s="777"/>
      <c r="L37" s="777"/>
    </row>
    <row r="38" spans="2:12">
      <c r="B38" s="471" t="s">
        <v>289</v>
      </c>
      <c r="C38" s="792"/>
      <c r="D38" s="792"/>
      <c r="E38" s="12"/>
      <c r="F38" s="12"/>
      <c r="G38" s="5"/>
    </row>
    <row r="39" spans="2:12">
      <c r="B39" s="172"/>
      <c r="C39" s="179"/>
      <c r="D39" s="180"/>
      <c r="E39" s="12"/>
      <c r="F39" s="12"/>
      <c r="G39" s="5"/>
    </row>
  </sheetData>
  <mergeCells count="3">
    <mergeCell ref="B3:G3"/>
    <mergeCell ref="B4:G4"/>
    <mergeCell ref="B36:G36"/>
  </mergeCells>
  <hyperlinks>
    <hyperlink ref="B2" location="Indice!A1" display="Índice"/>
    <hyperlink ref="H2" location="'3.2 Defunciones'!A1" display="Siguiente"/>
    <hyperlink ref="G2" location="'2.9 Tasa natalidad'!A1" display="Anterior"/>
  </hyperlink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3">
    <tabColor theme="0"/>
  </sheetPr>
  <dimension ref="A1:AX95"/>
  <sheetViews>
    <sheetView showGridLines="0" zoomScale="70" zoomScaleNormal="70" workbookViewId="0">
      <pane ySplit="4" topLeftCell="A5" activePane="bottomLeft" state="frozen"/>
      <selection pane="bottomLeft" activeCell="B2" sqref="B2"/>
    </sheetView>
  </sheetViews>
  <sheetFormatPr baseColWidth="10" defaultColWidth="11.42578125" defaultRowHeight="17.25"/>
  <cols>
    <col min="1" max="1" width="2.42578125" style="5" customWidth="1"/>
    <col min="2" max="2" width="28.85546875" style="5" customWidth="1"/>
    <col min="3" max="3" width="8.85546875" style="5" customWidth="1"/>
    <col min="4" max="5" width="8.85546875" style="12" customWidth="1"/>
    <col min="6" max="6" width="8.85546875" style="5" customWidth="1"/>
    <col min="7" max="8" width="8.85546875" style="12" customWidth="1"/>
    <col min="9" max="15" width="8.85546875" style="5" customWidth="1"/>
    <col min="16" max="21" width="8.85546875" style="13" customWidth="1"/>
    <col min="22" max="22" width="11.28515625" style="13" customWidth="1"/>
    <col min="23" max="36" width="8.85546875" style="13" customWidth="1"/>
    <col min="37" max="37" width="10.28515625" style="13" customWidth="1"/>
    <col min="38" max="38" width="8.85546875" style="13" customWidth="1"/>
    <col min="39" max="16384" width="11.42578125" style="13"/>
  </cols>
  <sheetData>
    <row r="1" spans="1:50" s="5" customFormat="1" ht="78" customHeight="1"/>
    <row r="2" spans="1:50" s="666" customFormat="1" ht="33" customHeight="1">
      <c r="B2" s="647" t="s">
        <v>108</v>
      </c>
      <c r="I2" s="800"/>
      <c r="AM2" s="650" t="s">
        <v>283</v>
      </c>
      <c r="AN2" s="808" t="s">
        <v>284</v>
      </c>
    </row>
    <row r="3" spans="1:50" s="5" customFormat="1" ht="33" customHeight="1">
      <c r="B3" s="926" t="s">
        <v>249</v>
      </c>
      <c r="C3" s="926"/>
      <c r="D3" s="926"/>
      <c r="E3" s="926"/>
      <c r="F3" s="926"/>
      <c r="G3" s="926"/>
      <c r="H3" s="926"/>
      <c r="I3" s="926"/>
      <c r="J3" s="926"/>
      <c r="K3" s="926"/>
      <c r="L3" s="926"/>
      <c r="M3" s="926"/>
      <c r="N3" s="926"/>
      <c r="O3" s="926"/>
      <c r="P3" s="926"/>
      <c r="Q3" s="926"/>
      <c r="R3" s="926"/>
      <c r="S3" s="926"/>
      <c r="T3" s="926"/>
      <c r="U3" s="926"/>
      <c r="V3" s="926"/>
      <c r="W3" s="926"/>
      <c r="X3" s="926"/>
      <c r="Y3" s="926"/>
      <c r="Z3" s="926"/>
      <c r="AA3" s="926"/>
      <c r="AB3" s="926"/>
      <c r="AC3" s="926"/>
      <c r="AD3" s="926"/>
      <c r="AE3" s="926"/>
      <c r="AF3" s="926"/>
      <c r="AG3" s="926"/>
      <c r="AH3" s="926"/>
      <c r="AI3" s="926"/>
      <c r="AJ3" s="926"/>
      <c r="AK3" s="926"/>
      <c r="AL3" s="926"/>
      <c r="AM3" s="926"/>
      <c r="AN3" s="926"/>
    </row>
    <row r="4" spans="1:50" s="5" customFormat="1" ht="33" customHeight="1">
      <c r="B4" s="980" t="s">
        <v>423</v>
      </c>
      <c r="C4" s="980"/>
      <c r="D4" s="980"/>
      <c r="E4" s="980"/>
      <c r="F4" s="980"/>
      <c r="G4" s="980"/>
      <c r="H4" s="980"/>
      <c r="I4" s="980"/>
      <c r="J4" s="980"/>
      <c r="K4" s="980"/>
      <c r="L4" s="980"/>
      <c r="M4" s="980"/>
      <c r="N4" s="980"/>
      <c r="O4" s="980"/>
      <c r="P4" s="980"/>
      <c r="Q4" s="980"/>
      <c r="R4" s="980"/>
      <c r="S4" s="980"/>
      <c r="T4" s="980"/>
      <c r="U4" s="980"/>
      <c r="V4" s="980"/>
      <c r="W4" s="980"/>
      <c r="X4" s="980"/>
      <c r="Y4" s="980"/>
      <c r="Z4" s="980"/>
      <c r="AA4" s="980"/>
      <c r="AB4" s="980"/>
      <c r="AC4" s="980"/>
      <c r="AD4" s="980"/>
      <c r="AE4" s="980"/>
      <c r="AF4" s="980"/>
      <c r="AG4" s="980"/>
      <c r="AH4" s="980"/>
      <c r="AI4" s="980"/>
      <c r="AJ4" s="980"/>
      <c r="AK4" s="980"/>
      <c r="AL4" s="980"/>
      <c r="AM4" s="980"/>
      <c r="AN4" s="980"/>
    </row>
    <row r="5" spans="1:50" s="5" customFormat="1" ht="33" customHeight="1">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row>
    <row r="6" spans="1:50" s="5" customFormat="1" ht="33" customHeight="1">
      <c r="B6" s="937" t="s">
        <v>267</v>
      </c>
      <c r="C6" s="981">
        <v>2004</v>
      </c>
      <c r="D6" s="981"/>
      <c r="E6" s="981">
        <v>2005</v>
      </c>
      <c r="F6" s="981"/>
      <c r="G6" s="981">
        <v>2006</v>
      </c>
      <c r="H6" s="981"/>
      <c r="I6" s="981">
        <v>2007</v>
      </c>
      <c r="J6" s="981"/>
      <c r="K6" s="981">
        <v>2008</v>
      </c>
      <c r="L6" s="981"/>
      <c r="M6" s="981">
        <v>2009</v>
      </c>
      <c r="N6" s="981"/>
      <c r="O6" s="981">
        <v>2010</v>
      </c>
      <c r="P6" s="981"/>
      <c r="Q6" s="981">
        <v>2011</v>
      </c>
      <c r="R6" s="981"/>
      <c r="S6" s="981">
        <v>2012</v>
      </c>
      <c r="T6" s="981"/>
      <c r="U6" s="981">
        <v>2013</v>
      </c>
      <c r="V6" s="981"/>
      <c r="W6" s="981">
        <v>2014</v>
      </c>
      <c r="X6" s="981"/>
      <c r="Y6" s="981">
        <v>2015</v>
      </c>
      <c r="Z6" s="981"/>
      <c r="AA6" s="981">
        <v>2016</v>
      </c>
      <c r="AB6" s="981"/>
      <c r="AC6" s="981">
        <v>2017</v>
      </c>
      <c r="AD6" s="981"/>
      <c r="AE6" s="981">
        <v>2018</v>
      </c>
      <c r="AF6" s="981"/>
      <c r="AG6" s="937">
        <v>2019</v>
      </c>
      <c r="AH6" s="937"/>
      <c r="AI6" s="981">
        <v>2020</v>
      </c>
      <c r="AJ6" s="981"/>
      <c r="AK6" s="978">
        <v>2021</v>
      </c>
      <c r="AL6" s="978"/>
      <c r="AM6" s="978">
        <v>2022</v>
      </c>
      <c r="AN6" s="978"/>
      <c r="AO6" s="978">
        <v>2023</v>
      </c>
      <c r="AP6" s="978"/>
      <c r="AQ6" s="978" t="s">
        <v>422</v>
      </c>
      <c r="AR6" s="978"/>
    </row>
    <row r="7" spans="1:50" s="5" customFormat="1" ht="33" customHeight="1">
      <c r="B7" s="937"/>
      <c r="C7" s="380" t="s">
        <v>70</v>
      </c>
      <c r="D7" s="380" t="s">
        <v>71</v>
      </c>
      <c r="E7" s="380" t="s">
        <v>70</v>
      </c>
      <c r="F7" s="380" t="s">
        <v>71</v>
      </c>
      <c r="G7" s="380" t="s">
        <v>70</v>
      </c>
      <c r="H7" s="380" t="s">
        <v>71</v>
      </c>
      <c r="I7" s="380" t="s">
        <v>70</v>
      </c>
      <c r="J7" s="380" t="s">
        <v>71</v>
      </c>
      <c r="K7" s="380" t="s">
        <v>70</v>
      </c>
      <c r="L7" s="380" t="s">
        <v>71</v>
      </c>
      <c r="M7" s="380" t="s">
        <v>70</v>
      </c>
      <c r="N7" s="380" t="s">
        <v>71</v>
      </c>
      <c r="O7" s="380" t="s">
        <v>70</v>
      </c>
      <c r="P7" s="380" t="s">
        <v>71</v>
      </c>
      <c r="Q7" s="380" t="s">
        <v>70</v>
      </c>
      <c r="R7" s="380" t="s">
        <v>71</v>
      </c>
      <c r="S7" s="380" t="s">
        <v>70</v>
      </c>
      <c r="T7" s="380" t="s">
        <v>71</v>
      </c>
      <c r="U7" s="380" t="s">
        <v>70</v>
      </c>
      <c r="V7" s="380" t="s">
        <v>71</v>
      </c>
      <c r="W7" s="380" t="s">
        <v>70</v>
      </c>
      <c r="X7" s="380" t="s">
        <v>71</v>
      </c>
      <c r="Y7" s="380" t="s">
        <v>70</v>
      </c>
      <c r="Z7" s="380" t="s">
        <v>71</v>
      </c>
      <c r="AA7" s="380" t="s">
        <v>70</v>
      </c>
      <c r="AB7" s="380" t="s">
        <v>71</v>
      </c>
      <c r="AC7" s="380" t="s">
        <v>70</v>
      </c>
      <c r="AD7" s="380" t="s">
        <v>71</v>
      </c>
      <c r="AE7" s="380" t="s">
        <v>70</v>
      </c>
      <c r="AF7" s="380" t="s">
        <v>71</v>
      </c>
      <c r="AG7" s="380" t="s">
        <v>70</v>
      </c>
      <c r="AH7" s="380" t="s">
        <v>71</v>
      </c>
      <c r="AI7" s="380" t="s">
        <v>70</v>
      </c>
      <c r="AJ7" s="380" t="s">
        <v>71</v>
      </c>
      <c r="AK7" s="380" t="s">
        <v>70</v>
      </c>
      <c r="AL7" s="380" t="s">
        <v>71</v>
      </c>
      <c r="AM7" s="380" t="s">
        <v>70</v>
      </c>
      <c r="AN7" s="380" t="s">
        <v>71</v>
      </c>
      <c r="AO7" s="699" t="s">
        <v>70</v>
      </c>
      <c r="AP7" s="699" t="s">
        <v>71</v>
      </c>
      <c r="AQ7" s="834" t="s">
        <v>70</v>
      </c>
      <c r="AR7" s="834" t="s">
        <v>71</v>
      </c>
    </row>
    <row r="8" spans="1:50" s="4" customFormat="1" ht="33" customHeight="1">
      <c r="A8" s="2"/>
      <c r="B8" s="292" t="s">
        <v>197</v>
      </c>
      <c r="C8" s="293">
        <v>54729</v>
      </c>
      <c r="D8" s="294">
        <v>4.0384817599040703</v>
      </c>
      <c r="E8" s="293">
        <v>56825</v>
      </c>
      <c r="F8" s="294">
        <v>4.1413723498587602</v>
      </c>
      <c r="G8" s="293">
        <v>57940</v>
      </c>
      <c r="H8" s="294">
        <v>4.14906084711592</v>
      </c>
      <c r="I8" s="293">
        <v>58016</v>
      </c>
      <c r="J8" s="295">
        <v>4.0813277146604898</v>
      </c>
      <c r="K8" s="293">
        <v>60023</v>
      </c>
      <c r="L8" s="294">
        <v>4.1472737874373502</v>
      </c>
      <c r="M8" s="293">
        <v>59714</v>
      </c>
      <c r="N8" s="294">
        <v>4.0515733245617298</v>
      </c>
      <c r="O8" s="293">
        <v>61681</v>
      </c>
      <c r="P8" s="294">
        <v>4.1087172403723198</v>
      </c>
      <c r="Q8" s="293">
        <v>62304</v>
      </c>
      <c r="R8" s="295">
        <v>4.08111103374456</v>
      </c>
      <c r="S8" s="293">
        <v>63511</v>
      </c>
      <c r="T8" s="294">
        <v>4.0919470705863601</v>
      </c>
      <c r="U8" s="293">
        <v>64206</v>
      </c>
      <c r="V8" s="294">
        <v>4.0701756966148901</v>
      </c>
      <c r="W8" s="293">
        <v>63788</v>
      </c>
      <c r="X8" s="294">
        <v>3.9799179733090702</v>
      </c>
      <c r="Y8" s="293">
        <v>65391</v>
      </c>
      <c r="Z8" s="295">
        <v>4.0169314233860796</v>
      </c>
      <c r="AA8" s="293">
        <v>68304</v>
      </c>
      <c r="AB8" s="294">
        <v>4.1324409074381396</v>
      </c>
      <c r="AC8" s="293">
        <v>70144</v>
      </c>
      <c r="AD8" s="294">
        <v>4.1809677631435003</v>
      </c>
      <c r="AE8" s="293">
        <v>71982</v>
      </c>
      <c r="AF8" s="294">
        <v>4.1711389399819403</v>
      </c>
      <c r="AG8" s="293">
        <v>74439</v>
      </c>
      <c r="AH8" s="295">
        <v>4.3108096103390405</v>
      </c>
      <c r="AI8" s="293">
        <v>117200</v>
      </c>
      <c r="AJ8" s="294">
        <v>6.6930723217873833</v>
      </c>
      <c r="AK8" s="293">
        <v>106211</v>
      </c>
      <c r="AL8" s="294">
        <v>5.9832878502205782</v>
      </c>
      <c r="AM8" s="293">
        <v>91193</v>
      </c>
      <c r="AN8" s="294">
        <v>5.1476968977269992</v>
      </c>
      <c r="AO8" s="293">
        <v>89068</v>
      </c>
      <c r="AP8" s="295">
        <v>4.9940478830441402</v>
      </c>
      <c r="AQ8" s="293">
        <v>89547</v>
      </c>
      <c r="AR8" s="294">
        <v>4.9840890636183088</v>
      </c>
    </row>
    <row r="9" spans="1:50" s="4" customFormat="1" ht="33" customHeight="1">
      <c r="A9" s="2"/>
      <c r="B9" s="296" t="s">
        <v>72</v>
      </c>
      <c r="C9" s="297">
        <v>3942</v>
      </c>
      <c r="D9" s="298">
        <v>11.25</v>
      </c>
      <c r="E9" s="297">
        <v>3717</v>
      </c>
      <c r="F9" s="298">
        <v>10.64</v>
      </c>
      <c r="G9" s="297">
        <v>3715</v>
      </c>
      <c r="H9" s="298">
        <v>10.67</v>
      </c>
      <c r="I9" s="297">
        <v>3529</v>
      </c>
      <c r="J9" s="299">
        <v>10.17</v>
      </c>
      <c r="K9" s="297">
        <v>3380</v>
      </c>
      <c r="L9" s="298">
        <v>9.7668101829109695</v>
      </c>
      <c r="M9" s="297">
        <v>3279</v>
      </c>
      <c r="N9" s="298">
        <v>9.5034112580209502</v>
      </c>
      <c r="O9" s="297">
        <v>3204</v>
      </c>
      <c r="P9" s="298">
        <v>9.3177997894479692</v>
      </c>
      <c r="Q9" s="297">
        <v>3046</v>
      </c>
      <c r="R9" s="299">
        <v>8.9024240546654401</v>
      </c>
      <c r="S9" s="297">
        <v>3002</v>
      </c>
      <c r="T9" s="298">
        <v>8.8150484211020892</v>
      </c>
      <c r="U9" s="297">
        <v>2979</v>
      </c>
      <c r="V9" s="298">
        <v>8.7860555653866594</v>
      </c>
      <c r="W9" s="297">
        <v>2862</v>
      </c>
      <c r="X9" s="298">
        <v>8.4749777909387003</v>
      </c>
      <c r="Y9" s="297">
        <v>3011</v>
      </c>
      <c r="Z9" s="299">
        <v>8.9495632220805401</v>
      </c>
      <c r="AA9" s="297">
        <v>3078</v>
      </c>
      <c r="AB9" s="298">
        <v>9.1796473082876293</v>
      </c>
      <c r="AC9" s="297">
        <v>3298</v>
      </c>
      <c r="AD9" s="298">
        <v>9.8667185232831205</v>
      </c>
      <c r="AE9" s="297">
        <v>3391</v>
      </c>
      <c r="AF9" s="298">
        <v>10.174017401740199</v>
      </c>
      <c r="AG9" s="297">
        <v>3397</v>
      </c>
      <c r="AH9" s="299">
        <v>10.218108642227829</v>
      </c>
      <c r="AI9" s="297">
        <v>2601</v>
      </c>
      <c r="AJ9" s="298">
        <v>7.8419194462115476</v>
      </c>
      <c r="AK9" s="297">
        <v>2655</v>
      </c>
      <c r="AL9" s="298">
        <v>8.1269127701292163</v>
      </c>
      <c r="AM9" s="297">
        <v>2855</v>
      </c>
      <c r="AN9" s="298">
        <v>10.672386074761885</v>
      </c>
      <c r="AO9" s="297">
        <v>2596</v>
      </c>
      <c r="AP9" s="299">
        <v>9.9251582325944145</v>
      </c>
      <c r="AQ9" s="297">
        <v>2340</v>
      </c>
      <c r="AR9" s="298">
        <v>8.8966618508098243</v>
      </c>
    </row>
    <row r="10" spans="1:50" s="2" customFormat="1" ht="33" customHeight="1">
      <c r="B10" s="300" t="s">
        <v>73</v>
      </c>
      <c r="C10" s="293">
        <v>129</v>
      </c>
      <c r="D10" s="298">
        <v>36.83</v>
      </c>
      <c r="E10" s="293">
        <v>143</v>
      </c>
      <c r="F10" s="298">
        <v>40.950000000000003</v>
      </c>
      <c r="G10" s="293">
        <v>135</v>
      </c>
      <c r="H10" s="298">
        <v>38.78</v>
      </c>
      <c r="I10" s="293">
        <v>176</v>
      </c>
      <c r="J10" s="299">
        <v>50.7</v>
      </c>
      <c r="K10" s="293">
        <v>165</v>
      </c>
      <c r="L10" s="298">
        <v>47.678215389949997</v>
      </c>
      <c r="M10" s="293">
        <v>208</v>
      </c>
      <c r="N10" s="298">
        <v>60.283914049050203</v>
      </c>
      <c r="O10" s="293">
        <v>203</v>
      </c>
      <c r="P10" s="298">
        <v>59.035997417538603</v>
      </c>
      <c r="Q10" s="293">
        <v>241</v>
      </c>
      <c r="R10" s="299">
        <v>70.436119408219696</v>
      </c>
      <c r="S10" s="293">
        <v>205</v>
      </c>
      <c r="T10" s="298">
        <v>59.902394333938197</v>
      </c>
      <c r="U10" s="293">
        <v>160</v>
      </c>
      <c r="V10" s="298">
        <v>46.304488881024</v>
      </c>
      <c r="W10" s="293">
        <v>169</v>
      </c>
      <c r="X10" s="298">
        <v>49.156055670713599</v>
      </c>
      <c r="Y10" s="293">
        <v>183</v>
      </c>
      <c r="Z10" s="299">
        <v>44.584340196349402</v>
      </c>
      <c r="AA10" s="293">
        <v>155</v>
      </c>
      <c r="AB10" s="298">
        <v>39.665142690131702</v>
      </c>
      <c r="AC10" s="293">
        <v>211</v>
      </c>
      <c r="AD10" s="298">
        <v>42.781708575787903</v>
      </c>
      <c r="AE10" s="293">
        <v>223</v>
      </c>
      <c r="AF10" s="298">
        <v>41.4041404140414</v>
      </c>
      <c r="AG10" s="293">
        <v>228</v>
      </c>
      <c r="AH10" s="299">
        <v>36.998156108154902</v>
      </c>
      <c r="AI10" s="293">
        <v>217</v>
      </c>
      <c r="AJ10" s="298">
        <v>57.59</v>
      </c>
      <c r="AK10" s="293">
        <v>190</v>
      </c>
      <c r="AL10" s="298">
        <v>43.314914468083828</v>
      </c>
      <c r="AM10" s="293">
        <v>155</v>
      </c>
      <c r="AN10" s="298">
        <v>41.203283018729095</v>
      </c>
      <c r="AO10" s="293">
        <v>117</v>
      </c>
      <c r="AP10" s="299">
        <v>35.621081681015092</v>
      </c>
      <c r="AQ10" s="293">
        <v>116</v>
      </c>
      <c r="AR10" s="298">
        <v>35.621081681015092</v>
      </c>
    </row>
    <row r="11" spans="1:50" s="5" customFormat="1" ht="33" customHeight="1">
      <c r="B11" s="287"/>
      <c r="C11" s="227"/>
      <c r="D11" s="288"/>
      <c r="E11" s="227"/>
      <c r="F11" s="288"/>
      <c r="G11" s="227"/>
      <c r="H11" s="288"/>
      <c r="I11" s="227"/>
      <c r="J11" s="289"/>
      <c r="K11" s="227"/>
      <c r="L11" s="289"/>
      <c r="M11" s="227"/>
      <c r="N11" s="289"/>
      <c r="O11" s="227"/>
      <c r="P11" s="289"/>
      <c r="Q11" s="227"/>
      <c r="R11" s="220"/>
      <c r="S11" s="227"/>
      <c r="T11" s="288"/>
      <c r="U11" s="227"/>
      <c r="V11" s="288"/>
      <c r="W11" s="219"/>
      <c r="X11" s="219"/>
      <c r="Y11" s="219"/>
      <c r="Z11" s="219"/>
      <c r="AA11" s="219"/>
      <c r="AB11" s="219"/>
      <c r="AC11" s="219"/>
      <c r="AD11" s="219"/>
      <c r="AE11" s="219"/>
      <c r="AF11" s="219"/>
      <c r="AG11" s="219"/>
      <c r="AH11" s="219"/>
    </row>
    <row r="12" spans="1:50" s="5" customFormat="1" ht="33" customHeight="1">
      <c r="B12" s="788" t="s">
        <v>424</v>
      </c>
      <c r="C12" s="290"/>
      <c r="D12" s="290"/>
      <c r="E12" s="290"/>
      <c r="F12" s="290"/>
      <c r="G12" s="290"/>
      <c r="H12" s="290"/>
      <c r="I12" s="290"/>
      <c r="J12" s="290"/>
      <c r="K12" s="291"/>
      <c r="L12" s="291"/>
      <c r="M12" s="291"/>
      <c r="N12" s="291"/>
      <c r="O12" s="219"/>
      <c r="P12" s="219"/>
      <c r="Q12" s="219"/>
      <c r="R12" s="219"/>
      <c r="S12" s="219"/>
      <c r="T12" s="219"/>
      <c r="U12" s="219"/>
      <c r="V12" s="219"/>
      <c r="W12" s="219"/>
      <c r="X12" s="219"/>
      <c r="Y12" s="219"/>
      <c r="Z12" s="219"/>
      <c r="AA12" s="219"/>
      <c r="AB12" s="219"/>
      <c r="AC12" s="219"/>
      <c r="AD12" s="219"/>
      <c r="AE12" s="219"/>
      <c r="AF12" s="219"/>
      <c r="AG12" s="219"/>
      <c r="AH12" s="219"/>
      <c r="AQ12" s="493"/>
      <c r="AR12" s="13"/>
      <c r="AS12" s="13"/>
      <c r="AT12" s="13"/>
      <c r="AU12" s="13"/>
      <c r="AV12" s="13"/>
      <c r="AW12" s="13"/>
      <c r="AX12" s="13"/>
    </row>
    <row r="13" spans="1:50" s="5" customFormat="1" ht="33" customHeight="1">
      <c r="R13" s="67"/>
      <c r="S13" s="67"/>
      <c r="T13" s="67"/>
      <c r="U13" s="67"/>
      <c r="V13" s="67"/>
      <c r="W13" s="67"/>
      <c r="X13" s="67"/>
    </row>
    <row r="14" spans="1:50" s="5" customFormat="1" ht="33" customHeight="1">
      <c r="B14" s="124"/>
      <c r="C14" s="124"/>
      <c r="D14" s="124"/>
      <c r="E14" s="124"/>
      <c r="F14" s="124"/>
      <c r="G14" s="124"/>
      <c r="H14" s="124"/>
      <c r="I14" s="124"/>
      <c r="J14" s="124"/>
      <c r="K14" s="124"/>
      <c r="L14" s="124"/>
      <c r="M14" s="124"/>
      <c r="N14" s="124"/>
      <c r="O14" s="124"/>
      <c r="P14" s="124"/>
      <c r="Q14" s="124"/>
      <c r="R14" s="486"/>
      <c r="S14" s="486"/>
      <c r="T14" s="486"/>
      <c r="U14" s="67"/>
      <c r="V14" s="67"/>
      <c r="W14" s="67"/>
      <c r="X14" s="67"/>
    </row>
    <row r="15" spans="1:50" s="5" customFormat="1" ht="33" customHeight="1">
      <c r="B15" s="124"/>
      <c r="C15" s="124"/>
      <c r="D15" s="124"/>
      <c r="E15" s="124"/>
      <c r="F15" s="124"/>
      <c r="G15" s="122"/>
      <c r="H15" s="122"/>
      <c r="I15" s="122"/>
      <c r="J15" s="122"/>
      <c r="K15" s="122"/>
      <c r="L15" s="122"/>
      <c r="M15" s="122"/>
      <c r="N15" s="122"/>
      <c r="O15" s="122"/>
      <c r="P15" s="122"/>
      <c r="Q15" s="122"/>
      <c r="R15" s="871"/>
      <c r="S15" s="871"/>
      <c r="T15" s="871"/>
      <c r="U15" s="871"/>
      <c r="V15" s="871"/>
      <c r="W15" s="871"/>
      <c r="X15" s="871"/>
      <c r="Y15" s="124"/>
      <c r="Z15" s="124"/>
    </row>
    <row r="16" spans="1:50" s="5" customFormat="1" ht="33" customHeight="1">
      <c r="B16" s="122"/>
      <c r="C16" s="122">
        <f>C6</f>
        <v>2004</v>
      </c>
      <c r="D16" s="122">
        <f>E6</f>
        <v>2005</v>
      </c>
      <c r="E16" s="122">
        <v>2006</v>
      </c>
      <c r="F16" s="122">
        <v>2007</v>
      </c>
      <c r="G16" s="122">
        <v>2008</v>
      </c>
      <c r="H16" s="122">
        <v>2009</v>
      </c>
      <c r="I16" s="122">
        <v>2010</v>
      </c>
      <c r="J16" s="122">
        <v>2011</v>
      </c>
      <c r="K16" s="122">
        <v>2012</v>
      </c>
      <c r="L16" s="122">
        <v>2013</v>
      </c>
      <c r="M16" s="122">
        <v>2014</v>
      </c>
      <c r="N16" s="122">
        <v>2015</v>
      </c>
      <c r="O16" s="122">
        <v>2016</v>
      </c>
      <c r="P16" s="122">
        <v>2017</v>
      </c>
      <c r="Q16" s="122">
        <v>2018</v>
      </c>
      <c r="R16" s="122">
        <v>2019</v>
      </c>
      <c r="S16" s="122">
        <v>2020</v>
      </c>
      <c r="T16" s="122">
        <v>2021</v>
      </c>
      <c r="U16" s="122">
        <f>AM6</f>
        <v>2022</v>
      </c>
      <c r="V16" s="122">
        <f>AO6</f>
        <v>2023</v>
      </c>
      <c r="W16" s="122" t="str">
        <f>+AQ6</f>
        <v>2024(p**)</v>
      </c>
      <c r="X16" s="122"/>
      <c r="Y16" s="124"/>
      <c r="Z16" s="124"/>
    </row>
    <row r="17" spans="1:26" s="7" customFormat="1" ht="33" customHeight="1">
      <c r="B17" s="176" t="s">
        <v>192</v>
      </c>
      <c r="C17" s="452">
        <f>+D8</f>
        <v>4.0384817599040703</v>
      </c>
      <c r="D17" s="452">
        <f>+F8</f>
        <v>4.1413723498587602</v>
      </c>
      <c r="E17" s="452">
        <f>+H8</f>
        <v>4.14906084711592</v>
      </c>
      <c r="F17" s="452">
        <f>+J8</f>
        <v>4.0813277146604898</v>
      </c>
      <c r="G17" s="452">
        <f>+L8</f>
        <v>4.1472737874373502</v>
      </c>
      <c r="H17" s="452">
        <f>+N8</f>
        <v>4.0515733245617298</v>
      </c>
      <c r="I17" s="452">
        <f>+P8</f>
        <v>4.1087172403723198</v>
      </c>
      <c r="J17" s="452">
        <f>+R8</f>
        <v>4.08111103374456</v>
      </c>
      <c r="K17" s="453">
        <f>+T8</f>
        <v>4.0919470705863601</v>
      </c>
      <c r="L17" s="453">
        <f>+V8</f>
        <v>4.0701756966148901</v>
      </c>
      <c r="M17" s="453">
        <f>+X8</f>
        <v>3.9799179733090702</v>
      </c>
      <c r="N17" s="453">
        <f>+Z8</f>
        <v>4.0169314233860796</v>
      </c>
      <c r="O17" s="453">
        <f>+AB8</f>
        <v>4.1324409074381396</v>
      </c>
      <c r="P17" s="453">
        <f>+AD8</f>
        <v>4.1809677631435003</v>
      </c>
      <c r="Q17" s="453">
        <f>+AF8</f>
        <v>4.1711389399819403</v>
      </c>
      <c r="R17" s="453">
        <f>+AH8</f>
        <v>4.3108096103390405</v>
      </c>
      <c r="S17" s="453">
        <f>+AJ8</f>
        <v>6.6930723217873833</v>
      </c>
      <c r="T17" s="453">
        <f>+AL8</f>
        <v>5.9832878502205782</v>
      </c>
      <c r="U17" s="453">
        <f>+AN8</f>
        <v>5.1476968977269992</v>
      </c>
      <c r="V17" s="453">
        <f>+AP8</f>
        <v>4.9940478830441402</v>
      </c>
      <c r="W17" s="872">
        <f>+AR8</f>
        <v>4.9840890636183088</v>
      </c>
      <c r="X17" s="488"/>
      <c r="Y17" s="429"/>
      <c r="Z17" s="429"/>
    </row>
    <row r="18" spans="1:26" s="5" customFormat="1" ht="33" customHeight="1">
      <c r="B18" s="174"/>
      <c r="C18" s="122"/>
      <c r="D18" s="122"/>
      <c r="E18" s="122"/>
      <c r="F18" s="122"/>
      <c r="G18" s="122"/>
      <c r="H18" s="432"/>
      <c r="I18" s="432"/>
      <c r="J18" s="432"/>
      <c r="K18" s="432"/>
      <c r="L18" s="432"/>
      <c r="M18" s="432"/>
      <c r="N18" s="432"/>
      <c r="O18" s="432"/>
      <c r="P18" s="432"/>
      <c r="Q18" s="432"/>
      <c r="R18" s="432"/>
      <c r="S18" s="869"/>
      <c r="T18" s="870"/>
      <c r="U18" s="870"/>
      <c r="V18" s="870"/>
      <c r="W18" s="870"/>
      <c r="X18" s="870"/>
      <c r="Y18" s="124"/>
      <c r="Z18" s="124"/>
    </row>
    <row r="19" spans="1:26" s="7" customFormat="1" ht="33" customHeight="1">
      <c r="A19" s="101"/>
      <c r="B19" s="116"/>
      <c r="C19" s="116"/>
      <c r="D19" s="116"/>
      <c r="E19" s="116"/>
      <c r="F19" s="116"/>
      <c r="G19" s="116"/>
      <c r="H19" s="116"/>
      <c r="I19" s="116"/>
      <c r="J19" s="116"/>
      <c r="K19" s="116"/>
      <c r="L19" s="116"/>
      <c r="M19" s="116"/>
      <c r="N19" s="116"/>
      <c r="O19" s="116"/>
      <c r="P19" s="116"/>
      <c r="Q19" s="116"/>
      <c r="R19" s="116"/>
      <c r="S19" s="453"/>
      <c r="T19" s="488"/>
      <c r="U19" s="488"/>
      <c r="V19" s="488"/>
      <c r="W19" s="487"/>
      <c r="X19" s="487"/>
      <c r="Y19" s="429"/>
      <c r="Z19" s="429"/>
    </row>
    <row r="20" spans="1:26" s="5" customFormat="1" ht="33" customHeight="1">
      <c r="A20" s="68"/>
      <c r="B20" s="124"/>
      <c r="C20" s="124"/>
      <c r="D20" s="124"/>
      <c r="E20" s="124"/>
      <c r="F20" s="124"/>
      <c r="G20" s="124"/>
      <c r="H20" s="124"/>
      <c r="I20" s="124"/>
      <c r="J20" s="124"/>
      <c r="K20" s="124"/>
      <c r="L20" s="124"/>
      <c r="M20" s="124"/>
      <c r="N20" s="124"/>
      <c r="O20" s="124"/>
      <c r="P20" s="124"/>
      <c r="Q20" s="124"/>
      <c r="R20" s="124"/>
      <c r="S20" s="124"/>
      <c r="T20" s="124"/>
      <c r="U20" s="124"/>
      <c r="V20" s="124"/>
      <c r="W20" s="124"/>
    </row>
    <row r="21" spans="1:26" s="5" customFormat="1" ht="33" customHeight="1">
      <c r="A21" s="68"/>
    </row>
    <row r="22" spans="1:26" s="5" customFormat="1" ht="33" customHeight="1"/>
    <row r="23" spans="1:26" s="5" customFormat="1" ht="33" customHeight="1"/>
    <row r="24" spans="1:26" s="5" customFormat="1" ht="33" customHeight="1">
      <c r="A24" s="12"/>
      <c r="B24" s="379" t="s">
        <v>425</v>
      </c>
      <c r="C24" s="58"/>
      <c r="D24" s="58"/>
      <c r="E24" s="58"/>
      <c r="F24" s="58"/>
      <c r="G24" s="58"/>
      <c r="H24" s="58"/>
      <c r="I24" s="58"/>
      <c r="J24" s="58"/>
    </row>
    <row r="25" spans="1:26" s="5" customFormat="1" ht="33" customHeight="1">
      <c r="A25" s="12"/>
    </row>
    <row r="26" spans="1:26" s="5" customFormat="1" ht="33" customHeight="1">
      <c r="A26" s="12"/>
      <c r="B26" s="122"/>
      <c r="C26" s="122"/>
      <c r="D26" s="122"/>
      <c r="E26" s="122"/>
      <c r="F26" s="122"/>
      <c r="G26" s="122"/>
      <c r="H26" s="122"/>
      <c r="I26" s="122"/>
      <c r="J26" s="122"/>
      <c r="K26" s="122"/>
      <c r="L26" s="122"/>
      <c r="M26" s="122"/>
      <c r="N26" s="122"/>
      <c r="O26" s="122"/>
      <c r="P26" s="122"/>
      <c r="Q26" s="122"/>
      <c r="R26" s="122"/>
      <c r="S26" s="122"/>
      <c r="T26" s="122"/>
      <c r="U26" s="122"/>
      <c r="V26" s="122"/>
      <c r="W26" s="122"/>
    </row>
    <row r="27" spans="1:26" s="5" customFormat="1" ht="33" customHeight="1">
      <c r="A27" s="12"/>
      <c r="B27" s="122"/>
      <c r="C27" s="122"/>
      <c r="D27" s="122"/>
      <c r="E27" s="122"/>
      <c r="F27" s="122"/>
      <c r="G27" s="122"/>
      <c r="H27" s="122"/>
      <c r="I27" s="122"/>
      <c r="J27" s="122"/>
      <c r="K27" s="122"/>
      <c r="L27" s="122"/>
      <c r="M27" s="122"/>
      <c r="N27" s="122"/>
      <c r="O27" s="122"/>
      <c r="P27" s="122"/>
      <c r="Q27" s="122"/>
      <c r="R27" s="122"/>
      <c r="S27" s="122"/>
      <c r="T27" s="178"/>
      <c r="U27" s="178"/>
      <c r="V27" s="178"/>
      <c r="W27" s="178"/>
      <c r="X27" s="122"/>
    </row>
    <row r="28" spans="1:26" s="5" customFormat="1" ht="33" customHeight="1">
      <c r="A28" s="12"/>
      <c r="B28" s="176"/>
      <c r="C28" s="122">
        <v>2004</v>
      </c>
      <c r="D28" s="122">
        <v>2005</v>
      </c>
      <c r="E28" s="122">
        <v>2006</v>
      </c>
      <c r="F28" s="122">
        <v>2007</v>
      </c>
      <c r="G28" s="122">
        <v>2008</v>
      </c>
      <c r="H28" s="122">
        <v>2009</v>
      </c>
      <c r="I28" s="122">
        <v>2010</v>
      </c>
      <c r="J28" s="122">
        <v>2011</v>
      </c>
      <c r="K28" s="122">
        <v>2012</v>
      </c>
      <c r="L28" s="122">
        <v>2013</v>
      </c>
      <c r="M28" s="122">
        <v>2014</v>
      </c>
      <c r="N28" s="122">
        <v>2015</v>
      </c>
      <c r="O28" s="122">
        <v>2016</v>
      </c>
      <c r="P28" s="122">
        <v>2017</v>
      </c>
      <c r="Q28" s="122">
        <v>2018</v>
      </c>
      <c r="R28" s="122">
        <v>2019</v>
      </c>
      <c r="S28" s="122">
        <v>2020</v>
      </c>
      <c r="T28" s="122">
        <v>2021</v>
      </c>
      <c r="U28" s="122">
        <f>AM6</f>
        <v>2022</v>
      </c>
      <c r="V28" s="122">
        <f>AO6</f>
        <v>2023</v>
      </c>
      <c r="W28" s="178" t="str">
        <f>+AQ6</f>
        <v>2024(p**)</v>
      </c>
      <c r="X28" s="122"/>
    </row>
    <row r="29" spans="1:26" s="7" customFormat="1" ht="33" customHeight="1">
      <c r="A29" s="8"/>
      <c r="B29" s="174" t="s">
        <v>193</v>
      </c>
      <c r="C29" s="452">
        <f>+D9</f>
        <v>11.25</v>
      </c>
      <c r="D29" s="452">
        <f>+F9</f>
        <v>10.64</v>
      </c>
      <c r="E29" s="452">
        <f>+H9</f>
        <v>10.67</v>
      </c>
      <c r="F29" s="452">
        <f>+J9</f>
        <v>10.17</v>
      </c>
      <c r="G29" s="452">
        <f>+L9</f>
        <v>9.7668101829109695</v>
      </c>
      <c r="H29" s="452">
        <f>+N9</f>
        <v>9.5034112580209502</v>
      </c>
      <c r="I29" s="452">
        <f>+P9</f>
        <v>9.3177997894479692</v>
      </c>
      <c r="J29" s="452">
        <f>+R9</f>
        <v>8.9024240546654401</v>
      </c>
      <c r="K29" s="453">
        <f>+T9</f>
        <v>8.8150484211020892</v>
      </c>
      <c r="L29" s="453">
        <f>+V9</f>
        <v>8.7860555653866594</v>
      </c>
      <c r="M29" s="453">
        <f>+X9</f>
        <v>8.4749777909387003</v>
      </c>
      <c r="N29" s="453">
        <f>+Z9</f>
        <v>8.9495632220805401</v>
      </c>
      <c r="O29" s="453">
        <f>+AB9</f>
        <v>9.1796473082876293</v>
      </c>
      <c r="P29" s="453">
        <f>+AD9</f>
        <v>9.8667185232831205</v>
      </c>
      <c r="Q29" s="453">
        <f>+AF9</f>
        <v>10.174017401740199</v>
      </c>
      <c r="R29" s="453">
        <f>+AH9</f>
        <v>10.218108642227829</v>
      </c>
      <c r="S29" s="453">
        <f>+AJ9</f>
        <v>7.8419194462115476</v>
      </c>
      <c r="T29" s="453">
        <f>+AL9</f>
        <v>8.1269127701292163</v>
      </c>
      <c r="U29" s="453">
        <f>+AN9</f>
        <v>10.672386074761885</v>
      </c>
      <c r="V29" s="453">
        <f>+AP9</f>
        <v>9.9251582325944145</v>
      </c>
      <c r="W29" s="839">
        <f>+AR9</f>
        <v>8.8966618508098243</v>
      </c>
      <c r="X29" s="116"/>
    </row>
    <row r="30" spans="1:26" s="5" customFormat="1" ht="33" customHeight="1">
      <c r="A30" s="12"/>
      <c r="B30" s="455"/>
      <c r="C30" s="452"/>
      <c r="D30" s="452"/>
      <c r="E30" s="452"/>
      <c r="F30" s="452"/>
      <c r="G30" s="452"/>
      <c r="H30" s="452"/>
      <c r="I30" s="452"/>
      <c r="J30" s="452"/>
      <c r="K30" s="454"/>
      <c r="L30" s="454"/>
      <c r="M30" s="454"/>
      <c r="N30" s="454"/>
      <c r="O30" s="454"/>
      <c r="P30" s="454"/>
      <c r="Q30" s="454"/>
      <c r="R30" s="454"/>
      <c r="S30" s="456"/>
      <c r="T30" s="721"/>
      <c r="U30" s="721"/>
      <c r="V30" s="721"/>
      <c r="W30" s="721"/>
      <c r="X30" s="457"/>
    </row>
    <row r="31" spans="1:26" s="5" customFormat="1" ht="33" customHeight="1">
      <c r="A31" s="12"/>
      <c r="B31" s="122"/>
      <c r="C31" s="122"/>
      <c r="D31" s="122"/>
      <c r="E31" s="122"/>
      <c r="F31" s="122"/>
      <c r="G31" s="122"/>
      <c r="H31" s="122"/>
      <c r="I31" s="122"/>
      <c r="J31" s="122"/>
      <c r="K31" s="456"/>
      <c r="L31" s="456"/>
      <c r="M31" s="456"/>
      <c r="N31" s="456"/>
      <c r="O31" s="456"/>
      <c r="P31" s="456"/>
      <c r="Q31" s="456"/>
      <c r="R31" s="456"/>
      <c r="S31" s="456"/>
      <c r="T31" s="457"/>
      <c r="U31" s="457"/>
      <c r="V31" s="457"/>
      <c r="W31" s="457"/>
      <c r="X31" s="69"/>
    </row>
    <row r="32" spans="1:26" s="5" customFormat="1" ht="33" customHeight="1"/>
    <row r="33" spans="2:23" s="5" customFormat="1" ht="33" customHeight="1"/>
    <row r="34" spans="2:23" s="5" customFormat="1" ht="33" customHeight="1"/>
    <row r="35" spans="2:23" s="5" customFormat="1" ht="33" customHeight="1"/>
    <row r="36" spans="2:23" s="5" customFormat="1" ht="6.95" customHeight="1"/>
    <row r="37" spans="2:23" s="5" customFormat="1" ht="51.95" customHeight="1">
      <c r="B37" s="788" t="s">
        <v>426</v>
      </c>
      <c r="C37" s="290"/>
      <c r="D37" s="290"/>
      <c r="E37" s="290"/>
      <c r="F37" s="290"/>
      <c r="G37" s="290"/>
      <c r="H37" s="290"/>
      <c r="I37" s="290"/>
      <c r="J37" s="290"/>
    </row>
    <row r="38" spans="2:23" s="5" customFormat="1" ht="33" customHeight="1"/>
    <row r="39" spans="2:23" s="5" customFormat="1" ht="33" customHeight="1">
      <c r="B39" s="122"/>
      <c r="C39" s="122"/>
      <c r="D39" s="122"/>
      <c r="E39" s="122"/>
      <c r="F39" s="122"/>
      <c r="G39" s="122"/>
      <c r="H39" s="122"/>
      <c r="I39" s="122"/>
      <c r="J39" s="122"/>
      <c r="K39" s="122"/>
      <c r="L39" s="122"/>
      <c r="M39" s="122"/>
      <c r="N39" s="122"/>
      <c r="O39" s="122"/>
      <c r="P39" s="122"/>
      <c r="Q39" s="122"/>
      <c r="R39" s="122"/>
      <c r="S39" s="122"/>
      <c r="T39" s="122"/>
      <c r="U39" s="178"/>
      <c r="V39" s="178"/>
      <c r="W39" s="178"/>
    </row>
    <row r="40" spans="2:23" s="5" customFormat="1" ht="33" customHeight="1">
      <c r="B40" s="122"/>
      <c r="C40" s="122">
        <v>2004</v>
      </c>
      <c r="D40" s="122">
        <v>2005</v>
      </c>
      <c r="E40" s="122">
        <v>2006</v>
      </c>
      <c r="F40" s="122">
        <v>2007</v>
      </c>
      <c r="G40" s="122">
        <v>2008</v>
      </c>
      <c r="H40" s="122">
        <v>2009</v>
      </c>
      <c r="I40" s="122">
        <v>2010</v>
      </c>
      <c r="J40" s="122">
        <v>2011</v>
      </c>
      <c r="K40" s="122">
        <v>2012</v>
      </c>
      <c r="L40" s="122">
        <v>2013</v>
      </c>
      <c r="M40" s="122">
        <v>2014</v>
      </c>
      <c r="N40" s="122">
        <v>2015</v>
      </c>
      <c r="O40" s="122">
        <v>2016</v>
      </c>
      <c r="P40" s="122">
        <v>2017</v>
      </c>
      <c r="Q40" s="122">
        <v>2018</v>
      </c>
      <c r="R40" s="122">
        <v>2019</v>
      </c>
      <c r="S40" s="122">
        <v>2020</v>
      </c>
      <c r="T40" s="122">
        <v>2021</v>
      </c>
      <c r="U40" s="122">
        <f>AM6</f>
        <v>2022</v>
      </c>
      <c r="V40" s="122">
        <f>AO6</f>
        <v>2023</v>
      </c>
      <c r="W40" s="122" t="str">
        <f>+AQ6</f>
        <v>2024(p**)</v>
      </c>
    </row>
    <row r="41" spans="2:23" s="5" customFormat="1" ht="33" customHeight="1">
      <c r="B41" s="455" t="s">
        <v>194</v>
      </c>
      <c r="C41" s="452">
        <f>+D10</f>
        <v>36.83</v>
      </c>
      <c r="D41" s="452">
        <f>+F10</f>
        <v>40.950000000000003</v>
      </c>
      <c r="E41" s="452">
        <f>+H10</f>
        <v>38.78</v>
      </c>
      <c r="F41" s="452">
        <f>+J10</f>
        <v>50.7</v>
      </c>
      <c r="G41" s="452">
        <f>+L10</f>
        <v>47.678215389949997</v>
      </c>
      <c r="H41" s="452">
        <f>+N10</f>
        <v>60.283914049050203</v>
      </c>
      <c r="I41" s="452">
        <f>+P10</f>
        <v>59.035997417538603</v>
      </c>
      <c r="J41" s="452">
        <f>+R10</f>
        <v>70.436119408219696</v>
      </c>
      <c r="K41" s="453">
        <f>+T10</f>
        <v>59.902394333938197</v>
      </c>
      <c r="L41" s="453">
        <f>+V10</f>
        <v>46.304488881024</v>
      </c>
      <c r="M41" s="453">
        <f>+X10</f>
        <v>49.156055670713599</v>
      </c>
      <c r="N41" s="453">
        <f>+Z10</f>
        <v>44.584340196349402</v>
      </c>
      <c r="O41" s="453">
        <f>+AB10</f>
        <v>39.665142690131702</v>
      </c>
      <c r="P41" s="453">
        <f>+AD10</f>
        <v>42.781708575787903</v>
      </c>
      <c r="Q41" s="453">
        <f>+AF10</f>
        <v>41.4041404140414</v>
      </c>
      <c r="R41" s="453">
        <f>+AH10</f>
        <v>36.998156108154902</v>
      </c>
      <c r="S41" s="453">
        <f>+AJ10</f>
        <v>57.59</v>
      </c>
      <c r="T41" s="453">
        <f>+AL10</f>
        <v>43.314914468083828</v>
      </c>
      <c r="U41" s="453">
        <f>+AN10</f>
        <v>41.203283018729095</v>
      </c>
      <c r="V41" s="453">
        <f>+AP10</f>
        <v>35.621081681015092</v>
      </c>
      <c r="W41" s="454">
        <f>+AR10</f>
        <v>35.621081681015092</v>
      </c>
    </row>
    <row r="42" spans="2:23" s="5" customFormat="1" ht="33" customHeight="1">
      <c r="B42" s="122"/>
      <c r="C42" s="122"/>
      <c r="D42" s="122"/>
      <c r="E42" s="122"/>
      <c r="F42" s="122"/>
      <c r="G42" s="122"/>
      <c r="H42" s="122"/>
      <c r="I42" s="122"/>
      <c r="J42" s="122"/>
      <c r="K42" s="122"/>
      <c r="L42" s="122"/>
      <c r="M42" s="122"/>
      <c r="N42" s="122"/>
      <c r="O42" s="122"/>
      <c r="P42" s="122"/>
      <c r="Q42" s="122"/>
      <c r="R42" s="122"/>
      <c r="S42" s="122"/>
      <c r="T42" s="122"/>
      <c r="U42" s="122"/>
      <c r="V42" s="122"/>
      <c r="W42" s="122"/>
    </row>
    <row r="43" spans="2:23" s="5" customFormat="1" ht="33" customHeight="1">
      <c r="B43" s="122"/>
      <c r="C43" s="122"/>
      <c r="D43" s="122"/>
      <c r="E43" s="122"/>
      <c r="F43" s="122"/>
      <c r="G43" s="122"/>
      <c r="H43" s="122"/>
      <c r="I43" s="122"/>
      <c r="J43" s="122"/>
      <c r="K43" s="122"/>
      <c r="L43" s="122"/>
      <c r="M43" s="122"/>
      <c r="N43" s="122"/>
      <c r="O43" s="122"/>
      <c r="P43" s="122"/>
      <c r="Q43" s="122"/>
      <c r="R43" s="122"/>
      <c r="S43" s="122"/>
      <c r="T43" s="122"/>
      <c r="U43" s="122"/>
      <c r="V43" s="122"/>
      <c r="W43" s="124"/>
    </row>
    <row r="44" spans="2:23" s="5" customFormat="1" ht="33" customHeight="1">
      <c r="B44" s="124"/>
      <c r="C44" s="124"/>
      <c r="D44" s="124"/>
      <c r="E44" s="124"/>
      <c r="F44" s="124"/>
      <c r="G44" s="124"/>
      <c r="H44" s="124"/>
      <c r="I44" s="124"/>
      <c r="J44" s="124"/>
      <c r="K44" s="124"/>
      <c r="L44" s="124"/>
      <c r="M44" s="489"/>
      <c r="N44" s="489"/>
      <c r="O44" s="490"/>
      <c r="P44" s="490"/>
      <c r="Q44" s="124"/>
      <c r="R44" s="124"/>
      <c r="S44" s="124"/>
      <c r="T44" s="124"/>
      <c r="U44" s="124"/>
      <c r="V44" s="124"/>
      <c r="W44" s="124"/>
    </row>
    <row r="45" spans="2:23" s="5" customFormat="1" ht="33" customHeight="1">
      <c r="B45" s="124"/>
      <c r="C45" s="124"/>
      <c r="D45" s="124"/>
      <c r="E45" s="124"/>
      <c r="F45" s="124"/>
      <c r="G45" s="124"/>
      <c r="H45" s="124"/>
      <c r="I45" s="124"/>
      <c r="J45" s="124"/>
      <c r="K45" s="124"/>
      <c r="L45" s="124"/>
      <c r="M45" s="491"/>
      <c r="N45" s="491"/>
      <c r="O45" s="491"/>
      <c r="P45" s="491"/>
      <c r="Q45" s="124"/>
      <c r="R45" s="124"/>
      <c r="S45" s="124"/>
      <c r="T45" s="124"/>
      <c r="U45" s="124"/>
      <c r="V45" s="124"/>
      <c r="W45" s="124"/>
    </row>
    <row r="46" spans="2:23" s="5" customFormat="1" ht="33" customHeight="1">
      <c r="B46" s="124"/>
      <c r="C46" s="124"/>
      <c r="D46" s="124"/>
      <c r="E46" s="124"/>
      <c r="F46" s="124"/>
      <c r="G46" s="124"/>
      <c r="H46" s="124"/>
      <c r="I46" s="124"/>
      <c r="J46" s="124"/>
      <c r="K46" s="124"/>
      <c r="L46" s="124"/>
      <c r="M46" s="124"/>
      <c r="N46" s="124"/>
      <c r="O46" s="124"/>
      <c r="P46" s="124"/>
      <c r="Q46" s="124"/>
      <c r="R46" s="124"/>
      <c r="S46" s="124"/>
      <c r="T46" s="124"/>
      <c r="U46" s="124"/>
      <c r="V46" s="124"/>
    </row>
    <row r="47" spans="2:23" s="5" customFormat="1" ht="33" customHeight="1"/>
    <row r="48" spans="2:23" s="5" customFormat="1" ht="33" customHeight="1"/>
    <row r="49" spans="2:19" s="5" customFormat="1" ht="15" customHeight="1">
      <c r="B49" s="106"/>
      <c r="C49" s="70"/>
      <c r="D49" s="70"/>
      <c r="E49" s="70"/>
      <c r="F49" s="70"/>
      <c r="G49" s="70"/>
      <c r="H49" s="70"/>
      <c r="I49" s="70"/>
      <c r="J49" s="70"/>
      <c r="K49" s="71"/>
      <c r="L49" s="71"/>
      <c r="M49" s="71"/>
      <c r="N49" s="71"/>
      <c r="O49" s="71"/>
      <c r="P49" s="71"/>
      <c r="Q49" s="71"/>
      <c r="R49" s="71"/>
    </row>
    <row r="50" spans="2:19" s="5" customFormat="1" ht="15" customHeight="1">
      <c r="B50" s="70"/>
      <c r="C50" s="70"/>
      <c r="D50" s="70"/>
      <c r="E50" s="70"/>
      <c r="F50" s="70"/>
      <c r="G50" s="70"/>
      <c r="H50" s="70"/>
      <c r="I50" s="70"/>
      <c r="J50" s="70"/>
      <c r="K50" s="71"/>
      <c r="L50" s="71"/>
      <c r="M50" s="71"/>
      <c r="N50" s="71"/>
      <c r="O50" s="71"/>
      <c r="P50" s="71"/>
      <c r="Q50" s="71"/>
      <c r="R50" s="71"/>
    </row>
    <row r="51" spans="2:19" s="5" customFormat="1" ht="15" customHeight="1">
      <c r="B51" s="979" t="s">
        <v>302</v>
      </c>
      <c r="C51" s="979"/>
      <c r="D51" s="979"/>
      <c r="E51" s="979"/>
      <c r="F51" s="979"/>
      <c r="G51" s="979"/>
      <c r="H51" s="979"/>
      <c r="I51" s="979"/>
      <c r="J51" s="979"/>
      <c r="K51" s="979"/>
      <c r="L51" s="234"/>
      <c r="M51" s="234"/>
      <c r="N51" s="234"/>
      <c r="O51" s="234"/>
      <c r="P51" s="234"/>
      <c r="Q51" s="234"/>
      <c r="R51" s="234"/>
      <c r="S51" s="234"/>
    </row>
    <row r="52" spans="2:19" s="5" customFormat="1" ht="15" customHeight="1">
      <c r="B52" s="979" t="s">
        <v>481</v>
      </c>
      <c r="C52" s="979"/>
      <c r="D52" s="979"/>
      <c r="E52" s="979"/>
      <c r="F52" s="979"/>
      <c r="G52" s="979"/>
      <c r="H52" s="979"/>
      <c r="I52" s="979"/>
      <c r="J52" s="979"/>
      <c r="K52" s="979"/>
      <c r="L52" s="234"/>
      <c r="M52" s="234"/>
      <c r="N52" s="234"/>
      <c r="O52" s="234"/>
      <c r="P52" s="234"/>
      <c r="Q52" s="234"/>
      <c r="R52" s="234"/>
      <c r="S52" s="234"/>
    </row>
    <row r="53" spans="2:19" s="5" customFormat="1" ht="15" customHeight="1">
      <c r="B53" s="979" t="s">
        <v>195</v>
      </c>
      <c r="C53" s="979"/>
      <c r="D53" s="979"/>
      <c r="E53" s="979"/>
      <c r="F53" s="979"/>
      <c r="G53" s="979"/>
      <c r="H53" s="979"/>
      <c r="I53" s="979"/>
      <c r="J53" s="979"/>
      <c r="K53" s="979"/>
      <c r="L53" s="234"/>
      <c r="M53" s="234"/>
      <c r="N53" s="234"/>
      <c r="O53" s="234"/>
      <c r="P53" s="234"/>
      <c r="Q53" s="234"/>
      <c r="R53" s="234"/>
      <c r="S53" s="234"/>
    </row>
    <row r="54" spans="2:19" s="5" customFormat="1" ht="15" customHeight="1">
      <c r="B54" s="469" t="s">
        <v>198</v>
      </c>
      <c r="C54" s="469"/>
      <c r="D54" s="469"/>
      <c r="E54" s="469"/>
      <c r="F54" s="469"/>
      <c r="G54" s="469"/>
      <c r="H54" s="469"/>
      <c r="I54" s="469"/>
      <c r="J54" s="469"/>
      <c r="K54" s="469"/>
      <c r="L54" s="234"/>
      <c r="M54" s="234"/>
      <c r="N54" s="234"/>
      <c r="O54" s="234"/>
      <c r="P54" s="234"/>
      <c r="Q54" s="234"/>
      <c r="R54" s="234"/>
      <c r="S54" s="234"/>
    </row>
    <row r="55" spans="2:19" s="5" customFormat="1" ht="27" customHeight="1">
      <c r="B55" s="982" t="s">
        <v>196</v>
      </c>
      <c r="C55" s="982"/>
      <c r="D55" s="982"/>
      <c r="E55" s="982"/>
      <c r="F55" s="982"/>
      <c r="G55" s="982"/>
      <c r="H55" s="982"/>
      <c r="I55" s="982"/>
      <c r="J55" s="982"/>
      <c r="K55" s="982"/>
      <c r="L55" s="982"/>
      <c r="M55" s="982"/>
      <c r="N55" s="982"/>
      <c r="O55" s="982"/>
      <c r="P55" s="982"/>
      <c r="Q55" s="982"/>
      <c r="R55" s="982"/>
      <c r="S55" s="982"/>
    </row>
    <row r="56" spans="2:19" s="5" customFormat="1" ht="15" customHeight="1">
      <c r="B56" s="979" t="s">
        <v>427</v>
      </c>
      <c r="C56" s="979"/>
      <c r="D56" s="979"/>
      <c r="E56" s="979"/>
      <c r="F56" s="979"/>
      <c r="G56" s="979"/>
      <c r="H56" s="979"/>
      <c r="I56" s="979"/>
      <c r="J56" s="979"/>
      <c r="K56" s="979"/>
      <c r="L56" s="234"/>
      <c r="M56" s="234"/>
      <c r="N56" s="234"/>
      <c r="O56" s="234"/>
      <c r="P56" s="234"/>
      <c r="Q56" s="234"/>
      <c r="R56" s="234"/>
      <c r="S56" s="234"/>
    </row>
    <row r="57" spans="2:19" s="5" customFormat="1" ht="15" customHeight="1">
      <c r="B57" s="234" t="s">
        <v>285</v>
      </c>
      <c r="C57" s="234"/>
      <c r="D57" s="234"/>
      <c r="E57" s="234"/>
      <c r="F57" s="234"/>
      <c r="G57" s="234"/>
      <c r="H57" s="234"/>
      <c r="I57" s="234"/>
      <c r="J57" s="234"/>
      <c r="K57" s="234"/>
      <c r="L57" s="234"/>
      <c r="M57" s="234"/>
      <c r="N57" s="234"/>
      <c r="O57" s="234"/>
      <c r="P57" s="234"/>
      <c r="Q57" s="234"/>
      <c r="R57" s="234"/>
      <c r="S57" s="234"/>
    </row>
    <row r="58" spans="2:19" s="5" customFormat="1" ht="15" customHeight="1"/>
    <row r="59" spans="2:19" s="5" customFormat="1" ht="15" customHeight="1"/>
    <row r="60" spans="2:19" s="5" customFormat="1" ht="15" customHeight="1"/>
    <row r="61" spans="2:19" s="5" customFormat="1" ht="15" customHeight="1">
      <c r="D61" s="12"/>
      <c r="E61" s="12"/>
      <c r="G61" s="12"/>
      <c r="H61" s="12"/>
    </row>
    <row r="62" spans="2:19" s="5" customFormat="1" ht="15" customHeight="1">
      <c r="D62" s="12"/>
      <c r="E62" s="12"/>
      <c r="G62" s="12"/>
      <c r="H62" s="12"/>
    </row>
    <row r="63" spans="2:19" s="5" customFormat="1" ht="15" customHeight="1">
      <c r="D63" s="12"/>
      <c r="E63" s="12"/>
      <c r="G63" s="12"/>
      <c r="H63" s="12"/>
    </row>
    <row r="64" spans="2:19" s="5" customFormat="1" ht="15" customHeight="1">
      <c r="D64" s="12"/>
      <c r="E64" s="12"/>
      <c r="G64" s="12"/>
      <c r="H64" s="12"/>
    </row>
    <row r="65" spans="4:8" s="5" customFormat="1" ht="15" customHeight="1">
      <c r="D65" s="12"/>
      <c r="E65" s="12"/>
      <c r="G65" s="12"/>
      <c r="H65" s="12"/>
    </row>
    <row r="66" spans="4:8" s="5" customFormat="1" ht="15" customHeight="1">
      <c r="D66" s="12"/>
      <c r="E66" s="12"/>
      <c r="G66" s="12"/>
      <c r="H66" s="12"/>
    </row>
    <row r="67" spans="4:8" s="5" customFormat="1" ht="15" customHeight="1">
      <c r="D67" s="12"/>
      <c r="E67" s="12"/>
      <c r="G67" s="12"/>
      <c r="H67" s="12"/>
    </row>
    <row r="68" spans="4:8" s="5" customFormat="1" ht="15" customHeight="1">
      <c r="D68" s="12"/>
      <c r="E68" s="12"/>
      <c r="G68" s="12"/>
      <c r="H68" s="12"/>
    </row>
    <row r="69" spans="4:8" s="5" customFormat="1" ht="15" customHeight="1">
      <c r="D69" s="12"/>
      <c r="E69" s="12"/>
      <c r="G69" s="12"/>
      <c r="H69" s="12"/>
    </row>
    <row r="70" spans="4:8" s="5" customFormat="1" ht="15" customHeight="1">
      <c r="D70" s="12"/>
      <c r="E70" s="12"/>
      <c r="G70" s="12"/>
      <c r="H70" s="12"/>
    </row>
    <row r="71" spans="4:8" s="5" customFormat="1" ht="15" customHeight="1">
      <c r="D71" s="12"/>
      <c r="E71" s="12"/>
      <c r="G71" s="12"/>
      <c r="H71" s="12"/>
    </row>
    <row r="72" spans="4:8" s="5" customFormat="1" ht="15" customHeight="1">
      <c r="D72" s="12"/>
      <c r="E72" s="12"/>
      <c r="G72" s="12"/>
      <c r="H72" s="12"/>
    </row>
    <row r="73" spans="4:8" s="5" customFormat="1" ht="15" customHeight="1">
      <c r="D73" s="12"/>
      <c r="E73" s="12"/>
      <c r="G73" s="12"/>
      <c r="H73" s="12"/>
    </row>
    <row r="74" spans="4:8" s="5" customFormat="1" ht="15" customHeight="1">
      <c r="D74" s="12"/>
      <c r="E74" s="12"/>
      <c r="G74" s="12"/>
      <c r="H74" s="12"/>
    </row>
    <row r="75" spans="4:8" s="5" customFormat="1" ht="15" customHeight="1">
      <c r="D75" s="12"/>
      <c r="E75" s="12"/>
      <c r="G75" s="12"/>
      <c r="H75" s="12"/>
    </row>
    <row r="76" spans="4:8" s="5" customFormat="1" ht="15" customHeight="1">
      <c r="D76" s="12"/>
      <c r="E76" s="12"/>
      <c r="G76" s="12"/>
      <c r="H76" s="12"/>
    </row>
    <row r="77" spans="4:8" s="5" customFormat="1" ht="15" customHeight="1">
      <c r="D77" s="12"/>
      <c r="E77" s="12"/>
      <c r="G77" s="12"/>
      <c r="H77" s="12"/>
    </row>
    <row r="78" spans="4:8" s="5" customFormat="1" ht="15" customHeight="1">
      <c r="D78" s="12"/>
      <c r="E78" s="12"/>
      <c r="G78" s="12"/>
      <c r="H78" s="12"/>
    </row>
    <row r="79" spans="4:8" s="5" customFormat="1" ht="15" customHeight="1">
      <c r="D79" s="12"/>
      <c r="E79" s="12"/>
      <c r="G79" s="12"/>
      <c r="H79" s="12"/>
    </row>
    <row r="80" spans="4:8" s="5" customFormat="1" ht="15" customHeight="1">
      <c r="D80" s="12"/>
      <c r="E80" s="12"/>
      <c r="G80" s="12"/>
      <c r="H80" s="12"/>
    </row>
    <row r="81" spans="4:8" s="5" customFormat="1" ht="15" customHeight="1">
      <c r="D81" s="12"/>
      <c r="E81" s="12"/>
      <c r="G81" s="12"/>
      <c r="H81" s="12"/>
    </row>
    <row r="82" spans="4:8" s="5" customFormat="1" ht="15" customHeight="1">
      <c r="D82" s="12"/>
      <c r="E82" s="12"/>
      <c r="G82" s="12"/>
      <c r="H82" s="12"/>
    </row>
    <row r="83" spans="4:8" s="5" customFormat="1" ht="15" customHeight="1">
      <c r="D83" s="12"/>
      <c r="E83" s="12"/>
      <c r="G83" s="12"/>
      <c r="H83" s="12"/>
    </row>
    <row r="84" spans="4:8" s="5" customFormat="1" ht="15" customHeight="1">
      <c r="D84" s="12"/>
      <c r="E84" s="12"/>
      <c r="G84" s="12"/>
      <c r="H84" s="12"/>
    </row>
    <row r="85" spans="4:8" s="5" customFormat="1" ht="15" customHeight="1">
      <c r="D85" s="12"/>
      <c r="E85" s="12"/>
      <c r="G85" s="12"/>
      <c r="H85" s="12"/>
    </row>
    <row r="86" spans="4:8" s="5" customFormat="1" ht="15" customHeight="1">
      <c r="D86" s="12"/>
      <c r="E86" s="12"/>
      <c r="G86" s="12"/>
      <c r="H86" s="12"/>
    </row>
    <row r="87" spans="4:8" s="5" customFormat="1" ht="15" customHeight="1">
      <c r="D87" s="12"/>
      <c r="E87" s="12"/>
      <c r="G87" s="12"/>
      <c r="H87" s="12"/>
    </row>
    <row r="88" spans="4:8" ht="15" customHeight="1"/>
    <row r="89" spans="4:8" ht="15" customHeight="1"/>
    <row r="90" spans="4:8" ht="15" customHeight="1"/>
    <row r="91" spans="4:8" ht="15" customHeight="1"/>
    <row r="92" spans="4:8" ht="15" customHeight="1"/>
    <row r="93" spans="4:8" ht="15" customHeight="1"/>
    <row r="94" spans="4:8" ht="15" customHeight="1"/>
    <row r="95" spans="4:8" ht="15" customHeight="1"/>
  </sheetData>
  <mergeCells count="29">
    <mergeCell ref="B56:K56"/>
    <mergeCell ref="B55:S55"/>
    <mergeCell ref="AG6:AH6"/>
    <mergeCell ref="E6:F6"/>
    <mergeCell ref="G6:H6"/>
    <mergeCell ref="AE6:AF6"/>
    <mergeCell ref="I6:J6"/>
    <mergeCell ref="Y6:Z6"/>
    <mergeCell ref="U6:V6"/>
    <mergeCell ref="B51:K51"/>
    <mergeCell ref="B52:K52"/>
    <mergeCell ref="W6:X6"/>
    <mergeCell ref="AA6:AB6"/>
    <mergeCell ref="O6:P6"/>
    <mergeCell ref="Q6:R6"/>
    <mergeCell ref="S6:T6"/>
    <mergeCell ref="AQ6:AR6"/>
    <mergeCell ref="AO6:AP6"/>
    <mergeCell ref="B53:K53"/>
    <mergeCell ref="B3:AN3"/>
    <mergeCell ref="AM6:AN6"/>
    <mergeCell ref="B4:AN4"/>
    <mergeCell ref="AI6:AJ6"/>
    <mergeCell ref="AK6:AL6"/>
    <mergeCell ref="M6:N6"/>
    <mergeCell ref="K6:L6"/>
    <mergeCell ref="B6:B7"/>
    <mergeCell ref="C6:D6"/>
    <mergeCell ref="AC6:AD6"/>
  </mergeCells>
  <hyperlinks>
    <hyperlink ref="B2" location="Indice!A1" display="Índice"/>
    <hyperlink ref="AN2" location="'3.3 Defunciones causa'!A1" display="Siguiente"/>
    <hyperlink ref="AM2" location="'3.1 Causas de morbilidad'!A1" display="Anterior"/>
  </hyperlink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4">
    <tabColor theme="0"/>
  </sheetPr>
  <dimension ref="B1:W47"/>
  <sheetViews>
    <sheetView showGridLines="0" zoomScale="70" zoomScaleNormal="70" workbookViewId="0">
      <pane ySplit="4" topLeftCell="A5" activePane="bottomLeft" state="frozen"/>
      <selection pane="bottomLeft" activeCell="B2" sqref="B2"/>
    </sheetView>
  </sheetViews>
  <sheetFormatPr baseColWidth="10" defaultColWidth="11.42578125" defaultRowHeight="16.5"/>
  <cols>
    <col min="1" max="1" width="5" style="4" customWidth="1"/>
    <col min="2" max="2" width="15.7109375" style="2" customWidth="1"/>
    <col min="3" max="3" width="21.85546875" style="2" customWidth="1"/>
    <col min="4" max="4" width="68.7109375" style="78" customWidth="1"/>
    <col min="5" max="7" width="15.7109375" style="2" customWidth="1"/>
    <col min="8" max="13" width="20.42578125" style="2" customWidth="1"/>
    <col min="14" max="14" width="20.42578125" style="4" customWidth="1"/>
    <col min="15" max="16384" width="11.42578125" style="4"/>
  </cols>
  <sheetData>
    <row r="1" spans="2:23" s="73" customFormat="1" ht="78" customHeight="1">
      <c r="C1" s="74"/>
      <c r="D1" s="75"/>
      <c r="E1" s="76"/>
      <c r="F1" s="77"/>
      <c r="G1" s="77"/>
      <c r="N1" s="4"/>
      <c r="O1" s="4"/>
      <c r="P1" s="4"/>
      <c r="Q1" s="4"/>
      <c r="R1" s="4"/>
      <c r="S1" s="4"/>
      <c r="T1" s="4"/>
      <c r="U1" s="4"/>
      <c r="V1" s="4"/>
      <c r="W1" s="4"/>
    </row>
    <row r="2" spans="2:23" s="813" customFormat="1" ht="33" customHeight="1">
      <c r="B2" s="809" t="s">
        <v>108</v>
      </c>
      <c r="C2" s="810"/>
      <c r="D2" s="811"/>
      <c r="E2" s="812"/>
      <c r="G2" s="814" t="s">
        <v>283</v>
      </c>
      <c r="H2" s="814" t="s">
        <v>284</v>
      </c>
      <c r="N2" s="815"/>
      <c r="O2" s="815"/>
      <c r="P2" s="815"/>
      <c r="Q2" s="815"/>
      <c r="R2" s="815"/>
      <c r="S2" s="815"/>
      <c r="T2" s="815"/>
      <c r="U2" s="815"/>
      <c r="V2" s="815"/>
      <c r="W2" s="815"/>
    </row>
    <row r="3" spans="2:23" s="73" customFormat="1" ht="33" customHeight="1">
      <c r="B3" s="983" t="s">
        <v>250</v>
      </c>
      <c r="C3" s="983"/>
      <c r="D3" s="983"/>
      <c r="E3" s="983"/>
      <c r="F3" s="983"/>
      <c r="G3" s="983"/>
      <c r="N3" s="4"/>
      <c r="O3" s="4"/>
      <c r="P3" s="4"/>
      <c r="Q3" s="4"/>
      <c r="R3" s="4"/>
      <c r="S3" s="4"/>
      <c r="T3" s="4"/>
      <c r="U3" s="4"/>
      <c r="V3" s="4"/>
      <c r="W3" s="4"/>
    </row>
    <row r="4" spans="2:23" s="2" customFormat="1" ht="33" customHeight="1">
      <c r="B4" s="928" t="s">
        <v>428</v>
      </c>
      <c r="C4" s="929"/>
      <c r="D4" s="929"/>
      <c r="E4" s="929"/>
      <c r="F4" s="929"/>
      <c r="G4" s="929"/>
      <c r="N4" s="4"/>
      <c r="O4" s="4"/>
      <c r="P4" s="4"/>
      <c r="Q4" s="4"/>
      <c r="R4" s="4"/>
      <c r="S4" s="4"/>
      <c r="T4" s="4"/>
      <c r="U4" s="4"/>
      <c r="V4" s="4"/>
      <c r="W4" s="4"/>
    </row>
    <row r="5" spans="2:23" s="2" customFormat="1" ht="33" customHeight="1">
      <c r="B5" s="223"/>
      <c r="C5" s="223"/>
      <c r="D5" s="302"/>
      <c r="E5" s="223"/>
      <c r="F5" s="223"/>
      <c r="G5" s="223"/>
      <c r="N5" s="4"/>
      <c r="O5" s="4"/>
      <c r="P5" s="4"/>
      <c r="Q5" s="4"/>
      <c r="R5" s="4"/>
      <c r="S5" s="4"/>
      <c r="T5" s="4"/>
      <c r="U5" s="4"/>
      <c r="V5" s="4"/>
      <c r="W5" s="4"/>
    </row>
    <row r="6" spans="2:23" s="5" customFormat="1" ht="33" customHeight="1">
      <c r="B6" s="286" t="s">
        <v>74</v>
      </c>
      <c r="C6" s="286" t="s">
        <v>75</v>
      </c>
      <c r="D6" s="286" t="s">
        <v>76</v>
      </c>
      <c r="E6" s="301" t="s">
        <v>5</v>
      </c>
      <c r="F6" s="301" t="s">
        <v>64</v>
      </c>
      <c r="G6" s="301" t="s">
        <v>65</v>
      </c>
      <c r="N6" s="13"/>
      <c r="O6" s="13"/>
      <c r="P6" s="13"/>
      <c r="Q6" s="13"/>
      <c r="R6" s="13"/>
      <c r="S6" s="13"/>
      <c r="T6" s="13"/>
      <c r="U6" s="13"/>
      <c r="V6" s="13"/>
      <c r="W6" s="13"/>
    </row>
    <row r="7" spans="2:23" s="5" customFormat="1" ht="33" customHeight="1">
      <c r="B7" s="305" t="s">
        <v>337</v>
      </c>
      <c r="C7" s="305" t="s">
        <v>77</v>
      </c>
      <c r="D7" s="306" t="s">
        <v>460</v>
      </c>
      <c r="E7" s="515">
        <v>14471</v>
      </c>
      <c r="F7" s="515">
        <v>7996</v>
      </c>
      <c r="G7" s="515">
        <v>6475</v>
      </c>
      <c r="H7" s="80"/>
      <c r="I7" s="900"/>
      <c r="J7" s="4"/>
      <c r="K7" s="4"/>
      <c r="L7" s="4"/>
      <c r="M7" s="4"/>
      <c r="N7" s="4"/>
      <c r="O7" s="4"/>
      <c r="P7" s="4"/>
      <c r="Q7" s="13"/>
      <c r="R7" s="13"/>
      <c r="S7" s="13"/>
      <c r="T7" s="13"/>
      <c r="U7" s="13"/>
      <c r="V7" s="13"/>
      <c r="W7" s="13"/>
    </row>
    <row r="8" spans="2:23" s="2" customFormat="1" ht="33" customHeight="1">
      <c r="B8" s="305" t="s">
        <v>340</v>
      </c>
      <c r="C8" s="305" t="s">
        <v>351</v>
      </c>
      <c r="D8" s="306" t="s">
        <v>461</v>
      </c>
      <c r="E8" s="515">
        <v>6547</v>
      </c>
      <c r="F8" s="515">
        <v>6058</v>
      </c>
      <c r="G8" s="515">
        <v>489</v>
      </c>
      <c r="H8" s="80"/>
      <c r="I8" s="115"/>
      <c r="J8" s="4"/>
      <c r="K8" s="4"/>
      <c r="L8" s="4"/>
      <c r="M8" s="4"/>
      <c r="N8" s="4"/>
      <c r="O8" s="4"/>
      <c r="P8" s="4"/>
      <c r="Q8" s="4"/>
      <c r="R8" s="4"/>
      <c r="S8" s="4"/>
      <c r="T8" s="4"/>
      <c r="U8" s="4"/>
      <c r="V8" s="4"/>
      <c r="W8" s="4"/>
    </row>
    <row r="9" spans="2:23" s="2" customFormat="1" ht="33" customHeight="1">
      <c r="B9" s="305" t="s">
        <v>339</v>
      </c>
      <c r="C9" s="305" t="s">
        <v>79</v>
      </c>
      <c r="D9" s="306" t="s">
        <v>462</v>
      </c>
      <c r="E9" s="515">
        <v>4836</v>
      </c>
      <c r="F9" s="515">
        <v>2454</v>
      </c>
      <c r="G9" s="515">
        <v>2382</v>
      </c>
      <c r="H9" s="80"/>
      <c r="I9" s="493"/>
      <c r="J9" s="4"/>
      <c r="K9" s="4"/>
      <c r="L9" s="4"/>
      <c r="M9" s="4"/>
      <c r="N9" s="4"/>
      <c r="O9" s="4"/>
      <c r="P9" s="4"/>
      <c r="Q9" s="4"/>
      <c r="R9" s="4"/>
      <c r="S9" s="4"/>
      <c r="T9" s="4"/>
      <c r="U9" s="4"/>
      <c r="V9" s="4"/>
      <c r="W9" s="4"/>
    </row>
    <row r="10" spans="2:23" s="2" customFormat="1" ht="33" customHeight="1">
      <c r="B10" s="282" t="s">
        <v>338</v>
      </c>
      <c r="C10" s="282" t="s">
        <v>78</v>
      </c>
      <c r="D10" s="306" t="s">
        <v>463</v>
      </c>
      <c r="E10" s="515">
        <v>4680</v>
      </c>
      <c r="F10" s="293">
        <v>2242</v>
      </c>
      <c r="G10" s="293">
        <v>2438</v>
      </c>
      <c r="H10" s="80"/>
      <c r="I10" s="13"/>
      <c r="J10" s="13"/>
      <c r="K10" s="13"/>
      <c r="L10" s="13"/>
      <c r="M10" s="13"/>
      <c r="N10" s="13"/>
      <c r="O10" s="13"/>
      <c r="P10" s="13"/>
      <c r="Q10" s="4"/>
      <c r="R10" s="4"/>
      <c r="S10" s="4"/>
      <c r="T10" s="4"/>
      <c r="U10" s="4"/>
      <c r="V10" s="4"/>
      <c r="W10" s="4"/>
    </row>
    <row r="11" spans="2:23" s="2" customFormat="1" ht="33" customHeight="1">
      <c r="B11" s="305" t="s">
        <v>343</v>
      </c>
      <c r="C11" s="305" t="s">
        <v>80</v>
      </c>
      <c r="D11" s="306" t="s">
        <v>464</v>
      </c>
      <c r="E11" s="515">
        <v>4108</v>
      </c>
      <c r="F11" s="515">
        <v>3423</v>
      </c>
      <c r="G11" s="515">
        <v>685</v>
      </c>
      <c r="H11" s="80"/>
      <c r="I11" s="493"/>
      <c r="J11" s="577"/>
      <c r="K11" s="13"/>
      <c r="L11" s="493"/>
      <c r="M11" s="493"/>
      <c r="N11" s="493"/>
      <c r="O11" s="493"/>
      <c r="P11" s="493"/>
      <c r="Q11" s="115"/>
      <c r="R11" s="115"/>
      <c r="S11" s="115"/>
      <c r="T11" s="115"/>
      <c r="U11" s="115"/>
      <c r="V11" s="115"/>
      <c r="W11" s="115"/>
    </row>
    <row r="12" spans="2:23" s="2" customFormat="1" ht="33" customHeight="1">
      <c r="B12" s="305" t="s">
        <v>342</v>
      </c>
      <c r="C12" s="305" t="s">
        <v>200</v>
      </c>
      <c r="D12" s="306" t="s">
        <v>465</v>
      </c>
      <c r="E12" s="515">
        <v>3768</v>
      </c>
      <c r="F12" s="515">
        <v>1949</v>
      </c>
      <c r="G12" s="515">
        <v>1819</v>
      </c>
      <c r="H12" s="80"/>
      <c r="I12" s="578"/>
      <c r="J12" s="115"/>
      <c r="K12" s="4"/>
      <c r="L12" s="4"/>
      <c r="M12" s="4"/>
      <c r="N12" s="4"/>
      <c r="O12" s="4"/>
      <c r="P12" s="4"/>
      <c r="Q12" s="4"/>
      <c r="R12" s="4"/>
      <c r="S12" s="4"/>
      <c r="T12" s="4"/>
      <c r="U12" s="4"/>
      <c r="V12" s="4"/>
      <c r="W12" s="4"/>
    </row>
    <row r="13" spans="2:23" s="2" customFormat="1" ht="33" customHeight="1">
      <c r="B13" s="282" t="s">
        <v>341</v>
      </c>
      <c r="C13" s="282" t="s">
        <v>199</v>
      </c>
      <c r="D13" s="306" t="s">
        <v>466</v>
      </c>
      <c r="E13" s="515">
        <v>3689</v>
      </c>
      <c r="F13" s="293">
        <v>1756</v>
      </c>
      <c r="G13" s="293">
        <v>1933</v>
      </c>
      <c r="H13" s="80"/>
      <c r="I13" s="578"/>
      <c r="J13" s="115"/>
      <c r="K13" s="4"/>
      <c r="L13" s="4"/>
      <c r="M13" s="4"/>
      <c r="N13" s="4"/>
      <c r="O13" s="4"/>
      <c r="P13" s="4"/>
      <c r="Q13" s="4"/>
      <c r="R13" s="4"/>
      <c r="S13" s="4"/>
      <c r="T13" s="4"/>
      <c r="U13" s="4"/>
      <c r="V13" s="4"/>
      <c r="W13" s="4"/>
    </row>
    <row r="14" spans="2:23" s="2" customFormat="1" ht="33" customHeight="1">
      <c r="B14" s="305" t="s">
        <v>344</v>
      </c>
      <c r="C14" s="305" t="s">
        <v>82</v>
      </c>
      <c r="D14" s="306" t="s">
        <v>467</v>
      </c>
      <c r="E14" s="515">
        <v>2809</v>
      </c>
      <c r="F14" s="515">
        <v>1504</v>
      </c>
      <c r="G14" s="515">
        <v>1305</v>
      </c>
      <c r="H14" s="80"/>
      <c r="I14" s="579"/>
      <c r="J14" s="4"/>
      <c r="K14" s="4"/>
      <c r="L14" s="4"/>
      <c r="M14" s="4"/>
      <c r="N14" s="4"/>
      <c r="O14" s="4"/>
      <c r="P14" s="4"/>
      <c r="Q14" s="4"/>
      <c r="R14" s="4"/>
      <c r="S14" s="4"/>
      <c r="T14" s="4"/>
      <c r="U14" s="4"/>
      <c r="V14" s="4"/>
      <c r="W14" s="4"/>
    </row>
    <row r="15" spans="2:23" s="2" customFormat="1" ht="33" customHeight="1">
      <c r="B15" s="305" t="s">
        <v>345</v>
      </c>
      <c r="C15" s="305" t="s">
        <v>81</v>
      </c>
      <c r="D15" s="306" t="s">
        <v>468</v>
      </c>
      <c r="E15" s="515">
        <v>2609</v>
      </c>
      <c r="F15" s="515">
        <v>1561</v>
      </c>
      <c r="G15" s="515">
        <v>1048</v>
      </c>
      <c r="H15" s="80"/>
      <c r="I15" s="579"/>
      <c r="J15" s="4"/>
      <c r="K15" s="4"/>
      <c r="L15" s="4"/>
      <c r="M15" s="4"/>
      <c r="N15" s="4"/>
      <c r="O15" s="4"/>
      <c r="P15" s="4"/>
      <c r="Q15" s="4"/>
      <c r="R15" s="4"/>
      <c r="S15" s="4"/>
      <c r="T15" s="4"/>
      <c r="U15" s="4"/>
      <c r="V15" s="4"/>
      <c r="W15" s="4"/>
    </row>
    <row r="16" spans="2:23" s="2" customFormat="1" ht="33" customHeight="1">
      <c r="B16" s="296"/>
      <c r="C16" s="296"/>
      <c r="D16" s="306" t="s">
        <v>469</v>
      </c>
      <c r="E16" s="515">
        <v>42030</v>
      </c>
      <c r="F16" s="515">
        <v>22660</v>
      </c>
      <c r="G16" s="515">
        <v>19370</v>
      </c>
      <c r="H16" s="80"/>
      <c r="I16" s="80"/>
      <c r="J16" s="409"/>
      <c r="N16" s="4"/>
      <c r="O16" s="4"/>
      <c r="P16" s="4"/>
      <c r="Q16" s="4"/>
      <c r="R16" s="4"/>
      <c r="S16" s="4"/>
      <c r="T16" s="4"/>
      <c r="U16" s="4"/>
      <c r="V16" s="4"/>
      <c r="W16" s="4"/>
    </row>
    <row r="17" spans="2:23" s="2" customFormat="1" ht="33" customHeight="1">
      <c r="B17" s="307"/>
      <c r="C17" s="308"/>
      <c r="D17" s="309" t="s">
        <v>470</v>
      </c>
      <c r="E17" s="516">
        <v>89547</v>
      </c>
      <c r="F17" s="516">
        <v>51603</v>
      </c>
      <c r="G17" s="516">
        <v>37944</v>
      </c>
      <c r="H17" s="80"/>
      <c r="I17" s="80"/>
      <c r="J17" s="409"/>
      <c r="N17" s="4"/>
      <c r="O17" s="4"/>
      <c r="P17" s="4"/>
      <c r="Q17" s="4"/>
      <c r="R17" s="4"/>
      <c r="S17" s="4"/>
      <c r="T17" s="4"/>
      <c r="U17" s="4"/>
      <c r="V17" s="4"/>
      <c r="W17" s="4"/>
    </row>
    <row r="18" spans="2:23" s="2" customFormat="1" ht="33" customHeight="1">
      <c r="B18" s="463"/>
      <c r="C18" s="464"/>
      <c r="D18" s="465"/>
      <c r="E18" s="466"/>
      <c r="F18" s="466"/>
      <c r="G18" s="466"/>
      <c r="H18" s="80"/>
      <c r="I18" s="80"/>
      <c r="J18" s="409"/>
      <c r="N18" s="4"/>
      <c r="O18" s="4"/>
      <c r="P18" s="4"/>
      <c r="Q18" s="4"/>
      <c r="R18" s="4"/>
      <c r="S18" s="4"/>
      <c r="T18" s="4"/>
      <c r="U18" s="4"/>
      <c r="V18" s="4"/>
      <c r="W18" s="4"/>
    </row>
    <row r="19" spans="2:23" s="1" customFormat="1" ht="33" customHeight="1">
      <c r="B19" s="219"/>
      <c r="C19" s="219"/>
      <c r="D19" s="303"/>
      <c r="E19" s="304"/>
      <c r="F19" s="224"/>
      <c r="G19" s="224"/>
      <c r="N19" s="580"/>
      <c r="O19" s="580"/>
      <c r="P19" s="580"/>
      <c r="Q19" s="580"/>
      <c r="R19" s="580"/>
      <c r="S19" s="580"/>
      <c r="T19" s="580"/>
      <c r="U19" s="580"/>
      <c r="V19" s="580"/>
      <c r="W19" s="580"/>
    </row>
    <row r="20" spans="2:23" s="2" customFormat="1" ht="33" customHeight="1">
      <c r="B20" s="290" t="s">
        <v>429</v>
      </c>
      <c r="C20" s="223"/>
      <c r="D20" s="302"/>
      <c r="E20" s="223"/>
      <c r="F20" s="223"/>
      <c r="G20" s="223"/>
      <c r="N20" s="4"/>
      <c r="O20" s="4"/>
      <c r="P20" s="4"/>
      <c r="Q20" s="4"/>
      <c r="R20" s="4"/>
      <c r="S20" s="4"/>
      <c r="T20" s="4"/>
      <c r="U20" s="4"/>
      <c r="V20" s="4"/>
      <c r="W20" s="4"/>
    </row>
    <row r="21" spans="2:23" s="767" customFormat="1" ht="33" customHeight="1">
      <c r="B21" s="719"/>
      <c r="D21" s="901"/>
      <c r="F21" s="902"/>
      <c r="G21" s="902"/>
      <c r="N21" s="903"/>
      <c r="O21" s="903"/>
      <c r="P21" s="903"/>
      <c r="Q21" s="903"/>
      <c r="R21" s="903"/>
      <c r="S21" s="903"/>
      <c r="T21" s="903"/>
      <c r="U21" s="903"/>
      <c r="V21" s="903"/>
      <c r="W21" s="903"/>
    </row>
    <row r="22" spans="2:23" s="767" customFormat="1" ht="33" customHeight="1">
      <c r="B22" s="719"/>
      <c r="D22" s="901"/>
      <c r="N22" s="903"/>
      <c r="O22" s="903"/>
      <c r="P22" s="903"/>
      <c r="Q22" s="903"/>
      <c r="R22" s="903"/>
      <c r="S22" s="903"/>
      <c r="T22" s="903"/>
      <c r="U22" s="903"/>
      <c r="V22" s="903"/>
      <c r="W22" s="903"/>
    </row>
    <row r="23" spans="2:23" s="767" customFormat="1" ht="33" customHeight="1">
      <c r="B23" s="903"/>
      <c r="C23" s="904" t="s">
        <v>64</v>
      </c>
      <c r="D23" s="904" t="s">
        <v>65</v>
      </c>
      <c r="E23" s="903"/>
      <c r="N23" s="903"/>
      <c r="O23" s="903"/>
      <c r="P23" s="903"/>
      <c r="Q23" s="903"/>
      <c r="R23" s="903"/>
      <c r="S23" s="903"/>
      <c r="T23" s="903"/>
      <c r="U23" s="903"/>
      <c r="V23" s="903"/>
      <c r="W23" s="903"/>
    </row>
    <row r="24" spans="2:23" s="767" customFormat="1" ht="33" customHeight="1">
      <c r="B24" s="905" t="str">
        <f t="shared" ref="B24:B32" si="0">D7</f>
        <v>Enfermedades isquémicas del corazón</v>
      </c>
      <c r="C24" s="906">
        <f t="shared" ref="C24:C33" si="1">F7/$F$17</f>
        <v>0.15495223145941128</v>
      </c>
      <c r="D24" s="907">
        <f t="shared" ref="D24:D33" si="2">G7/$G$17</f>
        <v>0.17064621547543748</v>
      </c>
      <c r="E24" s="903"/>
      <c r="H24" s="908"/>
      <c r="N24" s="903"/>
      <c r="O24" s="903"/>
      <c r="P24" s="903"/>
      <c r="Q24" s="903"/>
      <c r="R24" s="903"/>
      <c r="S24" s="903"/>
      <c r="T24" s="903"/>
      <c r="U24" s="903"/>
      <c r="V24" s="903"/>
      <c r="W24" s="903"/>
    </row>
    <row r="25" spans="2:23" s="767" customFormat="1" ht="33" customHeight="1">
      <c r="B25" s="905" t="str">
        <f t="shared" si="0"/>
        <v>Agresiones (Homicidios)</v>
      </c>
      <c r="C25" s="906">
        <f t="shared" si="1"/>
        <v>0.11739627541034436</v>
      </c>
      <c r="D25" s="907">
        <f t="shared" si="2"/>
        <v>1.2887413029728021E-2</v>
      </c>
      <c r="E25" s="903"/>
      <c r="N25" s="903"/>
      <c r="O25" s="903"/>
      <c r="P25" s="903"/>
      <c r="Q25" s="903"/>
      <c r="R25" s="903"/>
      <c r="S25" s="903"/>
      <c r="T25" s="903"/>
      <c r="U25" s="903"/>
      <c r="V25" s="903"/>
      <c r="W25" s="903"/>
    </row>
    <row r="26" spans="2:23" s="767" customFormat="1" ht="33" customHeight="1">
      <c r="B26" s="905" t="str">
        <f t="shared" si="0"/>
        <v xml:space="preserve"> Enfermedades cerebrovasculares</v>
      </c>
      <c r="C26" s="906">
        <f t="shared" si="1"/>
        <v>4.7555374687518165E-2</v>
      </c>
      <c r="D26" s="907">
        <f t="shared" si="2"/>
        <v>6.277672359266287E-2</v>
      </c>
      <c r="E26" s="903"/>
      <c r="N26" s="903"/>
      <c r="O26" s="903"/>
      <c r="P26" s="903"/>
      <c r="Q26" s="903"/>
      <c r="R26" s="903"/>
      <c r="S26" s="903"/>
      <c r="T26" s="903"/>
      <c r="U26" s="903"/>
      <c r="V26" s="903"/>
      <c r="W26" s="903"/>
    </row>
    <row r="27" spans="2:23" s="767" customFormat="1" ht="33" customHeight="1">
      <c r="B27" s="905" t="str">
        <f t="shared" si="0"/>
        <v>Diabetes Mellitus</v>
      </c>
      <c r="C27" s="906">
        <f t="shared" si="1"/>
        <v>4.3447086409704863E-2</v>
      </c>
      <c r="D27" s="907">
        <f t="shared" si="2"/>
        <v>6.4252582753531517E-2</v>
      </c>
      <c r="E27" s="903"/>
      <c r="N27" s="903"/>
      <c r="O27" s="903"/>
      <c r="P27" s="903"/>
      <c r="Q27" s="903"/>
      <c r="R27" s="903"/>
      <c r="S27" s="903"/>
      <c r="T27" s="903"/>
      <c r="U27" s="903"/>
      <c r="V27" s="903"/>
      <c r="W27" s="903"/>
    </row>
    <row r="28" spans="2:23" s="767" customFormat="1" ht="33" customHeight="1">
      <c r="B28" s="905" t="str">
        <f t="shared" si="0"/>
        <v>Accidentes de transporte terrestre</v>
      </c>
      <c r="C28" s="906">
        <f t="shared" si="1"/>
        <v>6.6333352712051624E-2</v>
      </c>
      <c r="D28" s="907">
        <f t="shared" si="2"/>
        <v>1.805292009276829E-2</v>
      </c>
      <c r="E28" s="909"/>
      <c r="N28" s="903"/>
      <c r="O28" s="903"/>
      <c r="P28" s="903"/>
      <c r="Q28" s="903"/>
      <c r="R28" s="903"/>
      <c r="S28" s="903"/>
      <c r="T28" s="903"/>
      <c r="U28" s="903"/>
      <c r="V28" s="903"/>
      <c r="W28" s="903"/>
    </row>
    <row r="29" spans="2:23" s="767" customFormat="1" ht="33" customHeight="1">
      <c r="B29" s="905" t="str">
        <f t="shared" si="0"/>
        <v>Influenza y neumonía</v>
      </c>
      <c r="C29" s="906">
        <f t="shared" si="1"/>
        <v>3.7769121950274209E-2</v>
      </c>
      <c r="D29" s="907">
        <f t="shared" si="2"/>
        <v>4.7939068100358424E-2</v>
      </c>
      <c r="E29" s="910"/>
      <c r="N29" s="903"/>
      <c r="O29" s="903"/>
      <c r="P29" s="903"/>
      <c r="Q29" s="903"/>
      <c r="R29" s="903"/>
      <c r="S29" s="903"/>
      <c r="T29" s="903"/>
      <c r="U29" s="903"/>
      <c r="V29" s="903"/>
      <c r="W29" s="903"/>
    </row>
    <row r="30" spans="2:23" s="767" customFormat="1" ht="33" customHeight="1">
      <c r="B30" s="905" t="str">
        <f t="shared" si="0"/>
        <v xml:space="preserve"> Enfermedades hipertensivas</v>
      </c>
      <c r="C30" s="906">
        <f t="shared" si="1"/>
        <v>3.4029029320000778E-2</v>
      </c>
      <c r="D30" s="907">
        <f t="shared" si="2"/>
        <v>5.0943495677841032E-2</v>
      </c>
      <c r="E30" s="910"/>
      <c r="N30" s="903"/>
      <c r="O30" s="903"/>
      <c r="P30" s="903"/>
      <c r="Q30" s="903"/>
      <c r="R30" s="903"/>
      <c r="S30" s="903"/>
      <c r="T30" s="903"/>
      <c r="U30" s="903"/>
      <c r="V30" s="903"/>
      <c r="W30" s="903"/>
    </row>
    <row r="31" spans="2:23" s="767" customFormat="1" ht="33" customHeight="1">
      <c r="B31" s="905" t="str">
        <f t="shared" si="0"/>
        <v xml:space="preserve"> Enfermedades del sistema urinario</v>
      </c>
      <c r="C31" s="906">
        <f t="shared" si="1"/>
        <v>2.9145592310524583E-2</v>
      </c>
      <c r="D31" s="907">
        <f t="shared" si="2"/>
        <v>3.4392789373814042E-2</v>
      </c>
      <c r="E31" s="910"/>
      <c r="N31" s="903"/>
      <c r="O31" s="903"/>
      <c r="P31" s="903"/>
      <c r="Q31" s="903"/>
      <c r="R31" s="903"/>
      <c r="S31" s="903"/>
      <c r="T31" s="903"/>
      <c r="U31" s="903"/>
      <c r="V31" s="903"/>
      <c r="W31" s="903"/>
    </row>
    <row r="32" spans="2:23" s="767" customFormat="1" ht="33" customHeight="1">
      <c r="B32" s="905" t="str">
        <f t="shared" si="0"/>
        <v>Cirrosis y otras enfermedades del hígado</v>
      </c>
      <c r="C32" s="906">
        <f t="shared" si="1"/>
        <v>3.0250179253144199E-2</v>
      </c>
      <c r="D32" s="907">
        <f t="shared" si="2"/>
        <v>2.7619650010541851E-2</v>
      </c>
      <c r="E32" s="910"/>
      <c r="N32" s="903"/>
      <c r="O32" s="903"/>
      <c r="P32" s="903"/>
      <c r="Q32" s="903"/>
      <c r="R32" s="903"/>
      <c r="S32" s="903"/>
      <c r="T32" s="903"/>
      <c r="U32" s="903"/>
      <c r="V32" s="903"/>
      <c r="W32" s="903"/>
    </row>
    <row r="33" spans="2:23" s="767" customFormat="1" ht="33" customHeight="1">
      <c r="B33" s="905" t="str">
        <f t="shared" ref="B33" si="3">D16</f>
        <v>Otras</v>
      </c>
      <c r="C33" s="906">
        <f t="shared" si="1"/>
        <v>0.43912175648702595</v>
      </c>
      <c r="D33" s="907">
        <f t="shared" si="2"/>
        <v>0.51048914189331651</v>
      </c>
      <c r="E33" s="910"/>
      <c r="N33" s="903"/>
      <c r="O33" s="903"/>
      <c r="P33" s="903"/>
      <c r="Q33" s="903"/>
      <c r="R33" s="903"/>
      <c r="S33" s="903"/>
      <c r="T33" s="903"/>
      <c r="U33" s="903"/>
      <c r="V33" s="903"/>
      <c r="W33" s="903"/>
    </row>
    <row r="34" spans="2:23" s="767" customFormat="1" ht="33" customHeight="1">
      <c r="C34" s="911">
        <f>SUM(C24:C33)</f>
        <v>1</v>
      </c>
      <c r="D34" s="911">
        <f>SUM(D24:D33)</f>
        <v>1</v>
      </c>
      <c r="E34" s="912"/>
      <c r="N34" s="903"/>
      <c r="O34" s="903"/>
      <c r="P34" s="903"/>
      <c r="Q34" s="903"/>
      <c r="R34" s="903"/>
      <c r="S34" s="903"/>
      <c r="T34" s="903"/>
      <c r="U34" s="903"/>
      <c r="V34" s="903"/>
      <c r="W34" s="903"/>
    </row>
    <row r="35" spans="2:23" s="767" customFormat="1" ht="33" customHeight="1">
      <c r="D35" s="913"/>
      <c r="E35" s="912"/>
      <c r="N35" s="903"/>
      <c r="O35" s="903"/>
      <c r="P35" s="903"/>
      <c r="Q35" s="903"/>
      <c r="R35" s="903"/>
      <c r="S35" s="903"/>
      <c r="T35" s="903"/>
      <c r="U35" s="903"/>
      <c r="V35" s="903"/>
      <c r="W35" s="903"/>
    </row>
    <row r="36" spans="2:23" s="767" customFormat="1" ht="33" customHeight="1">
      <c r="D36" s="913"/>
      <c r="E36" s="912"/>
      <c r="N36" s="903"/>
      <c r="O36" s="903"/>
      <c r="P36" s="903"/>
      <c r="Q36" s="903"/>
      <c r="R36" s="903"/>
      <c r="S36" s="903"/>
      <c r="T36" s="903"/>
      <c r="U36" s="903"/>
      <c r="V36" s="903"/>
      <c r="W36" s="903"/>
    </row>
    <row r="37" spans="2:23" s="767" customFormat="1" ht="33" customHeight="1">
      <c r="B37" s="719"/>
      <c r="D37" s="913"/>
      <c r="E37" s="912"/>
      <c r="N37" s="903"/>
      <c r="O37" s="903"/>
      <c r="P37" s="903"/>
      <c r="Q37" s="903"/>
      <c r="R37" s="903"/>
      <c r="S37" s="903"/>
      <c r="T37" s="903"/>
      <c r="U37" s="903"/>
      <c r="V37" s="903"/>
      <c r="W37" s="903"/>
    </row>
    <row r="38" spans="2:23" s="767" customFormat="1" ht="33" customHeight="1">
      <c r="D38" s="913"/>
      <c r="E38" s="912"/>
      <c r="N38" s="903"/>
      <c r="O38" s="903"/>
      <c r="P38" s="903"/>
      <c r="Q38" s="903"/>
      <c r="R38" s="903"/>
      <c r="S38" s="903"/>
      <c r="T38" s="903"/>
      <c r="U38" s="903"/>
      <c r="V38" s="903"/>
      <c r="W38" s="903"/>
    </row>
    <row r="39" spans="2:23" s="767" customFormat="1" ht="33" customHeight="1">
      <c r="D39" s="901"/>
      <c r="N39" s="903"/>
      <c r="O39" s="903"/>
      <c r="P39" s="903"/>
      <c r="Q39" s="903"/>
      <c r="R39" s="903"/>
      <c r="S39" s="903"/>
      <c r="T39" s="903"/>
      <c r="U39" s="903"/>
      <c r="V39" s="903"/>
      <c r="W39" s="903"/>
    </row>
    <row r="40" spans="2:23" s="767" customFormat="1" ht="33" customHeight="1">
      <c r="B40" s="914"/>
      <c r="D40" s="901"/>
      <c r="N40" s="903"/>
      <c r="O40" s="903"/>
      <c r="P40" s="903"/>
      <c r="Q40" s="903"/>
      <c r="R40" s="903"/>
      <c r="S40" s="903"/>
      <c r="T40" s="903"/>
      <c r="U40" s="903"/>
      <c r="V40" s="903"/>
      <c r="W40" s="903"/>
    </row>
    <row r="41" spans="2:23" s="767" customFormat="1" ht="33" customHeight="1">
      <c r="B41" s="914"/>
      <c r="D41" s="901"/>
      <c r="N41" s="903"/>
      <c r="O41" s="903"/>
      <c r="P41" s="903"/>
      <c r="Q41" s="903"/>
      <c r="R41" s="903"/>
      <c r="S41" s="903"/>
      <c r="T41" s="903"/>
      <c r="U41" s="903"/>
      <c r="V41" s="903"/>
      <c r="W41" s="903"/>
    </row>
    <row r="42" spans="2:23" s="767" customFormat="1" ht="33" customHeight="1">
      <c r="B42" s="914"/>
      <c r="D42" s="901"/>
      <c r="N42" s="903"/>
      <c r="O42" s="903"/>
      <c r="P42" s="903"/>
      <c r="Q42" s="903"/>
      <c r="R42" s="903"/>
      <c r="S42" s="903"/>
      <c r="T42" s="903"/>
      <c r="U42" s="903"/>
      <c r="V42" s="903"/>
      <c r="W42" s="903"/>
    </row>
    <row r="43" spans="2:23" s="2" customFormat="1">
      <c r="B43" s="234" t="s">
        <v>430</v>
      </c>
      <c r="C43" s="167"/>
      <c r="D43" s="181"/>
      <c r="N43" s="4"/>
      <c r="O43" s="4"/>
      <c r="P43" s="4"/>
      <c r="Q43" s="4"/>
      <c r="R43" s="4"/>
      <c r="S43" s="4"/>
      <c r="T43" s="4"/>
      <c r="U43" s="4"/>
      <c r="V43" s="4"/>
      <c r="W43" s="4"/>
    </row>
    <row r="44" spans="2:23" s="2" customFormat="1">
      <c r="B44" s="234" t="s">
        <v>285</v>
      </c>
      <c r="C44" s="167"/>
      <c r="D44" s="181"/>
      <c r="N44" s="4"/>
      <c r="O44" s="4"/>
      <c r="P44" s="4"/>
      <c r="Q44" s="4"/>
      <c r="R44" s="4"/>
      <c r="S44" s="4"/>
      <c r="T44" s="4"/>
      <c r="U44" s="4"/>
      <c r="V44" s="4"/>
      <c r="W44" s="4"/>
    </row>
    <row r="45" spans="2:23" s="2" customFormat="1">
      <c r="B45" s="167"/>
      <c r="C45" s="167"/>
      <c r="D45" s="182"/>
      <c r="N45" s="4"/>
      <c r="O45" s="4"/>
      <c r="P45" s="4"/>
      <c r="Q45" s="4"/>
      <c r="R45" s="4"/>
      <c r="S45" s="4"/>
      <c r="T45" s="4"/>
      <c r="U45" s="4"/>
      <c r="V45" s="4"/>
      <c r="W45" s="4"/>
    </row>
    <row r="46" spans="2:23" s="2" customFormat="1">
      <c r="D46" s="78"/>
      <c r="N46" s="4"/>
      <c r="O46" s="4"/>
      <c r="P46" s="4"/>
      <c r="Q46" s="4"/>
      <c r="R46" s="4"/>
      <c r="S46" s="4"/>
      <c r="T46" s="4"/>
      <c r="U46" s="4"/>
      <c r="V46" s="4"/>
      <c r="W46" s="4"/>
    </row>
    <row r="47" spans="2:23" s="2" customFormat="1">
      <c r="D47" s="78"/>
      <c r="N47" s="4"/>
      <c r="O47" s="4"/>
      <c r="P47" s="4"/>
      <c r="Q47" s="4"/>
      <c r="R47" s="4"/>
      <c r="S47" s="4"/>
      <c r="T47" s="4"/>
      <c r="U47" s="4"/>
      <c r="V47" s="4"/>
      <c r="W47" s="4"/>
    </row>
  </sheetData>
  <mergeCells count="2">
    <mergeCell ref="B4:G4"/>
    <mergeCell ref="B3:G3"/>
  </mergeCells>
  <hyperlinks>
    <hyperlink ref="B2" location="Indice!A1" display="Índice"/>
    <hyperlink ref="H2" location="'4.1 Establecimientos por sector'!A1" display="Siguiente"/>
    <hyperlink ref="G2" location="'3.2 Defunciones'!A1" display="Anterior"/>
  </hyperlink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3"/>
  <sheetViews>
    <sheetView showGridLines="0" zoomScale="70" zoomScaleNormal="70" workbookViewId="0">
      <pane ySplit="4" topLeftCell="A5" activePane="bottomLeft" state="frozen"/>
      <selection pane="bottomLeft"/>
    </sheetView>
  </sheetViews>
  <sheetFormatPr baseColWidth="10" defaultColWidth="11.42578125" defaultRowHeight="17.25"/>
  <cols>
    <col min="1" max="1" width="5" style="5" customWidth="1"/>
    <col min="2" max="2" width="42" style="5" customWidth="1"/>
    <col min="3" max="18" width="14" style="5" customWidth="1"/>
    <col min="19" max="19" width="11.42578125" style="5"/>
    <col min="20" max="20" width="12.85546875" style="5" customWidth="1"/>
    <col min="21" max="22" width="11.42578125" style="5"/>
    <col min="23" max="23" width="11.42578125" style="5" customWidth="1"/>
    <col min="24" max="24" width="11.42578125" style="5"/>
    <col min="25" max="25" width="36" style="5" customWidth="1"/>
    <col min="26" max="32" width="11.42578125" style="5"/>
    <col min="33" max="33" width="13.5703125" style="5" customWidth="1"/>
    <col min="34" max="36" width="11.42578125" style="5"/>
    <col min="37" max="37" width="17.28515625" style="5" customWidth="1"/>
    <col min="38" max="16384" width="11.42578125" style="5"/>
  </cols>
  <sheetData>
    <row r="1" spans="1:42" ht="91.5" customHeight="1"/>
    <row r="2" spans="1:42" s="666" customFormat="1" ht="33" customHeight="1">
      <c r="B2" s="665" t="s">
        <v>108</v>
      </c>
      <c r="U2" s="816" t="s">
        <v>283</v>
      </c>
      <c r="V2" s="816"/>
      <c r="X2" s="816" t="s">
        <v>284</v>
      </c>
    </row>
    <row r="3" spans="1:42" ht="33" customHeight="1">
      <c r="B3" s="999" t="s">
        <v>251</v>
      </c>
      <c r="C3" s="999"/>
      <c r="D3" s="999"/>
      <c r="E3" s="999"/>
      <c r="F3" s="999"/>
      <c r="G3" s="999"/>
      <c r="H3" s="999"/>
      <c r="I3" s="999"/>
      <c r="J3" s="999"/>
      <c r="K3" s="999"/>
      <c r="L3" s="999"/>
      <c r="M3" s="999"/>
      <c r="N3" s="999"/>
      <c r="O3" s="999"/>
      <c r="P3" s="999"/>
      <c r="Q3" s="999"/>
      <c r="R3" s="999"/>
      <c r="S3" s="999"/>
      <c r="T3" s="999"/>
      <c r="U3" s="999"/>
      <c r="V3" s="836"/>
    </row>
    <row r="4" spans="1:42" ht="33" customHeight="1">
      <c r="B4" s="990" t="s">
        <v>431</v>
      </c>
      <c r="C4" s="980"/>
      <c r="D4" s="980"/>
      <c r="E4" s="980"/>
      <c r="F4" s="980"/>
      <c r="G4" s="980"/>
      <c r="H4" s="980"/>
      <c r="I4" s="980"/>
      <c r="J4" s="980"/>
      <c r="K4" s="980"/>
      <c r="L4" s="980"/>
      <c r="M4" s="980"/>
      <c r="N4" s="980"/>
      <c r="O4" s="980"/>
      <c r="P4" s="980"/>
      <c r="Q4" s="980"/>
      <c r="R4" s="980"/>
      <c r="S4" s="980"/>
      <c r="T4" s="980"/>
      <c r="U4" s="980"/>
      <c r="V4" s="835"/>
      <c r="Y4" s="990" t="s">
        <v>432</v>
      </c>
      <c r="Z4" s="990"/>
      <c r="AA4" s="990"/>
      <c r="AB4" s="990"/>
      <c r="AC4" s="990"/>
      <c r="AD4" s="990"/>
      <c r="AE4" s="990"/>
      <c r="AF4" s="990"/>
      <c r="AG4" s="990"/>
      <c r="AH4" s="990"/>
      <c r="AI4" s="746"/>
      <c r="AJ4" s="746"/>
      <c r="AK4" s="746"/>
      <c r="AL4" s="746"/>
      <c r="AM4" s="746"/>
      <c r="AN4" s="746"/>
      <c r="AO4" s="746"/>
      <c r="AP4" s="746"/>
    </row>
    <row r="5" spans="1:42" ht="33" customHeight="1">
      <c r="B5" s="310"/>
      <c r="C5" s="219"/>
      <c r="D5" s="219"/>
      <c r="E5" s="219"/>
      <c r="F5" s="219"/>
      <c r="G5" s="219"/>
      <c r="H5" s="219"/>
      <c r="I5" s="219"/>
      <c r="J5" s="219"/>
      <c r="K5" s="219"/>
      <c r="L5" s="219"/>
      <c r="M5" s="219"/>
      <c r="N5" s="219"/>
      <c r="O5" s="219"/>
      <c r="P5" s="219"/>
      <c r="Q5" s="219"/>
      <c r="R5" s="219"/>
      <c r="Y5" s="783"/>
      <c r="AM5" s="783"/>
    </row>
    <row r="6" spans="1:42" ht="33" customHeight="1">
      <c r="B6" s="997" t="s">
        <v>109</v>
      </c>
      <c r="C6" s="1001" t="s">
        <v>0</v>
      </c>
      <c r="D6" s="993"/>
      <c r="E6" s="993"/>
      <c r="F6" s="993"/>
      <c r="G6" s="993"/>
      <c r="H6" s="993"/>
      <c r="I6" s="994"/>
      <c r="J6" s="993" t="s">
        <v>110</v>
      </c>
      <c r="K6" s="993"/>
      <c r="L6" s="993"/>
      <c r="M6" s="993"/>
      <c r="N6" s="993"/>
      <c r="O6" s="993"/>
      <c r="P6" s="994"/>
      <c r="Q6" s="1000" t="s">
        <v>111</v>
      </c>
      <c r="R6" s="995"/>
      <c r="S6" s="995"/>
      <c r="T6" s="995"/>
      <c r="U6" s="995"/>
      <c r="V6" s="995"/>
      <c r="W6" s="996"/>
      <c r="Y6" s="991" t="s">
        <v>109</v>
      </c>
      <c r="Z6" s="993" t="s">
        <v>352</v>
      </c>
      <c r="AA6" s="993"/>
      <c r="AB6" s="994"/>
      <c r="AC6" s="993" t="s">
        <v>110</v>
      </c>
      <c r="AD6" s="993"/>
      <c r="AE6" s="994"/>
      <c r="AF6" s="995" t="s">
        <v>353</v>
      </c>
      <c r="AG6" s="995"/>
      <c r="AH6" s="996"/>
    </row>
    <row r="7" spans="1:42" ht="33" customHeight="1">
      <c r="B7" s="998"/>
      <c r="C7" s="301">
        <v>2015</v>
      </c>
      <c r="D7" s="301">
        <v>2016</v>
      </c>
      <c r="E7" s="301">
        <v>2017</v>
      </c>
      <c r="F7" s="301">
        <v>2018</v>
      </c>
      <c r="G7" s="301">
        <v>2019</v>
      </c>
      <c r="H7" s="831">
        <v>2020</v>
      </c>
      <c r="I7" s="301">
        <v>2021</v>
      </c>
      <c r="J7" s="301">
        <v>2015</v>
      </c>
      <c r="K7" s="301">
        <v>2016</v>
      </c>
      <c r="L7" s="301">
        <v>2017</v>
      </c>
      <c r="M7" s="301">
        <v>2018</v>
      </c>
      <c r="N7" s="301">
        <v>2019</v>
      </c>
      <c r="O7" s="831">
        <v>2020</v>
      </c>
      <c r="P7" s="301">
        <v>2021</v>
      </c>
      <c r="Q7" s="301">
        <v>2015</v>
      </c>
      <c r="R7" s="301">
        <v>2016</v>
      </c>
      <c r="S7" s="301">
        <v>2017</v>
      </c>
      <c r="T7" s="301">
        <v>2018</v>
      </c>
      <c r="U7" s="301">
        <v>2019</v>
      </c>
      <c r="V7" s="831">
        <v>2020</v>
      </c>
      <c r="W7" s="301">
        <v>2021</v>
      </c>
      <c r="Y7" s="992"/>
      <c r="Z7" s="831">
        <v>2022</v>
      </c>
      <c r="AA7" s="831">
        <v>2023</v>
      </c>
      <c r="AB7" s="733">
        <v>2024</v>
      </c>
      <c r="AC7" s="831">
        <v>2022</v>
      </c>
      <c r="AD7" s="831">
        <v>2023</v>
      </c>
      <c r="AE7" s="733">
        <v>2024</v>
      </c>
      <c r="AF7" s="831">
        <v>2022</v>
      </c>
      <c r="AG7" s="831">
        <v>2023</v>
      </c>
      <c r="AH7" s="733">
        <v>2024</v>
      </c>
    </row>
    <row r="8" spans="1:42" s="4" customFormat="1" ht="33" customHeight="1">
      <c r="A8" s="2"/>
      <c r="B8" s="306" t="s">
        <v>112</v>
      </c>
      <c r="C8" s="260">
        <v>61</v>
      </c>
      <c r="D8" s="260">
        <v>69</v>
      </c>
      <c r="E8" s="260">
        <v>79</v>
      </c>
      <c r="F8" s="260">
        <v>89</v>
      </c>
      <c r="G8" s="260">
        <v>93</v>
      </c>
      <c r="H8" s="260">
        <v>93</v>
      </c>
      <c r="I8" s="260">
        <v>104</v>
      </c>
      <c r="J8" s="260">
        <v>47</v>
      </c>
      <c r="K8" s="260">
        <v>52</v>
      </c>
      <c r="L8" s="260">
        <v>50</v>
      </c>
      <c r="M8" s="260">
        <v>51</v>
      </c>
      <c r="N8" s="260">
        <v>52</v>
      </c>
      <c r="O8" s="513">
        <v>52</v>
      </c>
      <c r="P8" s="260">
        <v>51</v>
      </c>
      <c r="Q8" s="260">
        <v>14</v>
      </c>
      <c r="R8" s="260">
        <v>17</v>
      </c>
      <c r="S8" s="260">
        <v>29</v>
      </c>
      <c r="T8" s="260">
        <v>38</v>
      </c>
      <c r="U8" s="260">
        <v>41</v>
      </c>
      <c r="V8" s="260">
        <v>41</v>
      </c>
      <c r="W8" s="260">
        <v>53</v>
      </c>
      <c r="X8" s="460"/>
      <c r="Y8" s="306" t="s">
        <v>112</v>
      </c>
      <c r="Z8" s="260">
        <v>104</v>
      </c>
      <c r="AA8" s="260">
        <v>110</v>
      </c>
      <c r="AB8" s="260">
        <v>111</v>
      </c>
      <c r="AC8" s="260">
        <v>51</v>
      </c>
      <c r="AD8" s="513">
        <v>51</v>
      </c>
      <c r="AE8" s="513">
        <v>50</v>
      </c>
      <c r="AF8" s="260">
        <v>53</v>
      </c>
      <c r="AG8" s="260">
        <v>59</v>
      </c>
      <c r="AH8" s="260">
        <v>61</v>
      </c>
      <c r="AI8" s="874"/>
      <c r="AJ8" s="874"/>
      <c r="AK8" s="874"/>
    </row>
    <row r="9" spans="1:42" s="4" customFormat="1" ht="33" customHeight="1">
      <c r="A9" s="2"/>
      <c r="B9" s="296" t="s">
        <v>113</v>
      </c>
      <c r="C9" s="260">
        <v>134</v>
      </c>
      <c r="D9" s="260">
        <v>137</v>
      </c>
      <c r="E9" s="260">
        <v>189</v>
      </c>
      <c r="F9" s="260">
        <v>254</v>
      </c>
      <c r="G9" s="260">
        <v>262</v>
      </c>
      <c r="H9" s="260">
        <v>262</v>
      </c>
      <c r="I9" s="260">
        <v>292</v>
      </c>
      <c r="J9" s="260">
        <v>100</v>
      </c>
      <c r="K9" s="260">
        <v>105</v>
      </c>
      <c r="L9" s="260">
        <v>108</v>
      </c>
      <c r="M9" s="260">
        <v>109</v>
      </c>
      <c r="N9" s="260">
        <v>107</v>
      </c>
      <c r="O9" s="514">
        <v>108</v>
      </c>
      <c r="P9" s="260">
        <v>110</v>
      </c>
      <c r="Q9" s="260">
        <v>34</v>
      </c>
      <c r="R9" s="260">
        <v>32</v>
      </c>
      <c r="S9" s="260">
        <v>81</v>
      </c>
      <c r="T9" s="260">
        <v>145</v>
      </c>
      <c r="U9" s="260">
        <v>155</v>
      </c>
      <c r="V9" s="260">
        <v>154</v>
      </c>
      <c r="W9" s="260">
        <v>182</v>
      </c>
      <c r="X9" s="460"/>
      <c r="Y9" s="296" t="s">
        <v>113</v>
      </c>
      <c r="Z9" s="260">
        <v>294</v>
      </c>
      <c r="AA9" s="260">
        <v>304</v>
      </c>
      <c r="AB9" s="260">
        <v>302</v>
      </c>
      <c r="AC9" s="260">
        <v>108</v>
      </c>
      <c r="AD9" s="514">
        <v>108</v>
      </c>
      <c r="AE9" s="514">
        <v>101</v>
      </c>
      <c r="AF9" s="260">
        <v>186</v>
      </c>
      <c r="AG9" s="260">
        <v>196</v>
      </c>
      <c r="AH9" s="260">
        <v>201</v>
      </c>
      <c r="AI9" s="874"/>
      <c r="AJ9" s="874"/>
      <c r="AK9" s="874"/>
    </row>
    <row r="10" spans="1:42" s="4" customFormat="1" ht="33" customHeight="1">
      <c r="A10" s="2"/>
      <c r="B10" s="296" t="s">
        <v>268</v>
      </c>
      <c r="C10" s="260">
        <v>30</v>
      </c>
      <c r="D10" s="260">
        <v>42</v>
      </c>
      <c r="E10" s="260">
        <v>41</v>
      </c>
      <c r="F10" s="260">
        <v>48</v>
      </c>
      <c r="G10" s="260">
        <v>52</v>
      </c>
      <c r="H10" s="260">
        <v>21</v>
      </c>
      <c r="I10" s="260">
        <v>32</v>
      </c>
      <c r="J10" s="260">
        <v>17</v>
      </c>
      <c r="K10" s="260">
        <v>22</v>
      </c>
      <c r="L10" s="260">
        <v>23</v>
      </c>
      <c r="M10" s="260">
        <v>22</v>
      </c>
      <c r="N10" s="260">
        <v>22</v>
      </c>
      <c r="O10" s="513">
        <v>8</v>
      </c>
      <c r="P10" s="260">
        <v>13</v>
      </c>
      <c r="Q10" s="260">
        <v>13</v>
      </c>
      <c r="R10" s="260">
        <v>20</v>
      </c>
      <c r="S10" s="260">
        <v>18</v>
      </c>
      <c r="T10" s="260">
        <v>26</v>
      </c>
      <c r="U10" s="260">
        <v>30</v>
      </c>
      <c r="V10" s="260">
        <v>13</v>
      </c>
      <c r="W10" s="260">
        <v>19</v>
      </c>
      <c r="X10" s="460"/>
      <c r="Y10" s="296" t="s">
        <v>355</v>
      </c>
      <c r="Z10" s="260">
        <v>32</v>
      </c>
      <c r="AA10" s="260">
        <v>39</v>
      </c>
      <c r="AB10" s="260">
        <v>41</v>
      </c>
      <c r="AC10" s="260">
        <v>13</v>
      </c>
      <c r="AD10" s="513">
        <v>12</v>
      </c>
      <c r="AE10" s="513">
        <v>13</v>
      </c>
      <c r="AF10" s="260">
        <v>19</v>
      </c>
      <c r="AG10" s="260">
        <v>27</v>
      </c>
      <c r="AH10" s="260">
        <v>28</v>
      </c>
      <c r="AI10" s="874"/>
      <c r="AJ10" s="874"/>
      <c r="AK10" s="874"/>
    </row>
    <row r="11" spans="1:42" s="4" customFormat="1" ht="33" customHeight="1">
      <c r="A11" s="2"/>
      <c r="B11" s="296" t="s">
        <v>269</v>
      </c>
      <c r="C11" s="260">
        <v>440</v>
      </c>
      <c r="D11" s="260">
        <v>481</v>
      </c>
      <c r="E11" s="260">
        <v>421</v>
      </c>
      <c r="F11" s="260">
        <v>129</v>
      </c>
      <c r="G11" s="260">
        <v>113</v>
      </c>
      <c r="H11" s="260">
        <v>105</v>
      </c>
      <c r="I11" s="260">
        <v>137</v>
      </c>
      <c r="J11" s="260">
        <v>0</v>
      </c>
      <c r="K11" s="260">
        <v>0</v>
      </c>
      <c r="L11" s="260">
        <v>0</v>
      </c>
      <c r="M11" s="260">
        <v>0</v>
      </c>
      <c r="N11" s="260">
        <v>0</v>
      </c>
      <c r="O11" s="514">
        <v>0</v>
      </c>
      <c r="P11" s="260">
        <v>0</v>
      </c>
      <c r="Q11" s="260">
        <v>440</v>
      </c>
      <c r="R11" s="260">
        <v>481</v>
      </c>
      <c r="S11" s="260">
        <v>420</v>
      </c>
      <c r="T11" s="260">
        <v>129</v>
      </c>
      <c r="U11" s="260">
        <v>113</v>
      </c>
      <c r="V11" s="260">
        <v>105</v>
      </c>
      <c r="W11" s="260">
        <v>137</v>
      </c>
      <c r="X11" s="460"/>
      <c r="Y11" s="296" t="s">
        <v>356</v>
      </c>
      <c r="Z11" s="260">
        <v>131</v>
      </c>
      <c r="AA11" s="260">
        <v>78</v>
      </c>
      <c r="AB11" s="260">
        <v>80</v>
      </c>
      <c r="AC11" s="260">
        <v>0</v>
      </c>
      <c r="AD11" s="260">
        <v>0</v>
      </c>
      <c r="AE11" s="260">
        <v>0</v>
      </c>
      <c r="AF11" s="260">
        <v>131</v>
      </c>
      <c r="AG11" s="260">
        <v>78</v>
      </c>
      <c r="AH11" s="260">
        <v>80</v>
      </c>
      <c r="AI11" s="874"/>
      <c r="AJ11" s="874"/>
      <c r="AK11" s="874"/>
    </row>
    <row r="12" spans="1:42" s="4" customFormat="1" ht="33" customHeight="1">
      <c r="A12" s="2"/>
      <c r="B12" s="296" t="s">
        <v>114</v>
      </c>
      <c r="C12" s="260">
        <v>1752</v>
      </c>
      <c r="D12" s="260">
        <v>1731</v>
      </c>
      <c r="E12" s="260">
        <v>1705</v>
      </c>
      <c r="F12" s="260">
        <v>1552</v>
      </c>
      <c r="G12" s="260">
        <v>1550</v>
      </c>
      <c r="H12" s="260">
        <v>1553</v>
      </c>
      <c r="I12" s="260">
        <v>1567</v>
      </c>
      <c r="J12" s="260">
        <v>1730</v>
      </c>
      <c r="K12" s="260">
        <v>1704</v>
      </c>
      <c r="L12" s="260">
        <v>1678</v>
      </c>
      <c r="M12" s="260">
        <v>1550</v>
      </c>
      <c r="N12" s="260">
        <v>1548</v>
      </c>
      <c r="O12" s="513">
        <v>1547</v>
      </c>
      <c r="P12" s="745">
        <v>1465</v>
      </c>
      <c r="Q12" s="260">
        <v>22</v>
      </c>
      <c r="R12" s="260">
        <v>27</v>
      </c>
      <c r="S12" s="260">
        <v>27</v>
      </c>
      <c r="T12" s="260">
        <v>2</v>
      </c>
      <c r="U12" s="260">
        <v>2</v>
      </c>
      <c r="V12" s="260">
        <v>6</v>
      </c>
      <c r="W12" s="260">
        <v>102</v>
      </c>
      <c r="X12" s="460"/>
      <c r="Y12" s="296" t="s">
        <v>114</v>
      </c>
      <c r="Z12" s="260">
        <v>1657</v>
      </c>
      <c r="AA12" s="260">
        <v>1876</v>
      </c>
      <c r="AB12" s="260">
        <v>1951</v>
      </c>
      <c r="AC12" s="745">
        <v>1553</v>
      </c>
      <c r="AD12" s="513">
        <v>1744</v>
      </c>
      <c r="AE12" s="513">
        <v>1816</v>
      </c>
      <c r="AF12" s="260">
        <v>104</v>
      </c>
      <c r="AG12" s="260">
        <v>132</v>
      </c>
      <c r="AH12" s="260">
        <v>135</v>
      </c>
      <c r="AI12" s="874"/>
      <c r="AJ12" s="874"/>
      <c r="AK12" s="874"/>
    </row>
    <row r="13" spans="1:42" s="4" customFormat="1" ht="33" customHeight="1">
      <c r="A13" s="2"/>
      <c r="B13" s="296" t="s">
        <v>115</v>
      </c>
      <c r="C13" s="260">
        <v>8</v>
      </c>
      <c r="D13" s="260">
        <v>19</v>
      </c>
      <c r="E13" s="260">
        <v>17</v>
      </c>
      <c r="F13" s="260">
        <v>12</v>
      </c>
      <c r="G13" s="260">
        <v>12</v>
      </c>
      <c r="H13" s="260">
        <v>12</v>
      </c>
      <c r="J13" s="260">
        <v>8</v>
      </c>
      <c r="K13" s="260">
        <v>19</v>
      </c>
      <c r="L13" s="260">
        <v>17</v>
      </c>
      <c r="M13" s="260">
        <v>12</v>
      </c>
      <c r="N13" s="260">
        <v>12</v>
      </c>
      <c r="O13" s="514">
        <v>12</v>
      </c>
      <c r="Q13" s="260">
        <v>0</v>
      </c>
      <c r="R13" s="260">
        <v>0</v>
      </c>
      <c r="S13" s="260">
        <v>0</v>
      </c>
      <c r="T13" s="260">
        <v>0</v>
      </c>
      <c r="U13" s="260">
        <v>0</v>
      </c>
      <c r="V13" s="260">
        <v>0</v>
      </c>
      <c r="W13" s="260"/>
      <c r="X13" s="460"/>
      <c r="Y13" s="296" t="s">
        <v>116</v>
      </c>
      <c r="Z13" s="260">
        <v>663</v>
      </c>
      <c r="AA13" s="260">
        <v>443</v>
      </c>
      <c r="AB13" s="260">
        <v>937</v>
      </c>
      <c r="AC13" s="745">
        <v>658</v>
      </c>
      <c r="AD13" s="513">
        <v>420</v>
      </c>
      <c r="AE13" s="513">
        <v>913</v>
      </c>
      <c r="AF13" s="260">
        <v>5</v>
      </c>
      <c r="AG13" s="260">
        <v>23</v>
      </c>
      <c r="AH13" s="260">
        <v>24</v>
      </c>
      <c r="AI13" s="874"/>
      <c r="AJ13" s="874"/>
      <c r="AK13" s="874"/>
    </row>
    <row r="14" spans="1:42" s="4" customFormat="1" ht="33" customHeight="1">
      <c r="A14" s="2"/>
      <c r="B14" s="296" t="s">
        <v>116</v>
      </c>
      <c r="C14" s="260">
        <v>458</v>
      </c>
      <c r="D14" s="260">
        <v>475</v>
      </c>
      <c r="E14" s="260">
        <v>481</v>
      </c>
      <c r="F14" s="260">
        <v>499</v>
      </c>
      <c r="G14" s="260">
        <v>503</v>
      </c>
      <c r="H14" s="260">
        <v>500</v>
      </c>
      <c r="I14" s="260">
        <v>572</v>
      </c>
      <c r="J14" s="260">
        <v>458</v>
      </c>
      <c r="K14" s="260">
        <v>475</v>
      </c>
      <c r="L14" s="260">
        <v>481</v>
      </c>
      <c r="M14" s="260">
        <v>499</v>
      </c>
      <c r="N14" s="260">
        <v>503</v>
      </c>
      <c r="O14" s="513">
        <v>500</v>
      </c>
      <c r="P14" s="745">
        <v>568</v>
      </c>
      <c r="Q14" s="260">
        <v>0</v>
      </c>
      <c r="R14" s="260">
        <v>0</v>
      </c>
      <c r="S14" s="260">
        <v>0</v>
      </c>
      <c r="T14" s="260">
        <v>0</v>
      </c>
      <c r="U14" s="260">
        <v>0</v>
      </c>
      <c r="V14" s="260">
        <v>0</v>
      </c>
      <c r="W14" s="260">
        <v>4</v>
      </c>
      <c r="X14" s="460"/>
      <c r="Y14" s="296" t="s">
        <v>182</v>
      </c>
      <c r="Z14" s="260">
        <v>126</v>
      </c>
      <c r="AA14" s="260">
        <v>69</v>
      </c>
      <c r="AB14" s="260">
        <v>71</v>
      </c>
      <c r="AC14" s="745">
        <v>0</v>
      </c>
      <c r="AD14" s="745">
        <v>0</v>
      </c>
      <c r="AE14" s="745">
        <v>0</v>
      </c>
      <c r="AF14" s="260">
        <v>126</v>
      </c>
      <c r="AG14" s="260">
        <v>69</v>
      </c>
      <c r="AH14" s="260">
        <v>71</v>
      </c>
      <c r="AI14" s="874"/>
      <c r="AJ14" s="874"/>
      <c r="AK14" s="874"/>
    </row>
    <row r="15" spans="1:42" s="4" customFormat="1" ht="33" customHeight="1">
      <c r="A15" s="2"/>
      <c r="B15" s="296" t="s">
        <v>182</v>
      </c>
      <c r="C15" s="260">
        <v>922</v>
      </c>
      <c r="D15" s="260">
        <v>933</v>
      </c>
      <c r="E15" s="260">
        <v>921</v>
      </c>
      <c r="F15" s="260">
        <v>914</v>
      </c>
      <c r="G15" s="260">
        <v>892</v>
      </c>
      <c r="H15" s="260">
        <v>893</v>
      </c>
      <c r="I15" s="260">
        <v>129</v>
      </c>
      <c r="J15" s="260">
        <v>839</v>
      </c>
      <c r="K15" s="260">
        <v>797</v>
      </c>
      <c r="L15" s="260">
        <v>768</v>
      </c>
      <c r="M15" s="260">
        <v>848</v>
      </c>
      <c r="N15" s="260">
        <v>830</v>
      </c>
      <c r="O15" s="514">
        <v>833</v>
      </c>
      <c r="P15" s="745">
        <v>0</v>
      </c>
      <c r="Q15" s="260">
        <v>83</v>
      </c>
      <c r="R15" s="260">
        <v>136</v>
      </c>
      <c r="S15" s="260">
        <v>153</v>
      </c>
      <c r="T15" s="260">
        <v>66</v>
      </c>
      <c r="U15" s="260">
        <v>62</v>
      </c>
      <c r="V15" s="260">
        <v>60</v>
      </c>
      <c r="W15" s="260">
        <v>129</v>
      </c>
      <c r="X15" s="460"/>
      <c r="Y15" s="296" t="s">
        <v>354</v>
      </c>
      <c r="Z15" s="260">
        <v>526</v>
      </c>
      <c r="AA15" s="260">
        <v>601</v>
      </c>
      <c r="AB15" s="260">
        <v>615</v>
      </c>
      <c r="AC15" s="745">
        <v>34</v>
      </c>
      <c r="AD15" s="514">
        <v>41</v>
      </c>
      <c r="AE15" s="514">
        <v>41</v>
      </c>
      <c r="AF15" s="260">
        <v>492</v>
      </c>
      <c r="AG15" s="260">
        <v>560</v>
      </c>
      <c r="AH15" s="260">
        <v>574</v>
      </c>
      <c r="AI15" s="874"/>
      <c r="AJ15" s="874"/>
      <c r="AK15" s="874"/>
    </row>
    <row r="16" spans="1:42" s="4" customFormat="1" ht="33" customHeight="1">
      <c r="A16" s="2"/>
      <c r="B16" s="296" t="s">
        <v>270</v>
      </c>
      <c r="C16" s="260">
        <v>276</v>
      </c>
      <c r="D16" s="260">
        <v>314</v>
      </c>
      <c r="E16" s="260">
        <v>314</v>
      </c>
      <c r="F16" s="260">
        <v>668</v>
      </c>
      <c r="G16" s="260">
        <v>671</v>
      </c>
      <c r="H16" s="260">
        <v>697</v>
      </c>
      <c r="I16" s="260">
        <v>484</v>
      </c>
      <c r="J16" s="260">
        <v>219</v>
      </c>
      <c r="K16" s="260">
        <v>249</v>
      </c>
      <c r="L16" s="260">
        <v>238</v>
      </c>
      <c r="M16" s="260">
        <v>230</v>
      </c>
      <c r="N16" s="260">
        <v>231</v>
      </c>
      <c r="O16" s="514">
        <v>241</v>
      </c>
      <c r="P16" s="745">
        <v>25</v>
      </c>
      <c r="Q16" s="260">
        <v>57</v>
      </c>
      <c r="R16" s="260">
        <v>65</v>
      </c>
      <c r="S16" s="260">
        <v>76</v>
      </c>
      <c r="T16" s="260">
        <v>438</v>
      </c>
      <c r="U16" s="260">
        <v>440</v>
      </c>
      <c r="V16" s="260">
        <v>456</v>
      </c>
      <c r="W16" s="260">
        <v>459</v>
      </c>
      <c r="X16" s="460"/>
      <c r="Y16" s="307" t="s">
        <v>117</v>
      </c>
      <c r="Z16" s="263">
        <v>3533</v>
      </c>
      <c r="AA16" s="263">
        <v>3520</v>
      </c>
      <c r="AB16" s="263">
        <v>4108</v>
      </c>
      <c r="AC16" s="263">
        <v>2417</v>
      </c>
      <c r="AD16" s="263">
        <v>2376</v>
      </c>
      <c r="AE16" s="263">
        <v>2934</v>
      </c>
      <c r="AF16" s="263">
        <v>1116</v>
      </c>
      <c r="AG16" s="263">
        <v>1144</v>
      </c>
      <c r="AH16" s="263">
        <v>1174</v>
      </c>
      <c r="AI16" s="779"/>
    </row>
    <row r="17" spans="1:35" s="2" customFormat="1" ht="33" customHeight="1">
      <c r="B17" s="307" t="s">
        <v>117</v>
      </c>
      <c r="C17" s="263">
        <v>4081</v>
      </c>
      <c r="D17" s="263">
        <v>4201</v>
      </c>
      <c r="E17" s="263">
        <v>4168</v>
      </c>
      <c r="F17" s="263">
        <v>4165</v>
      </c>
      <c r="G17" s="263">
        <v>4148</v>
      </c>
      <c r="H17" s="263">
        <v>4136</v>
      </c>
      <c r="I17" s="263">
        <v>3285</v>
      </c>
      <c r="J17" s="263">
        <v>3418</v>
      </c>
      <c r="K17" s="263">
        <v>3423</v>
      </c>
      <c r="L17" s="263">
        <v>3364</v>
      </c>
      <c r="M17" s="263">
        <v>3321</v>
      </c>
      <c r="N17" s="263">
        <v>3305</v>
      </c>
      <c r="O17" s="263">
        <v>3301</v>
      </c>
      <c r="P17" s="263">
        <v>2232</v>
      </c>
      <c r="Q17" s="263">
        <v>663</v>
      </c>
      <c r="R17" s="263">
        <v>778</v>
      </c>
      <c r="S17" s="263">
        <v>804</v>
      </c>
      <c r="T17" s="263">
        <v>844</v>
      </c>
      <c r="U17" s="263">
        <v>843</v>
      </c>
      <c r="V17" s="263">
        <v>835</v>
      </c>
      <c r="W17" s="263">
        <v>1085</v>
      </c>
      <c r="X17" s="460"/>
      <c r="Z17" s="460"/>
      <c r="AA17" s="460"/>
      <c r="AB17" s="460"/>
      <c r="AC17" s="460"/>
      <c r="AD17" s="460"/>
      <c r="AE17" s="460"/>
      <c r="AF17" s="460"/>
      <c r="AG17" s="460"/>
      <c r="AH17" s="460"/>
    </row>
    <row r="18" spans="1:35" ht="33" customHeight="1">
      <c r="B18" s="311"/>
      <c r="C18" s="312"/>
      <c r="D18" s="312"/>
      <c r="E18" s="313"/>
      <c r="F18" s="313"/>
      <c r="G18" s="304"/>
      <c r="H18" s="304"/>
      <c r="I18" s="304"/>
      <c r="J18" s="304"/>
      <c r="K18" s="304"/>
      <c r="L18" s="304"/>
      <c r="M18" s="219"/>
      <c r="N18" s="219"/>
      <c r="O18" s="219"/>
      <c r="P18" s="219"/>
      <c r="Q18" s="219"/>
      <c r="R18" s="219"/>
      <c r="AG18" s="784" t="e">
        <f>1-AH17/AG17</f>
        <v>#DIV/0!</v>
      </c>
      <c r="AH18" s="122"/>
      <c r="AI18" s="4"/>
    </row>
    <row r="19" spans="1:35" ht="24" customHeight="1">
      <c r="B19" s="837" t="s">
        <v>433</v>
      </c>
      <c r="C19" s="219"/>
      <c r="D19" s="219"/>
      <c r="E19" s="219"/>
      <c r="F19" s="219"/>
      <c r="G19" s="219"/>
      <c r="H19" s="219"/>
      <c r="I19" s="219"/>
      <c r="J19" s="219"/>
      <c r="K19" s="219"/>
      <c r="L19" s="219"/>
      <c r="M19" s="219"/>
      <c r="N19" s="219"/>
      <c r="O19" s="219"/>
      <c r="P19" s="219"/>
      <c r="Q19" s="219"/>
      <c r="R19" s="219"/>
      <c r="Y19" s="984" t="s">
        <v>478</v>
      </c>
      <c r="Z19" s="985"/>
      <c r="AA19" s="985"/>
      <c r="AB19" s="985"/>
      <c r="AC19" s="985"/>
      <c r="AD19" s="985"/>
      <c r="AE19" s="985"/>
      <c r="AF19" s="985"/>
      <c r="AG19" s="985"/>
      <c r="AH19" s="986"/>
      <c r="AI19" s="4"/>
    </row>
    <row r="20" spans="1:35" ht="21.6" customHeight="1">
      <c r="B20" s="451"/>
      <c r="C20" s="124"/>
      <c r="D20" s="124"/>
      <c r="E20" s="124"/>
      <c r="F20" s="219"/>
      <c r="G20" s="219"/>
      <c r="H20" s="219"/>
      <c r="I20" s="219"/>
      <c r="J20" s="219"/>
      <c r="K20" s="219"/>
      <c r="L20" s="219"/>
      <c r="M20" s="219"/>
      <c r="N20" s="219"/>
      <c r="O20" s="219"/>
      <c r="P20" s="219"/>
      <c r="Q20" s="219"/>
      <c r="R20" s="219"/>
      <c r="Y20" s="987"/>
      <c r="Z20" s="988"/>
      <c r="AA20" s="988"/>
      <c r="AB20" s="988"/>
      <c r="AC20" s="988"/>
      <c r="AD20" s="988"/>
      <c r="AE20" s="988"/>
      <c r="AF20" s="988"/>
      <c r="AG20" s="988"/>
      <c r="AH20" s="989"/>
      <c r="AI20" s="4"/>
    </row>
    <row r="21" spans="1:35" ht="15.6" customHeight="1">
      <c r="A21" s="178"/>
      <c r="B21" s="124"/>
      <c r="C21" s="124"/>
      <c r="D21" s="451"/>
      <c r="E21" s="124"/>
      <c r="F21" s="178"/>
      <c r="G21" s="178"/>
      <c r="H21" s="178"/>
      <c r="I21" s="178"/>
      <c r="J21" s="178"/>
      <c r="K21" s="178"/>
      <c r="L21" s="178"/>
      <c r="M21" s="178"/>
      <c r="P21" s="581"/>
      <c r="Q21" s="581"/>
      <c r="R21" s="581"/>
      <c r="S21" s="581"/>
      <c r="T21" s="13"/>
      <c r="U21" s="13"/>
      <c r="V21" s="13"/>
      <c r="W21" s="13"/>
      <c r="X21" s="13"/>
      <c r="Y21" s="1" t="s">
        <v>363</v>
      </c>
      <c r="Z21" s="1"/>
      <c r="AA21" s="1"/>
      <c r="AB21" s="1"/>
      <c r="AC21" s="1"/>
      <c r="AD21" s="1"/>
      <c r="AE21" s="1"/>
      <c r="AF21" s="1"/>
      <c r="AG21" s="1"/>
      <c r="AH21" s="1"/>
      <c r="AI21" s="4"/>
    </row>
    <row r="22" spans="1:35" ht="17.100000000000001" customHeight="1">
      <c r="A22" s="178"/>
      <c r="B22" s="122"/>
      <c r="C22" s="122"/>
      <c r="D22" s="451"/>
      <c r="E22" s="124"/>
      <c r="F22" s="178"/>
      <c r="G22" s="178"/>
      <c r="H22" s="178"/>
      <c r="I22" s="178"/>
      <c r="J22" s="178"/>
      <c r="K22" s="178"/>
      <c r="L22" s="178"/>
      <c r="M22" s="178"/>
      <c r="P22" s="581"/>
      <c r="Q22" s="581"/>
      <c r="R22" s="581"/>
      <c r="S22" s="581"/>
      <c r="T22" s="13"/>
      <c r="U22" s="13"/>
      <c r="V22" s="13"/>
      <c r="W22" s="13"/>
      <c r="X22" s="13"/>
      <c r="Y22" s="580" t="s">
        <v>364</v>
      </c>
      <c r="Z22" s="1"/>
      <c r="AA22" s="1"/>
      <c r="AB22" s="1"/>
      <c r="AC22" s="1"/>
      <c r="AD22" s="1"/>
      <c r="AE22" s="1"/>
      <c r="AF22" s="1"/>
      <c r="AG22" s="1"/>
      <c r="AH22" s="1"/>
    </row>
    <row r="23" spans="1:35" ht="17.100000000000001" customHeight="1">
      <c r="A23" s="178"/>
      <c r="B23" s="72" t="str">
        <f>+B12</f>
        <v>Centros de salud</v>
      </c>
      <c r="C23" s="840">
        <f>AB12</f>
        <v>1951</v>
      </c>
      <c r="D23" s="494"/>
      <c r="E23" s="124"/>
      <c r="F23" s="178"/>
      <c r="G23" s="178"/>
      <c r="H23" s="178"/>
      <c r="I23" s="178"/>
      <c r="J23" s="178"/>
      <c r="K23" s="178"/>
      <c r="L23" s="178"/>
      <c r="M23" s="178"/>
      <c r="P23" s="581"/>
      <c r="Q23" s="581"/>
      <c r="R23" s="581"/>
      <c r="S23" s="581"/>
      <c r="T23" s="13"/>
      <c r="U23" s="13"/>
      <c r="V23" s="13"/>
      <c r="W23" s="13"/>
      <c r="X23" s="13"/>
      <c r="Y23" s="580" t="s">
        <v>477</v>
      </c>
      <c r="Z23" s="1"/>
      <c r="AA23" s="1"/>
      <c r="AB23" s="1"/>
      <c r="AC23" s="1"/>
      <c r="AD23" s="1"/>
      <c r="AE23" s="1"/>
      <c r="AF23" s="1"/>
      <c r="AG23" s="1"/>
      <c r="AH23" s="1"/>
    </row>
    <row r="24" spans="1:35" ht="18.95" customHeight="1">
      <c r="A24" s="178"/>
      <c r="B24" s="72" t="str">
        <f>+B15</f>
        <v>Dispensarios médicos (Policlinico)</v>
      </c>
      <c r="C24" s="840">
        <f>AB14</f>
        <v>71</v>
      </c>
      <c r="D24" s="494"/>
      <c r="E24" s="124"/>
      <c r="F24" s="178"/>
      <c r="G24" s="178"/>
      <c r="H24" s="178"/>
      <c r="I24" s="178"/>
      <c r="J24" s="178"/>
      <c r="K24" s="178"/>
      <c r="L24" s="178"/>
      <c r="M24" s="178"/>
      <c r="P24" s="581"/>
      <c r="Q24" s="581"/>
      <c r="R24" s="581"/>
      <c r="S24" s="581"/>
      <c r="T24" s="13"/>
      <c r="U24" s="13"/>
      <c r="V24" s="13"/>
      <c r="W24" s="13"/>
      <c r="X24" s="543"/>
      <c r="Y24" s="580" t="s">
        <v>365</v>
      </c>
      <c r="Z24" s="580"/>
      <c r="AA24" s="580"/>
      <c r="AB24" s="580"/>
      <c r="AC24" s="1"/>
      <c r="AD24" s="1"/>
      <c r="AE24" s="1"/>
      <c r="AF24" s="1"/>
      <c r="AG24" s="1"/>
      <c r="AH24" s="1"/>
    </row>
    <row r="25" spans="1:35" ht="33" customHeight="1">
      <c r="A25" s="178"/>
      <c r="B25" s="72" t="str">
        <f>+B16</f>
        <v>Otros  3/</v>
      </c>
      <c r="C25" s="840">
        <f>AB15</f>
        <v>615</v>
      </c>
      <c r="D25" s="494"/>
      <c r="E25" s="124"/>
      <c r="F25" s="178"/>
      <c r="G25" s="178"/>
      <c r="H25" s="178"/>
      <c r="I25" s="178"/>
      <c r="J25" s="178"/>
      <c r="K25" s="178"/>
      <c r="L25" s="178"/>
      <c r="M25" s="178"/>
      <c r="P25" s="581"/>
      <c r="Q25" s="581"/>
      <c r="R25" s="581"/>
      <c r="S25" s="581"/>
      <c r="T25" s="13"/>
      <c r="U25" s="13"/>
      <c r="V25" s="13"/>
      <c r="W25" s="13"/>
      <c r="X25" s="13"/>
      <c r="Y25" s="13"/>
    </row>
    <row r="26" spans="1:35" ht="33" customHeight="1">
      <c r="A26" s="178"/>
      <c r="B26" s="841" t="str">
        <f>+B14</f>
        <v>Puestos de salud</v>
      </c>
      <c r="C26" s="840">
        <f>+AB13</f>
        <v>937</v>
      </c>
      <c r="D26" s="494"/>
      <c r="E26" s="124"/>
      <c r="F26" s="178"/>
      <c r="G26" s="178"/>
      <c r="H26" s="178"/>
      <c r="I26" s="178"/>
      <c r="J26" s="178"/>
      <c r="K26" s="178"/>
      <c r="L26" s="178"/>
      <c r="M26" s="178"/>
      <c r="P26" s="581"/>
      <c r="Q26" s="581"/>
      <c r="R26" s="581"/>
      <c r="S26" s="581"/>
      <c r="T26" s="13"/>
      <c r="U26" s="13"/>
      <c r="V26" s="13"/>
      <c r="W26" s="13"/>
      <c r="X26" s="13"/>
      <c r="Y26" s="13"/>
    </row>
    <row r="27" spans="1:35" ht="33" customHeight="1">
      <c r="A27" s="178"/>
      <c r="B27" s="72" t="str">
        <f>+B9</f>
        <v>Hospitales Básicos</v>
      </c>
      <c r="C27" s="840">
        <f>+AB9</f>
        <v>302</v>
      </c>
      <c r="D27" s="72"/>
      <c r="E27" s="124"/>
      <c r="F27" s="178"/>
      <c r="G27" s="719"/>
      <c r="H27" s="719"/>
      <c r="I27" s="719"/>
      <c r="J27" s="719"/>
      <c r="K27" s="719"/>
      <c r="L27" s="719"/>
      <c r="M27" s="178"/>
      <c r="P27" s="13"/>
      <c r="Q27" s="13"/>
      <c r="R27" s="581"/>
      <c r="S27" s="581"/>
      <c r="T27" s="13"/>
      <c r="U27" s="13"/>
      <c r="V27" s="13"/>
      <c r="W27" s="13"/>
      <c r="X27" s="13"/>
      <c r="Y27" s="13"/>
    </row>
    <row r="28" spans="1:35" ht="33" customHeight="1">
      <c r="A28" s="178"/>
      <c r="B28" s="841" t="str">
        <f>+B11</f>
        <v>Clínica particulares 2/</v>
      </c>
      <c r="C28" s="840">
        <f>+AB11</f>
        <v>80</v>
      </c>
      <c r="D28" s="72"/>
      <c r="E28" s="124"/>
      <c r="F28" s="178"/>
      <c r="G28" s="719"/>
      <c r="H28" s="719"/>
      <c r="I28" s="719"/>
      <c r="J28" s="719"/>
      <c r="K28" s="719"/>
      <c r="L28" s="719"/>
      <c r="M28" s="178"/>
      <c r="P28" s="581"/>
      <c r="Q28" s="581"/>
      <c r="R28" s="13"/>
      <c r="S28" s="13"/>
      <c r="T28" s="13"/>
      <c r="U28" s="13"/>
      <c r="V28" s="13"/>
      <c r="W28" s="13"/>
      <c r="X28" s="13"/>
      <c r="Y28" s="13"/>
    </row>
    <row r="29" spans="1:35" ht="33" customHeight="1">
      <c r="A29" s="178"/>
      <c r="B29" s="841" t="str">
        <f>+B8</f>
        <v xml:space="preserve">Hospitales generales </v>
      </c>
      <c r="C29" s="840">
        <f>+AB8</f>
        <v>111</v>
      </c>
      <c r="D29" s="72"/>
      <c r="E29" s="124"/>
      <c r="F29" s="178"/>
      <c r="G29" s="178"/>
      <c r="H29" s="178"/>
      <c r="I29" s="178"/>
      <c r="J29" s="719"/>
      <c r="K29" s="719"/>
      <c r="L29" s="719"/>
      <c r="M29" s="178"/>
      <c r="P29" s="581"/>
      <c r="Q29" s="581"/>
      <c r="R29" s="13"/>
      <c r="S29" s="13"/>
      <c r="T29" s="13"/>
      <c r="U29" s="13"/>
      <c r="V29" s="13"/>
      <c r="W29" s="13"/>
      <c r="X29" s="13"/>
      <c r="Y29" s="13"/>
    </row>
    <row r="30" spans="1:35" ht="33" customHeight="1">
      <c r="A30" s="178"/>
      <c r="B30" s="841" t="str">
        <f>+B10</f>
        <v>Hospitales especializados 1/</v>
      </c>
      <c r="C30" s="840">
        <f>+AB10</f>
        <v>41</v>
      </c>
      <c r="D30" s="72"/>
      <c r="E30" s="124"/>
      <c r="F30" s="178"/>
      <c r="G30" s="178"/>
      <c r="H30" s="178"/>
      <c r="I30" s="178"/>
      <c r="J30" s="719"/>
      <c r="K30" s="719"/>
      <c r="L30" s="719"/>
      <c r="M30" s="178"/>
      <c r="P30" s="13"/>
      <c r="Q30" s="13"/>
      <c r="R30" s="13"/>
      <c r="S30" s="13"/>
      <c r="T30" s="13"/>
      <c r="U30" s="13"/>
      <c r="V30" s="13"/>
      <c r="W30" s="13"/>
      <c r="X30" s="13"/>
      <c r="Y30" s="13"/>
    </row>
    <row r="31" spans="1:35" ht="33" customHeight="1">
      <c r="A31" s="178"/>
      <c r="B31" s="841"/>
      <c r="C31" s="840">
        <f>SUM(C23:C30)</f>
        <v>4108</v>
      </c>
      <c r="D31" s="72"/>
      <c r="E31" s="124"/>
      <c r="F31" s="178"/>
      <c r="G31" s="178"/>
      <c r="H31" s="178"/>
      <c r="I31" s="178"/>
      <c r="J31" s="719"/>
      <c r="K31" s="719"/>
      <c r="L31" s="719"/>
      <c r="M31" s="178"/>
      <c r="P31" s="493"/>
      <c r="Q31" s="577"/>
      <c r="R31" s="581"/>
      <c r="S31" s="581"/>
      <c r="T31" s="13"/>
      <c r="U31" s="13"/>
      <c r="V31" s="13"/>
      <c r="W31" s="13"/>
      <c r="X31" s="13"/>
      <c r="Y31" s="13"/>
    </row>
    <row r="32" spans="1:35" ht="33" customHeight="1">
      <c r="A32" s="178"/>
      <c r="B32" s="760"/>
      <c r="C32" s="761"/>
      <c r="D32" s="124"/>
      <c r="E32" s="124"/>
      <c r="F32" s="178"/>
      <c r="G32" s="178"/>
      <c r="H32" s="178"/>
      <c r="I32" s="178"/>
      <c r="J32" s="178"/>
      <c r="K32" s="178"/>
      <c r="L32" s="178"/>
      <c r="M32" s="178"/>
      <c r="P32" s="13"/>
      <c r="Q32" s="13"/>
      <c r="R32" s="581"/>
      <c r="S32" s="581"/>
      <c r="T32" s="13"/>
      <c r="U32" s="13"/>
      <c r="V32" s="13"/>
      <c r="W32" s="13"/>
      <c r="X32" s="13"/>
      <c r="Y32" s="13"/>
    </row>
    <row r="33" spans="1:25" ht="33" customHeight="1">
      <c r="A33" s="178"/>
      <c r="B33" s="760"/>
      <c r="C33" s="761"/>
      <c r="D33" s="124"/>
      <c r="E33" s="124"/>
      <c r="F33" s="178"/>
      <c r="G33" s="178"/>
      <c r="H33" s="178"/>
      <c r="I33" s="178"/>
      <c r="J33" s="178"/>
      <c r="K33" s="178"/>
      <c r="L33" s="178"/>
      <c r="M33" s="178"/>
      <c r="P33" s="13"/>
      <c r="Q33" s="13"/>
      <c r="R33" s="13"/>
      <c r="S33" s="13"/>
      <c r="T33" s="13"/>
      <c r="U33" s="13"/>
      <c r="V33" s="13"/>
      <c r="W33" s="13"/>
      <c r="X33" s="13"/>
      <c r="Y33" s="13"/>
    </row>
    <row r="34" spans="1:25" ht="33" customHeight="1">
      <c r="A34" s="178"/>
      <c r="B34" s="760"/>
      <c r="C34" s="761"/>
      <c r="D34" s="124"/>
      <c r="E34" s="124"/>
      <c r="F34" s="178"/>
      <c r="G34" s="178"/>
      <c r="H34" s="178"/>
      <c r="I34" s="178"/>
      <c r="J34" s="178"/>
      <c r="K34" s="178"/>
      <c r="L34" s="178"/>
      <c r="M34" s="178"/>
      <c r="P34" s="13"/>
      <c r="Q34" s="13"/>
      <c r="R34" s="577"/>
      <c r="S34" s="577"/>
      <c r="T34" s="577"/>
      <c r="U34" s="577"/>
      <c r="V34" s="577"/>
      <c r="W34" s="577"/>
      <c r="X34" s="577"/>
      <c r="Y34" s="577"/>
    </row>
    <row r="35" spans="1:25" ht="33" customHeight="1">
      <c r="A35" s="178"/>
      <c r="B35" s="124"/>
      <c r="C35" s="762"/>
      <c r="D35" s="124"/>
      <c r="E35" s="124"/>
      <c r="F35" s="178"/>
      <c r="G35" s="178"/>
      <c r="H35" s="178"/>
      <c r="I35" s="178"/>
      <c r="J35" s="178"/>
      <c r="K35" s="178"/>
      <c r="L35" s="178"/>
      <c r="M35" s="178"/>
    </row>
    <row r="36" spans="1:25" ht="33" customHeight="1">
      <c r="A36" s="178"/>
      <c r="B36" s="124"/>
      <c r="C36" s="124"/>
      <c r="D36" s="124"/>
      <c r="E36" s="124"/>
      <c r="F36" s="178"/>
      <c r="G36" s="178"/>
      <c r="H36" s="178"/>
      <c r="I36" s="178"/>
      <c r="J36" s="178"/>
      <c r="K36" s="178"/>
      <c r="L36" s="178"/>
      <c r="M36" s="178"/>
    </row>
    <row r="37" spans="1:25" ht="33" customHeight="1">
      <c r="A37" s="178"/>
      <c r="B37" s="124"/>
      <c r="C37" s="124"/>
      <c r="D37" s="124"/>
      <c r="E37" s="124"/>
      <c r="F37" s="178"/>
      <c r="G37" s="178"/>
      <c r="H37" s="178"/>
      <c r="I37" s="178"/>
      <c r="J37" s="178"/>
      <c r="K37" s="178"/>
      <c r="L37" s="178"/>
      <c r="M37" s="178"/>
    </row>
    <row r="38" spans="1:25" ht="33" customHeight="1">
      <c r="A38" s="178"/>
      <c r="B38" s="178"/>
      <c r="C38" s="178"/>
      <c r="D38" s="178"/>
      <c r="E38" s="178"/>
      <c r="F38" s="178"/>
      <c r="G38" s="178"/>
      <c r="H38" s="178"/>
      <c r="I38" s="178"/>
      <c r="J38" s="178"/>
      <c r="K38" s="178"/>
      <c r="L38" s="178"/>
      <c r="M38" s="178"/>
    </row>
    <row r="39" spans="1:25" ht="33" customHeight="1">
      <c r="A39" s="178"/>
      <c r="B39" s="178"/>
      <c r="C39" s="178"/>
      <c r="D39" s="178"/>
      <c r="E39" s="178"/>
      <c r="F39" s="178"/>
      <c r="G39" s="178"/>
      <c r="H39" s="178"/>
      <c r="I39" s="178"/>
      <c r="J39" s="178"/>
      <c r="K39" s="178"/>
      <c r="L39" s="178"/>
      <c r="M39" s="178"/>
    </row>
    <row r="40" spans="1:25" ht="33" customHeight="1">
      <c r="A40" s="178"/>
      <c r="B40" s="178"/>
      <c r="C40" s="178"/>
      <c r="D40" s="178"/>
      <c r="E40" s="178"/>
      <c r="F40" s="178"/>
      <c r="G40" s="178"/>
      <c r="H40" s="178"/>
      <c r="I40" s="178"/>
      <c r="J40" s="178"/>
      <c r="K40" s="178"/>
      <c r="L40" s="178"/>
      <c r="M40" s="178"/>
    </row>
    <row r="41" spans="1:25" ht="33" customHeight="1">
      <c r="A41" s="178"/>
      <c r="B41" s="178"/>
      <c r="C41" s="202"/>
      <c r="D41" s="178"/>
      <c r="E41" s="178"/>
      <c r="F41" s="178"/>
      <c r="G41" s="178"/>
      <c r="H41" s="178"/>
      <c r="I41" s="178"/>
      <c r="J41" s="178"/>
      <c r="K41" s="178"/>
      <c r="L41" s="178"/>
      <c r="M41" s="178"/>
    </row>
    <row r="42" spans="1:25" ht="33" customHeight="1">
      <c r="A42" s="178"/>
      <c r="B42" s="178"/>
      <c r="C42" s="178"/>
      <c r="D42" s="178"/>
      <c r="E42" s="178"/>
      <c r="F42" s="178"/>
      <c r="G42" s="178"/>
      <c r="H42" s="178"/>
      <c r="I42" s="178"/>
      <c r="J42" s="178"/>
      <c r="K42" s="178"/>
      <c r="L42" s="178"/>
      <c r="M42" s="178"/>
    </row>
    <row r="43" spans="1:25">
      <c r="A43" s="178"/>
      <c r="B43" s="219"/>
      <c r="C43" s="219"/>
      <c r="D43" s="219"/>
      <c r="E43" s="219"/>
      <c r="F43" s="219"/>
      <c r="G43" s="219"/>
      <c r="H43" s="219"/>
      <c r="I43" s="178"/>
      <c r="J43" s="178"/>
      <c r="K43" s="178"/>
      <c r="L43" s="178"/>
      <c r="M43" s="178"/>
    </row>
    <row r="44" spans="1:25">
      <c r="A44" s="178"/>
      <c r="B44" s="234" t="s">
        <v>367</v>
      </c>
      <c r="C44" s="219"/>
      <c r="D44" s="219"/>
      <c r="E44" s="219"/>
      <c r="F44" s="219"/>
      <c r="G44" s="219"/>
      <c r="H44" s="219"/>
      <c r="I44" s="178"/>
      <c r="J44" s="178"/>
      <c r="K44" s="178"/>
      <c r="L44" s="178"/>
      <c r="M44" s="178"/>
    </row>
    <row r="45" spans="1:25">
      <c r="A45" s="178"/>
      <c r="B45" s="234" t="s">
        <v>368</v>
      </c>
      <c r="C45" s="219"/>
      <c r="D45" s="219"/>
      <c r="E45" s="219"/>
      <c r="F45" s="219"/>
      <c r="G45" s="219"/>
      <c r="H45" s="219"/>
      <c r="I45" s="178"/>
      <c r="J45" s="178"/>
      <c r="K45" s="178"/>
      <c r="L45" s="178"/>
      <c r="M45" s="178"/>
    </row>
    <row r="46" spans="1:25">
      <c r="B46" s="234" t="s">
        <v>323</v>
      </c>
      <c r="C46" s="219"/>
      <c r="D46" s="219"/>
      <c r="E46" s="219"/>
      <c r="F46" s="219"/>
      <c r="G46" s="219"/>
      <c r="H46" s="219"/>
      <c r="I46" s="163"/>
      <c r="J46" s="163"/>
      <c r="K46" s="163"/>
      <c r="L46" s="163"/>
    </row>
    <row r="47" spans="1:25">
      <c r="B47" s="474" t="s">
        <v>358</v>
      </c>
      <c r="C47" s="219"/>
      <c r="D47" s="219"/>
      <c r="E47" s="219"/>
      <c r="F47" s="219"/>
      <c r="G47" s="219"/>
      <c r="H47" s="219"/>
      <c r="I47" s="163"/>
      <c r="J47" s="163"/>
      <c r="K47" s="163"/>
      <c r="L47" s="163"/>
    </row>
    <row r="48" spans="1:25">
      <c r="B48" s="234" t="s">
        <v>285</v>
      </c>
      <c r="C48" s="219"/>
      <c r="D48" s="219"/>
      <c r="E48" s="219"/>
      <c r="F48" s="219"/>
      <c r="G48" s="219"/>
      <c r="H48" s="219"/>
      <c r="I48" s="163"/>
      <c r="J48" s="163"/>
      <c r="K48" s="163"/>
      <c r="L48" s="163"/>
    </row>
    <row r="49" spans="2:12">
      <c r="B49" s="62"/>
      <c r="C49" s="163"/>
      <c r="D49" s="163"/>
      <c r="E49" s="163"/>
      <c r="F49" s="163"/>
      <c r="G49" s="163"/>
      <c r="H49" s="163"/>
      <c r="I49" s="163"/>
      <c r="J49" s="163"/>
      <c r="K49" s="163"/>
      <c r="L49" s="163"/>
    </row>
    <row r="50" spans="2:12">
      <c r="B50" s="164"/>
      <c r="C50" s="163"/>
      <c r="D50" s="163"/>
      <c r="E50" s="163"/>
      <c r="F50" s="163"/>
      <c r="G50" s="163"/>
      <c r="H50" s="163"/>
      <c r="I50" s="163"/>
      <c r="J50" s="163"/>
      <c r="K50" s="163"/>
      <c r="L50" s="163"/>
    </row>
    <row r="51" spans="2:12">
      <c r="B51" s="163"/>
      <c r="C51" s="163"/>
      <c r="D51" s="163"/>
      <c r="E51" s="163"/>
      <c r="F51" s="163"/>
      <c r="G51" s="163"/>
      <c r="H51" s="163"/>
      <c r="I51" s="163"/>
      <c r="J51" s="163"/>
      <c r="K51" s="163"/>
      <c r="L51" s="163"/>
    </row>
    <row r="52" spans="2:12">
      <c r="B52" s="163"/>
      <c r="C52" s="163"/>
      <c r="D52" s="163"/>
      <c r="E52" s="163"/>
      <c r="F52" s="163"/>
      <c r="G52" s="163"/>
      <c r="H52" s="163"/>
      <c r="I52" s="163"/>
      <c r="J52" s="163"/>
      <c r="K52" s="163"/>
      <c r="L52" s="163"/>
    </row>
    <row r="53" spans="2:12">
      <c r="B53" s="163"/>
      <c r="C53" s="163"/>
      <c r="D53" s="163"/>
      <c r="E53" s="163"/>
      <c r="F53" s="163"/>
      <c r="G53" s="163"/>
      <c r="H53" s="163"/>
      <c r="I53" s="163"/>
      <c r="J53" s="163"/>
      <c r="K53" s="163"/>
      <c r="L53" s="163"/>
    </row>
  </sheetData>
  <mergeCells count="12">
    <mergeCell ref="B6:B7"/>
    <mergeCell ref="B3:U3"/>
    <mergeCell ref="B4:U4"/>
    <mergeCell ref="Q6:W6"/>
    <mergeCell ref="J6:P6"/>
    <mergeCell ref="C6:I6"/>
    <mergeCell ref="Y19:AH20"/>
    <mergeCell ref="Y4:AH4"/>
    <mergeCell ref="Y6:Y7"/>
    <mergeCell ref="Z6:AB6"/>
    <mergeCell ref="AC6:AE6"/>
    <mergeCell ref="AF6:AH6"/>
  </mergeCells>
  <hyperlinks>
    <hyperlink ref="B2" location="Indice!A1" display="Índice"/>
    <hyperlink ref="X2" location="'4.2 Establecimientos_niveles'!A1" display="Siguiente"/>
    <hyperlink ref="U2" location="'3.3 Defunciones causa'!A1" display="Anterior"/>
  </hyperlinks>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P55"/>
  <sheetViews>
    <sheetView showGridLines="0" topLeftCell="B1" zoomScale="70" zoomScaleNormal="70" workbookViewId="0">
      <pane ySplit="4" topLeftCell="A5" activePane="bottomLeft" state="frozen"/>
      <selection pane="bottomLeft" activeCell="B2" sqref="B2"/>
    </sheetView>
  </sheetViews>
  <sheetFormatPr baseColWidth="10" defaultColWidth="11.42578125" defaultRowHeight="17.25"/>
  <cols>
    <col min="1" max="1" width="5" style="13" customWidth="1"/>
    <col min="2" max="2" width="41" style="13" customWidth="1"/>
    <col min="3" max="5" width="36.7109375" style="13" customWidth="1"/>
    <col min="6" max="6" width="26.28515625" style="13" customWidth="1"/>
    <col min="7" max="17" width="15.7109375" style="13" customWidth="1"/>
    <col min="18" max="16384" width="11.42578125" style="13"/>
  </cols>
  <sheetData>
    <row r="1" spans="1:16" ht="78" customHeight="1">
      <c r="A1" s="5"/>
      <c r="B1" s="7"/>
      <c r="C1" s="8"/>
      <c r="D1" s="8"/>
      <c r="E1" s="8"/>
      <c r="F1" s="5"/>
      <c r="G1" s="5"/>
    </row>
    <row r="2" spans="1:16" s="818" customFormat="1" ht="33" customHeight="1">
      <c r="A2" s="666"/>
      <c r="B2" s="647" t="s">
        <v>108</v>
      </c>
      <c r="C2" s="664"/>
      <c r="D2" s="664"/>
      <c r="E2" s="817" t="s">
        <v>283</v>
      </c>
      <c r="F2" s="817" t="s">
        <v>284</v>
      </c>
    </row>
    <row r="3" spans="1:16" s="15" customFormat="1" ht="33" customHeight="1">
      <c r="A3" s="3"/>
      <c r="B3" s="969" t="s">
        <v>252</v>
      </c>
      <c r="C3" s="926"/>
      <c r="D3" s="926"/>
      <c r="E3" s="926"/>
      <c r="F3" s="229"/>
      <c r="G3" s="3"/>
    </row>
    <row r="4" spans="1:16" s="15" customFormat="1" ht="33" customHeight="1">
      <c r="A4" s="3"/>
      <c r="B4" s="1002" t="s">
        <v>434</v>
      </c>
      <c r="C4" s="929"/>
      <c r="D4" s="929"/>
      <c r="E4" s="929"/>
      <c r="F4" s="230"/>
      <c r="G4" s="3"/>
    </row>
    <row r="5" spans="1:16" ht="33" customHeight="1">
      <c r="A5" s="5"/>
      <c r="B5" s="228"/>
      <c r="C5" s="228"/>
      <c r="D5" s="228"/>
      <c r="E5" s="228"/>
      <c r="F5" s="219"/>
      <c r="G5" s="5"/>
    </row>
    <row r="6" spans="1:16" ht="33" customHeight="1">
      <c r="A6" s="5"/>
      <c r="B6" s="213" t="s">
        <v>299</v>
      </c>
      <c r="C6" s="213" t="s">
        <v>111</v>
      </c>
      <c r="D6" s="213" t="s">
        <v>110</v>
      </c>
      <c r="E6" s="231" t="s">
        <v>5</v>
      </c>
      <c r="F6" s="219"/>
      <c r="G6" s="5"/>
    </row>
    <row r="7" spans="1:16" s="4" customFormat="1" ht="33" customHeight="1">
      <c r="A7" s="2"/>
      <c r="B7" s="216" t="s">
        <v>296</v>
      </c>
      <c r="C7" s="492">
        <v>11035</v>
      </c>
      <c r="D7" s="734">
        <v>3025</v>
      </c>
      <c r="E7" s="232">
        <v>14060</v>
      </c>
      <c r="F7" s="223"/>
      <c r="G7" s="2"/>
    </row>
    <row r="8" spans="1:16" s="4" customFormat="1" ht="33" customHeight="1">
      <c r="A8" s="2"/>
      <c r="B8" s="222" t="s">
        <v>297</v>
      </c>
      <c r="C8" s="492">
        <v>8717</v>
      </c>
      <c r="D8" s="734">
        <v>236</v>
      </c>
      <c r="E8" s="232">
        <v>8953</v>
      </c>
      <c r="F8" s="223"/>
      <c r="G8" s="2"/>
    </row>
    <row r="9" spans="1:16" s="4" customFormat="1" ht="33" customHeight="1">
      <c r="A9" s="2"/>
      <c r="B9" s="222" t="s">
        <v>298</v>
      </c>
      <c r="C9" s="492">
        <v>413</v>
      </c>
      <c r="D9" s="734">
        <v>66</v>
      </c>
      <c r="E9" s="232">
        <v>479</v>
      </c>
      <c r="F9" s="223"/>
      <c r="G9" s="2"/>
    </row>
    <row r="10" spans="1:16" ht="33" customHeight="1">
      <c r="A10" s="5"/>
      <c r="B10" s="463"/>
      <c r="C10" s="464"/>
      <c r="D10" s="465"/>
      <c r="F10" s="466"/>
      <c r="G10" s="466"/>
    </row>
    <row r="11" spans="1:16" ht="32.1" customHeight="1">
      <c r="A11" s="5"/>
      <c r="B11" s="1003" t="s">
        <v>435</v>
      </c>
      <c r="C11" s="927"/>
      <c r="D11" s="927"/>
      <c r="E11" s="927"/>
      <c r="F11" s="466"/>
      <c r="G11" s="466"/>
    </row>
    <row r="12" spans="1:16" ht="32.1" customHeight="1">
      <c r="A12" s="5"/>
      <c r="B12" s="233"/>
      <c r="C12" s="233"/>
      <c r="D12" s="233"/>
      <c r="E12" s="233"/>
      <c r="F12" s="493"/>
      <c r="G12" s="582"/>
      <c r="H12" s="577"/>
      <c r="I12" s="577"/>
      <c r="J12" s="577"/>
      <c r="K12" s="577"/>
      <c r="L12" s="577"/>
      <c r="M12" s="577"/>
      <c r="N12" s="577"/>
      <c r="O12" s="577"/>
      <c r="P12" s="577"/>
    </row>
    <row r="13" spans="1:16" ht="32.1" customHeight="1">
      <c r="A13" s="5"/>
      <c r="B13" s="430"/>
      <c r="C13" s="430"/>
      <c r="D13" s="430"/>
      <c r="E13" s="14"/>
      <c r="F13" s="493"/>
      <c r="G13" s="493"/>
    </row>
    <row r="14" spans="1:16" ht="32.1" customHeight="1">
      <c r="A14" s="5"/>
      <c r="B14" s="211"/>
      <c r="C14" s="462"/>
      <c r="D14" s="462"/>
      <c r="E14" s="8"/>
      <c r="F14" s="493"/>
      <c r="G14" s="493"/>
    </row>
    <row r="15" spans="1:16" ht="32.1" customHeight="1">
      <c r="A15" s="5"/>
      <c r="C15" s="122" t="str">
        <f>C6</f>
        <v>Privado</v>
      </c>
      <c r="D15" s="467">
        <f>C7</f>
        <v>11035</v>
      </c>
      <c r="E15" s="8"/>
    </row>
    <row r="16" spans="1:16" ht="32.1" customHeight="1">
      <c r="A16" s="5"/>
      <c r="C16" s="122" t="str">
        <f>D6</f>
        <v>Público</v>
      </c>
      <c r="D16" s="467">
        <f>D7</f>
        <v>3025</v>
      </c>
      <c r="E16" s="8"/>
    </row>
    <row r="17" spans="1:7" ht="32.1" customHeight="1">
      <c r="A17" s="5"/>
      <c r="B17" s="211"/>
      <c r="C17" s="462"/>
      <c r="D17" s="462"/>
      <c r="E17" s="8"/>
      <c r="F17" s="5"/>
      <c r="G17" s="5"/>
    </row>
    <row r="18" spans="1:7" ht="32.1" customHeight="1">
      <c r="A18" s="5"/>
      <c r="B18" s="429"/>
      <c r="C18" s="123"/>
      <c r="D18" s="123"/>
      <c r="E18" s="8"/>
      <c r="F18" s="5"/>
      <c r="G18" s="5"/>
    </row>
    <row r="19" spans="1:7" ht="32.1" customHeight="1">
      <c r="A19" s="5"/>
      <c r="B19" s="429"/>
      <c r="C19" s="123"/>
      <c r="D19" s="123"/>
      <c r="E19" s="8"/>
      <c r="F19" s="5"/>
      <c r="G19" s="5"/>
    </row>
    <row r="20" spans="1:7" ht="32.1" customHeight="1">
      <c r="A20" s="5"/>
      <c r="B20" s="429"/>
      <c r="C20" s="123"/>
      <c r="D20" s="123"/>
      <c r="E20" s="8"/>
      <c r="F20" s="5"/>
      <c r="G20" s="5"/>
    </row>
    <row r="21" spans="1:7" ht="20.25" customHeight="1">
      <c r="A21" s="5"/>
      <c r="B21" s="470" t="s">
        <v>484</v>
      </c>
      <c r="C21" s="123"/>
      <c r="D21" s="123"/>
      <c r="E21" s="8"/>
      <c r="F21" s="5"/>
      <c r="G21" s="5"/>
    </row>
    <row r="22" spans="1:7" ht="15" customHeight="1">
      <c r="A22" s="5"/>
      <c r="B22" s="471" t="s">
        <v>289</v>
      </c>
      <c r="C22" s="8"/>
      <c r="D22" s="8"/>
      <c r="E22" s="8"/>
      <c r="F22" s="5"/>
      <c r="G22" s="5"/>
    </row>
    <row r="23" spans="1:7" ht="32.1" customHeight="1">
      <c r="A23" s="5"/>
      <c r="B23" s="190"/>
      <c r="C23" s="8"/>
      <c r="D23" s="8"/>
      <c r="E23" s="8"/>
      <c r="F23" s="5"/>
      <c r="G23" s="5"/>
    </row>
    <row r="24" spans="1:7" ht="32.1" customHeight="1">
      <c r="B24" s="1003" t="s">
        <v>436</v>
      </c>
      <c r="C24" s="927"/>
      <c r="D24" s="927"/>
      <c r="E24" s="927"/>
    </row>
    <row r="25" spans="1:7" ht="32.1" customHeight="1">
      <c r="B25" s="233"/>
      <c r="C25" s="233"/>
      <c r="D25" s="233"/>
      <c r="E25" s="233"/>
    </row>
    <row r="26" spans="1:7" ht="32.1" customHeight="1">
      <c r="B26" s="430"/>
      <c r="C26" s="430"/>
      <c r="D26" s="430"/>
      <c r="E26" s="14"/>
    </row>
    <row r="27" spans="1:7" ht="32.1" customHeight="1">
      <c r="B27" s="211"/>
      <c r="C27" s="462"/>
      <c r="D27" s="462"/>
      <c r="E27" s="8"/>
    </row>
    <row r="28" spans="1:7" ht="32.1" customHeight="1">
      <c r="C28" s="122" t="str">
        <f>+C6</f>
        <v>Privado</v>
      </c>
      <c r="D28" s="467">
        <f>C8</f>
        <v>8717</v>
      </c>
      <c r="E28" s="8"/>
    </row>
    <row r="29" spans="1:7" ht="32.1" customHeight="1">
      <c r="C29" s="122" t="str">
        <f>+D6</f>
        <v>Público</v>
      </c>
      <c r="D29" s="467">
        <f>D8</f>
        <v>236</v>
      </c>
      <c r="E29" s="8"/>
    </row>
    <row r="30" spans="1:7" ht="32.1" customHeight="1">
      <c r="B30" s="211"/>
      <c r="C30" s="462"/>
      <c r="D30" s="462"/>
      <c r="E30" s="8"/>
    </row>
    <row r="31" spans="1:7" ht="32.1" customHeight="1">
      <c r="B31" s="429"/>
      <c r="C31" s="123"/>
      <c r="D31" s="123"/>
      <c r="E31" s="8"/>
    </row>
    <row r="32" spans="1:7" ht="32.1" customHeight="1">
      <c r="B32" s="429"/>
      <c r="C32" s="123"/>
      <c r="D32" s="123"/>
      <c r="E32" s="8"/>
    </row>
    <row r="33" spans="2:5" ht="32.1" customHeight="1">
      <c r="B33" s="429"/>
      <c r="C33" s="123"/>
      <c r="D33" s="123"/>
      <c r="E33" s="8"/>
    </row>
    <row r="34" spans="2:5" ht="19.5" customHeight="1">
      <c r="B34" s="470" t="s">
        <v>485</v>
      </c>
      <c r="C34" s="220"/>
      <c r="D34" s="220"/>
      <c r="E34" s="220"/>
    </row>
    <row r="35" spans="2:5" ht="19.5" customHeight="1">
      <c r="B35" s="471" t="s">
        <v>289</v>
      </c>
      <c r="C35" s="228"/>
      <c r="D35" s="228"/>
      <c r="E35" s="228"/>
    </row>
    <row r="36" spans="2:5" ht="32.1" customHeight="1">
      <c r="B36" s="471"/>
      <c r="C36" s="228"/>
      <c r="D36" s="228"/>
      <c r="E36" s="228"/>
    </row>
    <row r="37" spans="2:5" ht="32.1" customHeight="1">
      <c r="B37" s="1003" t="s">
        <v>437</v>
      </c>
      <c r="C37" s="927"/>
      <c r="D37" s="927"/>
      <c r="E37" s="927"/>
    </row>
    <row r="38" spans="2:5" ht="32.1" customHeight="1">
      <c r="B38" s="233"/>
      <c r="C38" s="233"/>
      <c r="D38" s="233"/>
      <c r="E38" s="233"/>
    </row>
    <row r="39" spans="2:5">
      <c r="B39" s="430"/>
      <c r="C39" s="430"/>
      <c r="D39" s="430"/>
      <c r="E39" s="14"/>
    </row>
    <row r="40" spans="2:5">
      <c r="B40" s="211"/>
      <c r="C40" s="462"/>
      <c r="D40" s="462"/>
      <c r="E40" s="8"/>
    </row>
    <row r="41" spans="2:5">
      <c r="C41" s="122" t="str">
        <f>C28</f>
        <v>Privado</v>
      </c>
      <c r="D41" s="467">
        <f>+C9</f>
        <v>413</v>
      </c>
      <c r="E41" s="8"/>
    </row>
    <row r="42" spans="2:5">
      <c r="C42" s="122" t="str">
        <f>C29</f>
        <v>Público</v>
      </c>
      <c r="D42" s="467">
        <f>+D9</f>
        <v>66</v>
      </c>
      <c r="E42" s="8"/>
    </row>
    <row r="53" spans="2:5">
      <c r="B53" s="470" t="s">
        <v>485</v>
      </c>
      <c r="C53" s="228"/>
      <c r="D53" s="228"/>
      <c r="E53" s="228"/>
    </row>
    <row r="54" spans="2:5">
      <c r="B54" s="471" t="s">
        <v>289</v>
      </c>
      <c r="C54" s="228"/>
      <c r="D54" s="228"/>
      <c r="E54" s="228"/>
    </row>
    <row r="55" spans="2:5">
      <c r="B55" s="228"/>
      <c r="C55" s="228"/>
      <c r="D55" s="228"/>
      <c r="E55" s="228"/>
    </row>
  </sheetData>
  <mergeCells count="5">
    <mergeCell ref="B3:E3"/>
    <mergeCell ref="B4:E4"/>
    <mergeCell ref="B11:E11"/>
    <mergeCell ref="B24:E24"/>
    <mergeCell ref="B37:E37"/>
  </mergeCells>
  <hyperlinks>
    <hyperlink ref="B2" location="Indice!A1" display="Índice"/>
    <hyperlink ref="F2" location="'4.3 Prom de estada por entidad'!A1" display="Siguiente"/>
    <hyperlink ref="E2" location="'4.1 Establecimientos por sector'!A1" display="Anterior"/>
  </hyperlinks>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B1:K41"/>
  <sheetViews>
    <sheetView zoomScale="60" zoomScaleNormal="60" workbookViewId="0">
      <pane ySplit="4" topLeftCell="A11" activePane="bottomLeft" state="frozen"/>
      <selection pane="bottomLeft" activeCell="J2" sqref="J2"/>
    </sheetView>
  </sheetViews>
  <sheetFormatPr baseColWidth="10" defaultColWidth="11.42578125" defaultRowHeight="17.25"/>
  <cols>
    <col min="1" max="1" width="5" style="5" customWidth="1"/>
    <col min="2" max="2" width="26.42578125" style="5" customWidth="1"/>
    <col min="3" max="10" width="19.85546875" style="5" customWidth="1"/>
    <col min="11" max="16384" width="11.42578125" style="5"/>
  </cols>
  <sheetData>
    <row r="1" spans="2:11" ht="90.75" customHeight="1"/>
    <row r="2" spans="2:11" s="666" customFormat="1" ht="33" customHeight="1">
      <c r="B2" s="665" t="s">
        <v>108</v>
      </c>
      <c r="I2" s="816" t="s">
        <v>283</v>
      </c>
      <c r="J2" s="816" t="s">
        <v>284</v>
      </c>
      <c r="K2" s="807"/>
    </row>
    <row r="3" spans="2:11" ht="33" customHeight="1">
      <c r="B3" s="969" t="s">
        <v>257</v>
      </c>
      <c r="C3" s="926"/>
      <c r="D3" s="926"/>
      <c r="E3" s="926"/>
      <c r="F3" s="926"/>
      <c r="G3" s="926"/>
      <c r="H3" s="926"/>
      <c r="I3" s="926"/>
      <c r="J3" s="926"/>
    </row>
    <row r="4" spans="2:11" ht="33" customHeight="1">
      <c r="B4" s="928" t="s">
        <v>332</v>
      </c>
      <c r="C4" s="928"/>
      <c r="D4" s="928"/>
      <c r="E4" s="928"/>
      <c r="F4" s="928"/>
      <c r="G4" s="928"/>
      <c r="H4" s="928"/>
      <c r="I4" s="928"/>
      <c r="J4" s="928"/>
    </row>
    <row r="5" spans="2:11" ht="33" customHeight="1">
      <c r="B5" s="219"/>
      <c r="C5" s="219"/>
      <c r="D5" s="219"/>
      <c r="E5" s="314"/>
      <c r="F5" s="219"/>
      <c r="G5" s="219"/>
      <c r="H5" s="219"/>
      <c r="I5" s="219"/>
      <c r="J5" s="219"/>
    </row>
    <row r="6" spans="2:11" ht="33" customHeight="1">
      <c r="B6" s="326" t="s">
        <v>179</v>
      </c>
      <c r="C6" s="326" t="s">
        <v>57</v>
      </c>
      <c r="D6" s="326" t="s">
        <v>58</v>
      </c>
      <c r="E6" s="326" t="s">
        <v>59</v>
      </c>
      <c r="F6" s="326" t="s">
        <v>227</v>
      </c>
      <c r="G6" s="326" t="s">
        <v>228</v>
      </c>
      <c r="H6" s="326" t="s">
        <v>129</v>
      </c>
      <c r="I6" s="326" t="s">
        <v>130</v>
      </c>
      <c r="J6" s="326" t="s">
        <v>131</v>
      </c>
    </row>
    <row r="7" spans="2:11" s="2" customFormat="1" ht="33" customHeight="1">
      <c r="B7" s="327">
        <v>2007</v>
      </c>
      <c r="C7" s="328">
        <v>7118.3199999999979</v>
      </c>
      <c r="D7" s="328">
        <v>6236.350000000004</v>
      </c>
      <c r="E7" s="328">
        <v>636.29</v>
      </c>
      <c r="F7" s="328">
        <v>16.21</v>
      </c>
      <c r="G7" s="328"/>
      <c r="H7" s="329">
        <v>14007</v>
      </c>
      <c r="I7" s="329">
        <v>14214982</v>
      </c>
      <c r="J7" s="330">
        <v>9.85</v>
      </c>
      <c r="K7" s="84"/>
    </row>
    <row r="8" spans="2:11" s="2" customFormat="1" ht="33" customHeight="1">
      <c r="B8" s="327">
        <v>2008</v>
      </c>
      <c r="C8" s="328">
        <v>8278.1</v>
      </c>
      <c r="D8" s="328">
        <v>6944.5</v>
      </c>
      <c r="E8" s="328">
        <v>731.95</v>
      </c>
      <c r="F8" s="328">
        <v>12.7</v>
      </c>
      <c r="G8" s="328">
        <v>1</v>
      </c>
      <c r="H8" s="329">
        <v>15968.250000000002</v>
      </c>
      <c r="I8" s="329">
        <v>14472881</v>
      </c>
      <c r="J8" s="330">
        <v>11.033221374514172</v>
      </c>
      <c r="K8" s="84"/>
    </row>
    <row r="9" spans="2:11" s="2" customFormat="1" ht="33" customHeight="1">
      <c r="B9" s="327">
        <v>2009</v>
      </c>
      <c r="C9" s="328">
        <v>8863.4500000000007</v>
      </c>
      <c r="D9" s="328">
        <v>8194.9</v>
      </c>
      <c r="E9" s="328">
        <v>934.5</v>
      </c>
      <c r="F9" s="328">
        <v>30.5</v>
      </c>
      <c r="G9" s="328">
        <v>1</v>
      </c>
      <c r="H9" s="329">
        <v>18024.349999999999</v>
      </c>
      <c r="I9" s="329">
        <v>14738472</v>
      </c>
      <c r="J9" s="330">
        <v>12.22945635069904</v>
      </c>
      <c r="K9" s="84"/>
    </row>
    <row r="10" spans="2:11" s="2" customFormat="1" ht="33" customHeight="1">
      <c r="B10" s="327">
        <v>2011</v>
      </c>
      <c r="C10" s="328">
        <v>10110.15</v>
      </c>
      <c r="D10" s="328">
        <v>9899.9</v>
      </c>
      <c r="E10" s="328">
        <v>1119</v>
      </c>
      <c r="F10" s="328">
        <v>44</v>
      </c>
      <c r="G10" s="328">
        <v>1</v>
      </c>
      <c r="H10" s="329">
        <v>21174.05</v>
      </c>
      <c r="I10" s="329">
        <v>15266431</v>
      </c>
      <c r="J10" s="330">
        <v>13.86967916731815</v>
      </c>
      <c r="K10" s="84"/>
    </row>
    <row r="11" spans="2:11" s="2" customFormat="1" ht="33" customHeight="1">
      <c r="B11" s="327">
        <v>2012</v>
      </c>
      <c r="C11" s="328">
        <v>11928.05</v>
      </c>
      <c r="D11" s="328">
        <v>10972.000000000002</v>
      </c>
      <c r="E11" s="328">
        <v>1329.9</v>
      </c>
      <c r="F11" s="328">
        <v>71</v>
      </c>
      <c r="G11" s="328">
        <v>1</v>
      </c>
      <c r="H11" s="329">
        <v>24301.950000000004</v>
      </c>
      <c r="I11" s="329">
        <v>15520973</v>
      </c>
      <c r="J11" s="330">
        <v>15.657491318360004</v>
      </c>
      <c r="K11" s="210"/>
    </row>
    <row r="12" spans="2:11" s="2" customFormat="1" ht="33" customHeight="1">
      <c r="B12" s="331">
        <v>2013</v>
      </c>
      <c r="C12" s="328">
        <v>13092.350000000006</v>
      </c>
      <c r="D12" s="328">
        <v>11391.349999999995</v>
      </c>
      <c r="E12" s="328">
        <v>1421.8999999999999</v>
      </c>
      <c r="F12" s="328">
        <v>94.200000000000017</v>
      </c>
      <c r="G12" s="328"/>
      <c r="H12" s="332">
        <v>26000</v>
      </c>
      <c r="I12" s="332">
        <v>15774749</v>
      </c>
      <c r="J12" s="333">
        <v>16.48</v>
      </c>
      <c r="K12" s="84"/>
    </row>
    <row r="13" spans="2:11" s="2" customFormat="1" ht="33" customHeight="1">
      <c r="B13" s="331">
        <v>2014</v>
      </c>
      <c r="C13" s="328">
        <v>13263.05000000001</v>
      </c>
      <c r="D13" s="328">
        <v>11850.550000000005</v>
      </c>
      <c r="E13" s="328">
        <v>1786.2999999999997</v>
      </c>
      <c r="F13" s="328">
        <v>96.750000000000014</v>
      </c>
      <c r="G13" s="328">
        <v>10.200000000000001</v>
      </c>
      <c r="H13" s="332">
        <v>27006.85</v>
      </c>
      <c r="I13" s="332">
        <v>16027466</v>
      </c>
      <c r="J13" s="333">
        <v>16.850355508475264</v>
      </c>
      <c r="K13" s="84"/>
    </row>
    <row r="14" spans="2:11" s="2" customFormat="1" ht="33" customHeight="1">
      <c r="B14" s="331">
        <v>2015</v>
      </c>
      <c r="C14" s="328">
        <v>14869</v>
      </c>
      <c r="D14" s="328">
        <v>12562</v>
      </c>
      <c r="E14" s="328">
        <v>1841</v>
      </c>
      <c r="F14" s="328">
        <v>83</v>
      </c>
      <c r="G14" s="328">
        <v>19</v>
      </c>
      <c r="H14" s="332">
        <v>29374</v>
      </c>
      <c r="I14" s="332">
        <v>16278844</v>
      </c>
      <c r="J14" s="333">
        <v>18.044278819798262</v>
      </c>
      <c r="K14" s="84"/>
    </row>
    <row r="15" spans="2:11" s="2" customFormat="1" ht="33" customHeight="1">
      <c r="B15" s="331">
        <v>2016</v>
      </c>
      <c r="C15" s="328">
        <v>17085.35000000002</v>
      </c>
      <c r="D15" s="328">
        <v>14698.200000000013</v>
      </c>
      <c r="E15" s="328">
        <v>2042.9999999999986</v>
      </c>
      <c r="F15" s="328">
        <v>84.25</v>
      </c>
      <c r="G15" s="328">
        <v>14</v>
      </c>
      <c r="H15" s="332">
        <v>33924.799999999996</v>
      </c>
      <c r="I15" s="332">
        <v>16528730</v>
      </c>
      <c r="J15" s="333">
        <v>20.52474691037968</v>
      </c>
      <c r="K15" s="84"/>
    </row>
    <row r="16" spans="2:11" s="2" customFormat="1" ht="33" customHeight="1">
      <c r="B16" s="331">
        <v>2017</v>
      </c>
      <c r="C16" s="328">
        <v>18487.750000000051</v>
      </c>
      <c r="D16" s="328">
        <v>16299.399999999983</v>
      </c>
      <c r="E16" s="328">
        <v>2405.2499999999991</v>
      </c>
      <c r="F16" s="328">
        <v>95.000000000000014</v>
      </c>
      <c r="G16" s="328">
        <v>6</v>
      </c>
      <c r="H16" s="332">
        <v>37293.400000000103</v>
      </c>
      <c r="I16" s="332">
        <v>16776977</v>
      </c>
      <c r="J16" s="333">
        <v>22.228915256902422</v>
      </c>
      <c r="K16" s="84"/>
    </row>
    <row r="17" spans="2:11" s="2" customFormat="1" ht="33" customHeight="1">
      <c r="B17" s="331">
        <v>2018</v>
      </c>
      <c r="C17" s="334">
        <v>19600.650000000005</v>
      </c>
      <c r="D17" s="334">
        <v>17630.050000000007</v>
      </c>
      <c r="E17" s="328">
        <v>2573.9499999999985</v>
      </c>
      <c r="F17" s="334">
        <v>103.4</v>
      </c>
      <c r="G17" s="334">
        <v>0</v>
      </c>
      <c r="H17" s="332">
        <v>39908.049999999959</v>
      </c>
      <c r="I17" s="332">
        <v>17023408</v>
      </c>
      <c r="J17" s="333">
        <v>23.443043837050702</v>
      </c>
      <c r="K17" s="84"/>
    </row>
    <row r="18" spans="2:11" s="2" customFormat="1" ht="33" customHeight="1">
      <c r="B18" s="331">
        <v>2019</v>
      </c>
      <c r="C18" s="334">
        <v>19451.70000000003</v>
      </c>
      <c r="D18" s="334">
        <v>18037.64999999998</v>
      </c>
      <c r="E18" s="328">
        <v>2649.9000000000015</v>
      </c>
      <c r="F18" s="334">
        <v>91</v>
      </c>
      <c r="G18" s="334">
        <v>0</v>
      </c>
      <c r="H18" s="332">
        <v>40230.250000000007</v>
      </c>
      <c r="I18" s="332">
        <v>17267986</v>
      </c>
      <c r="J18" s="333">
        <v>23.297592434925537</v>
      </c>
      <c r="K18" s="84"/>
    </row>
    <row r="19" spans="2:11" ht="33" customHeight="1">
      <c r="B19" s="331">
        <v>2020</v>
      </c>
      <c r="C19" s="334">
        <v>19414.300000000025</v>
      </c>
      <c r="D19" s="334">
        <v>18362.799999999996</v>
      </c>
      <c r="E19" s="328">
        <v>2707.6500000000005</v>
      </c>
      <c r="F19" s="334">
        <v>102.49999999999999</v>
      </c>
      <c r="G19" s="331">
        <v>0</v>
      </c>
      <c r="H19" s="332">
        <v>40587.249999999993</v>
      </c>
      <c r="I19" s="332">
        <v>17510643</v>
      </c>
      <c r="J19" s="333">
        <v>23.178617712667659</v>
      </c>
    </row>
    <row r="20" spans="2:11" ht="33" customHeight="1">
      <c r="B20" s="739"/>
      <c r="C20" s="740"/>
      <c r="D20" s="738"/>
      <c r="E20" s="738"/>
      <c r="F20" s="738"/>
      <c r="G20" s="738"/>
      <c r="H20" s="738"/>
      <c r="I20" s="738"/>
      <c r="J20" s="738"/>
    </row>
    <row r="21" spans="2:11" ht="33" customHeight="1">
      <c r="B21" s="741"/>
      <c r="C21" s="742"/>
      <c r="D21" s="738"/>
      <c r="E21" s="738"/>
      <c r="F21" s="738"/>
      <c r="G21" s="738"/>
      <c r="H21" s="738"/>
      <c r="I21" s="738"/>
      <c r="J21" s="738"/>
    </row>
    <row r="22" spans="2:11" ht="33" customHeight="1">
      <c r="B22" s="741"/>
      <c r="C22" s="737"/>
      <c r="D22" s="738"/>
      <c r="E22" s="738"/>
      <c r="F22" s="738"/>
      <c r="G22" s="738"/>
      <c r="H22" s="743"/>
      <c r="I22" s="219"/>
      <c r="J22" s="219"/>
    </row>
    <row r="23" spans="2:11" ht="33" customHeight="1">
      <c r="B23" s="1004" t="s">
        <v>331</v>
      </c>
      <c r="C23" s="1004"/>
      <c r="D23" s="1004"/>
      <c r="E23" s="1004"/>
      <c r="F23" s="1004"/>
      <c r="G23" s="1004"/>
      <c r="H23" s="1004"/>
      <c r="J23" s="219"/>
    </row>
    <row r="24" spans="2:11" ht="33" customHeight="1">
      <c r="B24" s="335"/>
      <c r="C24" s="219"/>
      <c r="D24" s="219"/>
      <c r="E24" s="219"/>
      <c r="F24" s="219"/>
      <c r="G24" s="219"/>
      <c r="H24" s="219"/>
      <c r="J24" s="219"/>
    </row>
    <row r="25" spans="2:11" ht="33" customHeight="1"/>
    <row r="26" spans="2:11" ht="33" customHeight="1"/>
    <row r="27" spans="2:11" ht="33" customHeight="1"/>
    <row r="28" spans="2:11" ht="33" customHeight="1"/>
    <row r="29" spans="2:11" ht="33" customHeight="1"/>
    <row r="30" spans="2:11" ht="33" customHeight="1"/>
    <row r="31" spans="2:11" ht="33" customHeight="1"/>
    <row r="32" spans="2:11" ht="33" customHeight="1"/>
    <row r="33" spans="2:6" ht="33" customHeight="1"/>
    <row r="34" spans="2:6" ht="33" customHeight="1"/>
    <row r="35" spans="2:6" ht="33" customHeight="1"/>
    <row r="36" spans="2:6" ht="30.75" customHeight="1">
      <c r="B36" s="1005" t="s">
        <v>369</v>
      </c>
      <c r="C36" s="1005"/>
      <c r="D36" s="1005"/>
      <c r="E36" s="1005"/>
      <c r="F36" s="1005"/>
    </row>
    <row r="37" spans="2:6">
      <c r="B37" s="234" t="s">
        <v>205</v>
      </c>
      <c r="C37" s="234"/>
      <c r="D37" s="234"/>
      <c r="E37" s="234"/>
      <c r="F37" s="234"/>
    </row>
    <row r="38" spans="2:6" ht="16.5" customHeight="1">
      <c r="B38" s="1005" t="s">
        <v>229</v>
      </c>
      <c r="C38" s="1005"/>
      <c r="D38" s="1005"/>
      <c r="E38" s="1005"/>
      <c r="F38" s="1005"/>
    </row>
    <row r="39" spans="2:6">
      <c r="B39" s="474" t="s">
        <v>370</v>
      </c>
      <c r="C39" s="234"/>
      <c r="D39" s="234"/>
      <c r="E39" s="234"/>
      <c r="F39" s="234"/>
    </row>
    <row r="40" spans="2:6">
      <c r="B40" s="234" t="s">
        <v>285</v>
      </c>
      <c r="C40" s="234"/>
      <c r="D40" s="234"/>
      <c r="E40" s="234"/>
      <c r="F40" s="234"/>
    </row>
    <row r="41" spans="2:6">
      <c r="B41" s="62"/>
      <c r="C41" s="62"/>
      <c r="D41" s="62"/>
      <c r="E41" s="62"/>
      <c r="F41" s="62"/>
    </row>
  </sheetData>
  <mergeCells count="5">
    <mergeCell ref="B4:J4"/>
    <mergeCell ref="B3:J3"/>
    <mergeCell ref="B23:H23"/>
    <mergeCell ref="B36:F36"/>
    <mergeCell ref="B38:F38"/>
  </mergeCells>
  <hyperlinks>
    <hyperlink ref="B2" location="Indice!A1" display="Índice"/>
    <hyperlink ref="J2" location="'4.4 Prom de estada por entidad'!A1" display="Siguiente"/>
    <hyperlink ref="I2" location="'4.2 Establecimientos_niveles'!A1" display="Anterior"/>
  </hyperlinks>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1"/>
  <sheetViews>
    <sheetView zoomScale="70" zoomScaleNormal="70" workbookViewId="0">
      <pane ySplit="4" topLeftCell="A14" activePane="bottomLeft" state="frozen"/>
      <selection pane="bottomLeft" activeCell="B2" sqref="B2"/>
    </sheetView>
  </sheetViews>
  <sheetFormatPr baseColWidth="10" defaultColWidth="11.42578125" defaultRowHeight="17.25"/>
  <cols>
    <col min="1" max="1" width="5" style="5" customWidth="1"/>
    <col min="2" max="2" width="54" style="5" customWidth="1"/>
    <col min="3" max="9" width="15.5703125" style="5" customWidth="1"/>
    <col min="10" max="12" width="15.7109375" style="5" customWidth="1"/>
    <col min="13" max="13" width="15.85546875" style="5" customWidth="1"/>
    <col min="14" max="14" width="15.7109375" style="5" customWidth="1"/>
    <col min="15" max="15" width="15.28515625" style="5" customWidth="1"/>
    <col min="16" max="16" width="21.28515625" style="726" customWidth="1"/>
    <col min="17" max="16384" width="11.42578125" style="5"/>
  </cols>
  <sheetData>
    <row r="1" spans="2:23" ht="93" customHeight="1"/>
    <row r="2" spans="2:23" s="669" customFormat="1" ht="33" customHeight="1">
      <c r="B2" s="647" t="s">
        <v>108</v>
      </c>
      <c r="L2" s="817" t="s">
        <v>283</v>
      </c>
      <c r="M2" s="817" t="s">
        <v>284</v>
      </c>
      <c r="P2" s="819"/>
    </row>
    <row r="3" spans="2:23" ht="33" customHeight="1">
      <c r="B3" s="969" t="s">
        <v>257</v>
      </c>
      <c r="C3" s="926"/>
      <c r="D3" s="926"/>
      <c r="E3" s="926"/>
      <c r="F3" s="926"/>
      <c r="G3" s="926"/>
      <c r="H3" s="926"/>
      <c r="I3" s="926"/>
      <c r="J3" s="926"/>
      <c r="K3" s="926"/>
      <c r="L3" s="926"/>
    </row>
    <row r="4" spans="2:23" ht="33" customHeight="1">
      <c r="B4" s="1002" t="s">
        <v>438</v>
      </c>
      <c r="C4" s="928"/>
      <c r="D4" s="928"/>
      <c r="E4" s="928"/>
      <c r="F4" s="928"/>
      <c r="G4" s="928"/>
      <c r="H4" s="928"/>
      <c r="I4" s="928"/>
      <c r="J4" s="928"/>
      <c r="K4" s="928"/>
      <c r="L4" s="928"/>
    </row>
    <row r="5" spans="2:23" ht="33" customHeight="1">
      <c r="B5" s="219"/>
      <c r="C5" s="219"/>
      <c r="D5" s="219"/>
      <c r="E5" s="314"/>
      <c r="F5" s="219"/>
      <c r="G5" s="219"/>
      <c r="H5" s="219"/>
      <c r="I5" s="219"/>
      <c r="J5" s="219"/>
      <c r="K5" s="219"/>
      <c r="L5" s="219"/>
    </row>
    <row r="6" spans="2:23" ht="33" customHeight="1">
      <c r="B6" s="317" t="s">
        <v>179</v>
      </c>
      <c r="C6" s="317">
        <v>2012</v>
      </c>
      <c r="D6" s="317">
        <v>2013</v>
      </c>
      <c r="E6" s="317">
        <v>2014</v>
      </c>
      <c r="F6" s="317">
        <v>2015</v>
      </c>
      <c r="G6" s="317">
        <v>2016</v>
      </c>
      <c r="H6" s="317">
        <v>2017</v>
      </c>
      <c r="I6" s="317">
        <v>2018</v>
      </c>
      <c r="J6" s="317">
        <v>2019</v>
      </c>
      <c r="K6" s="317">
        <v>2020</v>
      </c>
      <c r="L6" s="317">
        <v>2021</v>
      </c>
      <c r="M6" s="317">
        <v>2022</v>
      </c>
      <c r="N6" s="317">
        <v>2023</v>
      </c>
      <c r="O6" s="317">
        <v>2024</v>
      </c>
    </row>
    <row r="7" spans="2:23" s="2" customFormat="1" ht="33" customHeight="1">
      <c r="B7" s="410" t="s">
        <v>204</v>
      </c>
      <c r="C7" s="915">
        <v>5.2786973511779465</v>
      </c>
      <c r="D7" s="915">
        <v>4.7438779601778647</v>
      </c>
      <c r="E7" s="916">
        <v>4.7021357989852914</v>
      </c>
      <c r="F7" s="916">
        <v>4.6653166711530583</v>
      </c>
      <c r="G7" s="916">
        <v>4.4244944943348274</v>
      </c>
      <c r="H7" s="916">
        <v>4.4061250333244466</v>
      </c>
      <c r="I7" s="916">
        <v>4.5554794393275886</v>
      </c>
      <c r="J7" s="916">
        <v>4.5773733159369536</v>
      </c>
      <c r="K7" s="916">
        <v>4.8147184231355169</v>
      </c>
      <c r="L7" s="916">
        <v>4.7794329808913929</v>
      </c>
      <c r="M7" s="916">
        <v>4.7895444952084327</v>
      </c>
      <c r="N7" s="916">
        <v>4.8600000000000003</v>
      </c>
      <c r="O7" s="916">
        <v>4.9878198565664968</v>
      </c>
      <c r="P7" s="725"/>
    </row>
    <row r="8" spans="2:23" s="2" customFormat="1" ht="33" customHeight="1">
      <c r="B8" s="412" t="s">
        <v>122</v>
      </c>
      <c r="C8" s="917">
        <v>4.7881068386821299</v>
      </c>
      <c r="D8" s="917">
        <v>4.4388560350521979</v>
      </c>
      <c r="E8" s="918">
        <v>4.3151199508222655</v>
      </c>
      <c r="F8" s="918">
        <v>4.5433484281682759</v>
      </c>
      <c r="G8" s="918">
        <v>4.2858037426657214</v>
      </c>
      <c r="H8" s="918">
        <v>4.3057658534599375</v>
      </c>
      <c r="I8" s="918">
        <v>4.4947424921987995</v>
      </c>
      <c r="J8" s="918">
        <v>4.3975149902656003</v>
      </c>
      <c r="K8" s="918">
        <v>4.5782165653531566</v>
      </c>
      <c r="L8" s="918">
        <v>4.6911850904537351</v>
      </c>
      <c r="M8" s="918">
        <v>4.5221939462649621</v>
      </c>
      <c r="N8" s="918">
        <v>4.75</v>
      </c>
      <c r="O8" s="918">
        <v>4.8111720860391465</v>
      </c>
      <c r="P8" s="483"/>
      <c r="Q8" s="495"/>
      <c r="R8" s="495"/>
      <c r="S8" s="495"/>
      <c r="T8" s="495"/>
      <c r="U8" s="495"/>
      <c r="V8" s="495"/>
      <c r="W8" s="495"/>
    </row>
    <row r="9" spans="2:23" s="2" customFormat="1" ht="33" customHeight="1">
      <c r="B9" s="412" t="s">
        <v>139</v>
      </c>
      <c r="C9" s="917">
        <v>4.8101420428842845</v>
      </c>
      <c r="D9" s="917">
        <v>5.237173001878884</v>
      </c>
      <c r="E9" s="918">
        <v>4.9555624450989511</v>
      </c>
      <c r="F9" s="918">
        <v>4.8898170246618937</v>
      </c>
      <c r="G9" s="918">
        <v>4.6931681763614534</v>
      </c>
      <c r="H9" s="918">
        <v>4.7477836615695841</v>
      </c>
      <c r="I9" s="918">
        <v>4.7556558363417558</v>
      </c>
      <c r="J9" s="918">
        <v>4.879665813232716</v>
      </c>
      <c r="K9" s="918">
        <v>5.5983514806146335</v>
      </c>
      <c r="L9" s="918">
        <v>5.3222190826033717</v>
      </c>
      <c r="M9" s="918">
        <v>4.7383367139959418</v>
      </c>
      <c r="N9" s="918">
        <v>4.96</v>
      </c>
      <c r="O9" s="918">
        <v>4.8559183673469395</v>
      </c>
      <c r="P9" s="483"/>
      <c r="Q9" s="483"/>
      <c r="R9" s="483"/>
      <c r="S9" s="483"/>
      <c r="T9" s="483"/>
      <c r="U9" s="483"/>
      <c r="V9" s="483"/>
      <c r="W9" s="483"/>
    </row>
    <row r="10" spans="2:23" s="2" customFormat="1" ht="33" customHeight="1">
      <c r="B10" s="412" t="s">
        <v>140</v>
      </c>
      <c r="C10" s="917">
        <v>4.941346045767407</v>
      </c>
      <c r="D10" s="917">
        <v>5.034032287526534</v>
      </c>
      <c r="E10" s="918">
        <v>5.0532956501217416</v>
      </c>
      <c r="F10" s="918">
        <v>4.9579292891327773</v>
      </c>
      <c r="G10" s="918">
        <v>4.7004301044674897</v>
      </c>
      <c r="H10" s="918">
        <v>4.6563036041361796</v>
      </c>
      <c r="I10" s="918">
        <v>4.7502819679792214</v>
      </c>
      <c r="J10" s="918">
        <v>5.0567900256576142</v>
      </c>
      <c r="K10" s="918">
        <v>5.3893756695141048</v>
      </c>
      <c r="L10" s="918">
        <v>4.9484229373231852</v>
      </c>
      <c r="M10" s="918">
        <v>4.7935068903796632</v>
      </c>
      <c r="N10" s="918">
        <v>5.19</v>
      </c>
      <c r="O10" s="918">
        <v>5.5045740016007798</v>
      </c>
      <c r="P10" s="483"/>
      <c r="Q10" s="483"/>
      <c r="R10" s="483"/>
      <c r="S10" s="483"/>
      <c r="T10" s="483"/>
      <c r="U10" s="483"/>
      <c r="V10" s="483"/>
      <c r="W10" s="483"/>
    </row>
    <row r="11" spans="2:23" s="2" customFormat="1" ht="33" customHeight="1">
      <c r="B11" s="412" t="s">
        <v>142</v>
      </c>
      <c r="C11" s="917">
        <v>4.5039899202015956</v>
      </c>
      <c r="D11" s="917">
        <v>5.1316444243383899</v>
      </c>
      <c r="E11" s="918">
        <v>0</v>
      </c>
      <c r="F11" s="918">
        <v>0</v>
      </c>
      <c r="G11" s="918">
        <v>0</v>
      </c>
      <c r="H11" s="918">
        <v>0</v>
      </c>
      <c r="I11" s="918">
        <v>5.2629227823867266</v>
      </c>
      <c r="J11" s="918">
        <v>5.3589279656225264</v>
      </c>
      <c r="K11" s="918">
        <v>6.2562715199212988</v>
      </c>
      <c r="L11" s="918">
        <v>5.2666579395208801</v>
      </c>
      <c r="M11" s="918">
        <v>4.6544926835167493</v>
      </c>
      <c r="N11" s="918">
        <v>4.22</v>
      </c>
      <c r="O11" s="918">
        <v>4.3083645443196001</v>
      </c>
      <c r="P11" s="483"/>
      <c r="Q11" s="483"/>
      <c r="R11" s="483"/>
      <c r="S11" s="483"/>
      <c r="T11" s="483"/>
      <c r="U11" s="483"/>
      <c r="V11" s="483"/>
      <c r="W11" s="483"/>
    </row>
    <row r="12" spans="2:23" s="2" customFormat="1" ht="33" customHeight="1">
      <c r="B12" s="413" t="s">
        <v>222</v>
      </c>
      <c r="C12" s="917">
        <v>5.2113574248405712</v>
      </c>
      <c r="D12" s="917">
        <v>5.6228918140682849</v>
      </c>
      <c r="E12" s="918">
        <v>5.0904293108697862</v>
      </c>
      <c r="F12" s="918">
        <v>5.4120808254514188</v>
      </c>
      <c r="G12" s="918">
        <v>5.4308810763888893</v>
      </c>
      <c r="H12" s="918">
        <v>5.5940184537066493</v>
      </c>
      <c r="I12" s="918">
        <v>0</v>
      </c>
      <c r="J12" s="918">
        <v>0</v>
      </c>
      <c r="K12" s="918">
        <v>0</v>
      </c>
      <c r="L12" s="918">
        <v>0</v>
      </c>
      <c r="M12" s="918">
        <v>0</v>
      </c>
      <c r="N12" s="918">
        <v>0</v>
      </c>
      <c r="O12" s="918">
        <v>0</v>
      </c>
      <c r="P12" s="483"/>
      <c r="Q12" s="483"/>
      <c r="R12" s="483"/>
      <c r="S12" s="483"/>
      <c r="T12" s="483"/>
      <c r="U12" s="483"/>
      <c r="V12" s="483"/>
      <c r="W12" s="483"/>
    </row>
    <row r="13" spans="2:23" s="2" customFormat="1" ht="33" customHeight="1">
      <c r="B13" s="412" t="s">
        <v>143</v>
      </c>
      <c r="C13" s="917">
        <v>2.3813994685562445</v>
      </c>
      <c r="D13" s="917">
        <v>2.6464561990382607</v>
      </c>
      <c r="E13" s="918">
        <v>2.7778621317947159</v>
      </c>
      <c r="F13" s="918">
        <v>2.4078389830508473</v>
      </c>
      <c r="G13" s="918">
        <v>4.0364490161001791</v>
      </c>
      <c r="H13" s="918">
        <v>2.4216133942161338</v>
      </c>
      <c r="I13" s="918">
        <v>2.3164013593274899</v>
      </c>
      <c r="J13" s="918">
        <v>2.2795089707271008</v>
      </c>
      <c r="K13" s="918">
        <v>4.9381121994657171</v>
      </c>
      <c r="L13" s="918">
        <v>5.2255778120184901</v>
      </c>
      <c r="M13" s="918">
        <v>2.9258736321920225</v>
      </c>
      <c r="N13" s="918">
        <v>2.68</v>
      </c>
      <c r="O13" s="918">
        <v>2.3800151400454199</v>
      </c>
      <c r="P13" s="483"/>
      <c r="Q13" s="483"/>
      <c r="R13" s="483"/>
      <c r="S13" s="483"/>
      <c r="T13" s="483"/>
      <c r="U13" s="483"/>
      <c r="V13" s="483"/>
      <c r="W13" s="483"/>
    </row>
    <row r="14" spans="2:23" s="2" customFormat="1" ht="33" customHeight="1">
      <c r="B14" s="412" t="s">
        <v>223</v>
      </c>
      <c r="C14" s="917">
        <v>0</v>
      </c>
      <c r="D14" s="917">
        <v>4.2106950646971262</v>
      </c>
      <c r="E14" s="918">
        <v>4.8166544923301684</v>
      </c>
      <c r="F14" s="918">
        <v>0</v>
      </c>
      <c r="G14" s="918">
        <v>0</v>
      </c>
      <c r="H14" s="918">
        <v>0</v>
      </c>
      <c r="I14" s="918">
        <v>0</v>
      </c>
      <c r="J14" s="918">
        <v>0</v>
      </c>
      <c r="K14" s="918">
        <v>0</v>
      </c>
      <c r="L14" s="918">
        <v>0</v>
      </c>
      <c r="M14" s="918">
        <v>0</v>
      </c>
      <c r="N14" s="918">
        <v>0</v>
      </c>
      <c r="O14" s="918">
        <v>0</v>
      </c>
      <c r="P14" s="483"/>
      <c r="Q14" s="483"/>
      <c r="R14" s="483"/>
      <c r="S14" s="483"/>
      <c r="T14" s="483"/>
      <c r="U14" s="483"/>
      <c r="V14" s="483"/>
      <c r="W14" s="483"/>
    </row>
    <row r="15" spans="2:23" s="2" customFormat="1" ht="33" customHeight="1">
      <c r="B15" s="413" t="s">
        <v>224</v>
      </c>
      <c r="C15" s="919">
        <v>0</v>
      </c>
      <c r="D15" s="919">
        <v>6.1438572773579896</v>
      </c>
      <c r="E15" s="920">
        <v>6.2090575021996788</v>
      </c>
      <c r="F15" s="920">
        <v>0</v>
      </c>
      <c r="G15" s="920">
        <v>0</v>
      </c>
      <c r="H15" s="920">
        <v>0</v>
      </c>
      <c r="I15" s="920">
        <v>0</v>
      </c>
      <c r="J15" s="920">
        <v>0</v>
      </c>
      <c r="K15" s="920">
        <v>0</v>
      </c>
      <c r="L15" s="920">
        <v>0</v>
      </c>
      <c r="M15" s="920">
        <v>0</v>
      </c>
      <c r="N15" s="920">
        <v>0</v>
      </c>
      <c r="O15" s="920">
        <v>0</v>
      </c>
      <c r="P15" s="60"/>
      <c r="Q15" s="60"/>
      <c r="R15" s="483"/>
      <c r="S15" s="60"/>
      <c r="T15" s="60"/>
      <c r="U15" s="60"/>
      <c r="V15" s="60"/>
      <c r="W15" s="60"/>
    </row>
    <row r="16" spans="2:23" s="2" customFormat="1" ht="33" customHeight="1">
      <c r="B16" s="413" t="s">
        <v>225</v>
      </c>
      <c r="C16" s="919">
        <v>0</v>
      </c>
      <c r="D16" s="919">
        <v>4.7524275527234101</v>
      </c>
      <c r="E16" s="920">
        <v>4.4999654576856649</v>
      </c>
      <c r="F16" s="920">
        <v>0</v>
      </c>
      <c r="G16" s="920">
        <v>0</v>
      </c>
      <c r="H16" s="920">
        <v>0</v>
      </c>
      <c r="I16" s="920">
        <v>0</v>
      </c>
      <c r="J16" s="920">
        <v>0</v>
      </c>
      <c r="K16" s="920">
        <v>0</v>
      </c>
      <c r="L16" s="920">
        <v>0</v>
      </c>
      <c r="M16" s="920">
        <v>0</v>
      </c>
      <c r="N16" s="920">
        <v>0</v>
      </c>
      <c r="O16" s="920">
        <v>0</v>
      </c>
      <c r="P16" s="60"/>
      <c r="Q16" s="60"/>
      <c r="R16" s="60"/>
      <c r="S16" s="60"/>
      <c r="T16" s="60"/>
      <c r="U16" s="60"/>
      <c r="V16" s="60"/>
      <c r="W16" s="60"/>
    </row>
    <row r="17" spans="1:19" s="2" customFormat="1" ht="33" customHeight="1">
      <c r="B17" s="412" t="s">
        <v>146</v>
      </c>
      <c r="C17" s="917">
        <v>0</v>
      </c>
      <c r="D17" s="917">
        <v>3.9834551750673337</v>
      </c>
      <c r="E17" s="918">
        <v>3.098571926158133</v>
      </c>
      <c r="F17" s="918">
        <v>0</v>
      </c>
      <c r="G17" s="918">
        <v>0</v>
      </c>
      <c r="H17" s="918">
        <v>0</v>
      </c>
      <c r="I17" s="918">
        <v>2.4287349742415572</v>
      </c>
      <c r="J17" s="918">
        <v>2.6036623215394163</v>
      </c>
      <c r="K17" s="918">
        <v>2.9300155520995332</v>
      </c>
      <c r="L17" s="918">
        <v>2.7842430484037077</v>
      </c>
      <c r="M17" s="918">
        <v>2.7553349875930522</v>
      </c>
      <c r="N17" s="920">
        <v>3.03</v>
      </c>
      <c r="O17" s="920">
        <v>0</v>
      </c>
      <c r="P17" s="60"/>
    </row>
    <row r="18" spans="1:19" s="2" customFormat="1" ht="33" customHeight="1">
      <c r="B18" s="411" t="s">
        <v>226</v>
      </c>
      <c r="C18" s="921">
        <v>2.991818727797797</v>
      </c>
      <c r="D18" s="921">
        <v>3.0838165601238923</v>
      </c>
      <c r="E18" s="922">
        <v>3.2277201667987252</v>
      </c>
      <c r="F18" s="922">
        <v>3.9802437683025995</v>
      </c>
      <c r="G18" s="922">
        <v>4.1116777751751448</v>
      </c>
      <c r="H18" s="922">
        <v>4.1948305217613742</v>
      </c>
      <c r="I18" s="922">
        <v>4.1415725181442253</v>
      </c>
      <c r="J18" s="922">
        <v>4.0743675848717817</v>
      </c>
      <c r="K18" s="922">
        <v>4.2141897381413624</v>
      </c>
      <c r="L18" s="922">
        <v>4.1132740869879472</v>
      </c>
      <c r="M18" s="922">
        <v>3.8365186812311016</v>
      </c>
      <c r="N18" s="916">
        <v>3.83</v>
      </c>
      <c r="O18" s="916">
        <v>3.6870514684351972</v>
      </c>
      <c r="P18" s="60"/>
      <c r="Q18" s="102"/>
      <c r="R18" s="5"/>
    </row>
    <row r="19" spans="1:19" s="2" customFormat="1" ht="33" customHeight="1">
      <c r="B19" s="412" t="s">
        <v>253</v>
      </c>
      <c r="C19" s="917">
        <v>3.6857894736842107</v>
      </c>
      <c r="D19" s="917">
        <v>4.6318486401261332</v>
      </c>
      <c r="E19" s="918">
        <v>5.5414461269388315</v>
      </c>
      <c r="F19" s="918">
        <v>5.7356408039385247</v>
      </c>
      <c r="G19" s="918">
        <v>6.1462063454353038</v>
      </c>
      <c r="H19" s="918">
        <v>6.5014738666018657</v>
      </c>
      <c r="I19" s="918">
        <v>6.6832501575689935</v>
      </c>
      <c r="J19" s="918">
        <v>6.6187985732665284</v>
      </c>
      <c r="K19" s="918">
        <v>7.6201071694652986</v>
      </c>
      <c r="L19" s="918">
        <v>6.8149714735392486</v>
      </c>
      <c r="M19" s="918">
        <v>6.4222500712047825</v>
      </c>
      <c r="N19" s="920">
        <v>6.12</v>
      </c>
      <c r="O19" s="920">
        <v>5.8783874125540212</v>
      </c>
      <c r="P19" s="60"/>
      <c r="Q19" s="5"/>
      <c r="R19" s="5"/>
    </row>
    <row r="20" spans="1:19" s="2" customFormat="1" ht="33" customHeight="1">
      <c r="B20" s="412" t="s">
        <v>254</v>
      </c>
      <c r="C20" s="917">
        <v>2.9421699779551709</v>
      </c>
      <c r="D20" s="917">
        <v>2.9994259665709944</v>
      </c>
      <c r="E20" s="918">
        <v>3.0726026678680198</v>
      </c>
      <c r="F20" s="918">
        <v>3.3428449689886728</v>
      </c>
      <c r="G20" s="918">
        <v>3.4461506397349218</v>
      </c>
      <c r="H20" s="918">
        <v>3.3829488152081728</v>
      </c>
      <c r="I20" s="918">
        <v>3.1977431694618037</v>
      </c>
      <c r="J20" s="918">
        <v>3.1873808108689525</v>
      </c>
      <c r="K20" s="918">
        <v>3.2641633096745339</v>
      </c>
      <c r="L20" s="918">
        <v>3.368332011093254</v>
      </c>
      <c r="M20" s="918">
        <v>4.1477453616512028</v>
      </c>
      <c r="N20" s="920">
        <v>3.2</v>
      </c>
      <c r="O20" s="920">
        <v>3.0863201989789246</v>
      </c>
      <c r="P20" s="60"/>
      <c r="Q20" s="5"/>
      <c r="R20" s="5"/>
    </row>
    <row r="21" spans="1:19" s="2" customFormat="1" ht="33" customHeight="1">
      <c r="B21" s="411" t="s">
        <v>0</v>
      </c>
      <c r="C21" s="921">
        <v>4.6595628750852986</v>
      </c>
      <c r="D21" s="921">
        <v>4.2601830890703818</v>
      </c>
      <c r="E21" s="922">
        <v>4.27466801481284</v>
      </c>
      <c r="F21" s="922">
        <v>4.4142590633946739</v>
      </c>
      <c r="G21" s="922">
        <v>4.3203091478399038</v>
      </c>
      <c r="H21" s="922">
        <v>4.3389629862777772</v>
      </c>
      <c r="I21" s="922">
        <v>4.4284584586561504</v>
      </c>
      <c r="J21" s="922">
        <v>4.4217337579926896</v>
      </c>
      <c r="K21" s="922">
        <v>4.6029520173220284</v>
      </c>
      <c r="L21" s="922">
        <v>4.5380005490086575</v>
      </c>
      <c r="M21" s="922">
        <v>4.3243278144494575</v>
      </c>
      <c r="N21" s="916">
        <v>4.49</v>
      </c>
      <c r="O21" s="916">
        <v>4.5407132016735741</v>
      </c>
      <c r="P21" s="60"/>
      <c r="Q21" s="5"/>
      <c r="R21" s="5"/>
      <c r="S21" s="5"/>
    </row>
    <row r="22" spans="1:19" ht="33" customHeight="1">
      <c r="B22" s="315"/>
      <c r="C22" s="311"/>
      <c r="D22" s="219"/>
      <c r="E22" s="219"/>
      <c r="F22" s="219"/>
      <c r="G22" s="219"/>
      <c r="H22" s="219"/>
      <c r="I22" s="219"/>
      <c r="J22" s="219"/>
      <c r="K22" s="219"/>
      <c r="L22" s="219"/>
    </row>
    <row r="23" spans="1:19" ht="33" customHeight="1">
      <c r="B23" s="1006" t="s">
        <v>439</v>
      </c>
      <c r="C23" s="1006"/>
      <c r="D23" s="1006"/>
      <c r="E23" s="1006"/>
      <c r="F23" s="1006"/>
      <c r="G23" s="1006"/>
      <c r="H23" s="1006"/>
      <c r="I23" s="219"/>
      <c r="J23" s="219"/>
      <c r="K23" s="219"/>
      <c r="L23" s="219"/>
    </row>
    <row r="24" spans="1:19" ht="33" customHeight="1">
      <c r="A24" s="124"/>
      <c r="B24" s="496"/>
      <c r="C24" s="496"/>
      <c r="D24" s="496"/>
      <c r="E24" s="496"/>
      <c r="F24" s="316"/>
      <c r="G24" s="316"/>
      <c r="H24" s="316"/>
      <c r="I24" s="219"/>
      <c r="J24" s="219"/>
      <c r="K24" s="219"/>
      <c r="L24" s="219"/>
    </row>
    <row r="25" spans="1:19" ht="33" customHeight="1">
      <c r="A25" s="124"/>
      <c r="B25" s="763"/>
      <c r="C25" s="124"/>
      <c r="D25" s="124"/>
      <c r="E25" s="124"/>
    </row>
    <row r="26" spans="1:19" ht="33" customHeight="1">
      <c r="A26" s="124"/>
      <c r="B26" s="426" t="str">
        <f>+B8</f>
        <v>Ministerio de Salud Pública</v>
      </c>
      <c r="C26" s="426">
        <f>+VLOOKUP(B26,$B$6:$O$21,14,FALSE)</f>
        <v>4.8111720860391465</v>
      </c>
      <c r="D26" s="124"/>
      <c r="E26" s="124"/>
    </row>
    <row r="27" spans="1:19" ht="33" customHeight="1">
      <c r="A27" s="124"/>
      <c r="B27" s="426" t="str">
        <f t="shared" ref="B27:B29" si="0">+B9</f>
        <v xml:space="preserve">Ministerio de Defensa Nacional </v>
      </c>
      <c r="C27" s="426">
        <f t="shared" ref="C27:C30" si="1">+VLOOKUP(B27,$B$6:$O$21,14,FALSE)</f>
        <v>4.8559183673469395</v>
      </c>
      <c r="D27" s="124"/>
      <c r="E27" s="124"/>
    </row>
    <row r="28" spans="1:19" ht="33" customHeight="1">
      <c r="A28" s="124"/>
      <c r="B28" s="426" t="str">
        <f t="shared" si="0"/>
        <v>Instituto Ecuatoriano de Seguridad Social</v>
      </c>
      <c r="C28" s="426">
        <f t="shared" si="1"/>
        <v>5.5045740016007798</v>
      </c>
      <c r="D28" s="124"/>
      <c r="E28" s="124"/>
    </row>
    <row r="29" spans="1:19" ht="33" customHeight="1">
      <c r="A29" s="124"/>
      <c r="B29" s="426" t="str">
        <f t="shared" si="0"/>
        <v>Otros públicos</v>
      </c>
      <c r="C29" s="426">
        <f t="shared" si="1"/>
        <v>4.3083645443196001</v>
      </c>
      <c r="D29" s="124"/>
      <c r="E29" s="124"/>
    </row>
    <row r="30" spans="1:19" ht="33" customHeight="1">
      <c r="A30" s="124"/>
      <c r="B30" s="426" t="str">
        <f>+B13</f>
        <v>Municipios</v>
      </c>
      <c r="C30" s="426">
        <f t="shared" si="1"/>
        <v>2.3800151400454199</v>
      </c>
      <c r="D30" s="124"/>
      <c r="E30" s="124"/>
    </row>
    <row r="31" spans="1:19" ht="33" customHeight="1">
      <c r="A31" s="124"/>
      <c r="B31" s="425"/>
      <c r="C31" s="425"/>
      <c r="D31" s="124"/>
      <c r="E31" s="124"/>
    </row>
    <row r="32" spans="1:19" ht="33" customHeight="1">
      <c r="A32" s="124"/>
      <c r="B32" s="425"/>
      <c r="C32" s="425"/>
      <c r="D32" s="124"/>
      <c r="E32" s="124"/>
    </row>
    <row r="33" spans="1:13" ht="33" customHeight="1">
      <c r="A33" s="124"/>
      <c r="B33" s="425"/>
      <c r="C33" s="425"/>
      <c r="D33" s="124"/>
      <c r="E33" s="124"/>
    </row>
    <row r="34" spans="1:13" ht="33" customHeight="1">
      <c r="A34" s="124"/>
      <c r="B34" s="425"/>
      <c r="C34" s="425"/>
      <c r="D34" s="124"/>
      <c r="E34" s="124"/>
    </row>
    <row r="35" spans="1:13" ht="33" customHeight="1">
      <c r="A35" s="124"/>
      <c r="B35" s="124"/>
      <c r="C35" s="124"/>
      <c r="D35" s="124"/>
    </row>
    <row r="36" spans="1:13" ht="33" customHeight="1">
      <c r="A36" s="124"/>
      <c r="B36" s="124"/>
      <c r="C36" s="124"/>
      <c r="D36" s="124"/>
    </row>
    <row r="37" spans="1:13" ht="33" customHeight="1">
      <c r="A37" s="124"/>
      <c r="B37" s="124"/>
      <c r="C37" s="124"/>
      <c r="D37" s="124"/>
      <c r="M37" s="62"/>
    </row>
    <row r="38" spans="1:13" ht="33" customHeight="1">
      <c r="A38" s="124"/>
      <c r="B38" s="124"/>
      <c r="C38" s="124"/>
      <c r="D38" s="124"/>
      <c r="M38" s="62"/>
    </row>
    <row r="39" spans="1:13" ht="33" customHeight="1">
      <c r="A39" s="124"/>
      <c r="B39" s="124"/>
      <c r="C39" s="124"/>
      <c r="D39" s="124"/>
      <c r="M39" s="62"/>
    </row>
    <row r="40" spans="1:13" ht="33" customHeight="1">
      <c r="B40" s="122"/>
      <c r="C40" s="122"/>
    </row>
    <row r="41" spans="1:13" ht="30.75" customHeight="1">
      <c r="B41" s="175"/>
      <c r="C41" s="175"/>
      <c r="D41" s="62"/>
      <c r="E41" s="62"/>
      <c r="F41" s="62"/>
    </row>
    <row r="42" spans="1:13">
      <c r="B42" s="175"/>
      <c r="C42" s="175"/>
      <c r="D42" s="62"/>
      <c r="E42" s="62"/>
      <c r="F42" s="62"/>
    </row>
    <row r="43" spans="1:13">
      <c r="B43" s="175"/>
      <c r="C43" s="175"/>
      <c r="D43" s="62"/>
      <c r="E43" s="62"/>
      <c r="F43" s="62"/>
    </row>
    <row r="45" spans="1:13">
      <c r="B45" s="234" t="s">
        <v>294</v>
      </c>
      <c r="C45" s="234"/>
      <c r="D45" s="234"/>
      <c r="E45" s="234"/>
      <c r="F45" s="234"/>
    </row>
    <row r="46" spans="1:13">
      <c r="B46" s="234" t="s">
        <v>255</v>
      </c>
      <c r="C46" s="234"/>
      <c r="D46" s="234"/>
      <c r="E46" s="234"/>
      <c r="F46" s="234"/>
    </row>
    <row r="47" spans="1:13">
      <c r="B47" s="234" t="s">
        <v>256</v>
      </c>
      <c r="C47" s="234"/>
      <c r="D47" s="234"/>
      <c r="E47" s="234"/>
      <c r="F47" s="234"/>
    </row>
    <row r="48" spans="1:13" ht="9.75" customHeight="1">
      <c r="B48" s="1005"/>
      <c r="C48" s="1005"/>
      <c r="D48" s="1005"/>
      <c r="E48" s="1005"/>
      <c r="F48" s="1005"/>
    </row>
    <row r="49" spans="2:6">
      <c r="B49" s="234" t="s">
        <v>440</v>
      </c>
      <c r="C49" s="234"/>
      <c r="D49" s="234"/>
      <c r="E49" s="234"/>
      <c r="F49" s="234"/>
    </row>
    <row r="50" spans="2:6">
      <c r="B50" s="234" t="s">
        <v>285</v>
      </c>
      <c r="C50" s="234"/>
      <c r="D50" s="234"/>
      <c r="E50" s="234"/>
      <c r="F50" s="234"/>
    </row>
    <row r="51" spans="2:6">
      <c r="B51" s="164"/>
      <c r="C51" s="164"/>
      <c r="D51" s="164"/>
      <c r="E51" s="164"/>
      <c r="F51" s="164"/>
    </row>
  </sheetData>
  <mergeCells count="4">
    <mergeCell ref="B48:F48"/>
    <mergeCell ref="B23:H23"/>
    <mergeCell ref="B4:L4"/>
    <mergeCell ref="B3:L3"/>
  </mergeCells>
  <hyperlinks>
    <hyperlink ref="B2" location="Indice!A1" display="Índice"/>
    <hyperlink ref="M2" location="'4.4 Establecimientos hosp prome'!A1" display="Siguiente"/>
    <hyperlink ref="L2" location="'4.2 Establecimientos_niveles'!A1" display="Anterior"/>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tabColor theme="0"/>
  </sheetPr>
  <dimension ref="A1:M31"/>
  <sheetViews>
    <sheetView showGridLines="0" zoomScale="70" zoomScaleNormal="70" workbookViewId="0">
      <pane ySplit="4" topLeftCell="A5" activePane="bottomLeft" state="frozen"/>
      <selection pane="bottomLeft" activeCell="B2" sqref="B2"/>
    </sheetView>
  </sheetViews>
  <sheetFormatPr baseColWidth="10" defaultColWidth="11.42578125" defaultRowHeight="17.25"/>
  <cols>
    <col min="1" max="1" width="5" style="5" customWidth="1"/>
    <col min="2" max="3" width="35.7109375" style="5" customWidth="1"/>
    <col min="4" max="4" width="35.5703125" style="5" customWidth="1"/>
    <col min="5" max="5" width="35.7109375" style="5" customWidth="1"/>
    <col min="6" max="24" width="15.7109375" style="5" customWidth="1"/>
    <col min="25" max="16384" width="11.42578125" style="5"/>
  </cols>
  <sheetData>
    <row r="1" spans="1:13" ht="78" customHeight="1">
      <c r="B1" s="7"/>
      <c r="C1" s="8"/>
      <c r="D1" s="8"/>
      <c r="E1" s="8"/>
    </row>
    <row r="2" spans="1:13" s="652" customFormat="1" ht="33" customHeight="1">
      <c r="A2" s="648"/>
      <c r="B2" s="647" t="s">
        <v>108</v>
      </c>
      <c r="C2" s="648"/>
      <c r="D2" s="649"/>
      <c r="E2" s="650" t="s">
        <v>284</v>
      </c>
      <c r="F2" s="651"/>
    </row>
    <row r="3" spans="1:13" ht="33" customHeight="1">
      <c r="B3" s="926" t="s">
        <v>234</v>
      </c>
      <c r="C3" s="926"/>
      <c r="D3" s="926"/>
      <c r="E3" s="926"/>
      <c r="F3" s="219"/>
    </row>
    <row r="4" spans="1:13" ht="33" customHeight="1">
      <c r="B4" s="924" t="s">
        <v>389</v>
      </c>
      <c r="C4" s="925"/>
      <c r="D4" s="925"/>
      <c r="E4" s="925"/>
      <c r="F4" s="219"/>
    </row>
    <row r="5" spans="1:13" ht="33" customHeight="1">
      <c r="B5" s="221"/>
      <c r="C5" s="220"/>
      <c r="D5" s="220"/>
      <c r="E5" s="220"/>
      <c r="F5" s="219"/>
    </row>
    <row r="6" spans="1:13" ht="33" customHeight="1">
      <c r="B6" s="213" t="s">
        <v>102</v>
      </c>
      <c r="C6" s="213" t="s">
        <v>64</v>
      </c>
      <c r="D6" s="213" t="s">
        <v>65</v>
      </c>
      <c r="E6" s="213" t="s">
        <v>5</v>
      </c>
      <c r="F6" s="219"/>
    </row>
    <row r="7" spans="1:13" s="2" customFormat="1" ht="33" customHeight="1">
      <c r="B7" s="216" t="s">
        <v>346</v>
      </c>
      <c r="C7" s="222">
        <v>696453</v>
      </c>
      <c r="D7" s="222">
        <v>667051</v>
      </c>
      <c r="E7" s="222">
        <v>1363504</v>
      </c>
      <c r="F7" s="223"/>
      <c r="H7" s="493"/>
      <c r="I7" s="4"/>
      <c r="J7" s="4"/>
    </row>
    <row r="8" spans="1:13" s="2" customFormat="1" ht="33" customHeight="1">
      <c r="B8" s="222" t="s">
        <v>103</v>
      </c>
      <c r="C8" s="222">
        <v>784166</v>
      </c>
      <c r="D8" s="222">
        <v>751009</v>
      </c>
      <c r="E8" s="222">
        <v>1535175</v>
      </c>
      <c r="F8" s="223"/>
      <c r="H8" s="493"/>
      <c r="I8" s="493"/>
      <c r="J8" s="493"/>
    </row>
    <row r="9" spans="1:13" s="2" customFormat="1" ht="33" customHeight="1">
      <c r="B9" s="222" t="s">
        <v>347</v>
      </c>
      <c r="C9" s="222">
        <v>832018</v>
      </c>
      <c r="D9" s="222">
        <v>794643</v>
      </c>
      <c r="E9" s="222">
        <v>1626661</v>
      </c>
      <c r="F9" s="224"/>
      <c r="H9" s="493"/>
      <c r="I9" s="493"/>
      <c r="K9" s="60"/>
      <c r="M9" s="60"/>
    </row>
    <row r="10" spans="1:13" s="2" customFormat="1" ht="33" customHeight="1">
      <c r="B10" s="225" t="s">
        <v>348</v>
      </c>
      <c r="C10" s="222">
        <v>808019</v>
      </c>
      <c r="D10" s="222">
        <v>773247</v>
      </c>
      <c r="E10" s="222">
        <v>1581266</v>
      </c>
      <c r="F10" s="224"/>
      <c r="J10" s="493"/>
      <c r="K10" s="483"/>
      <c r="M10" s="483"/>
    </row>
    <row r="11" spans="1:13" s="2" customFormat="1" ht="33" customHeight="1">
      <c r="B11" s="222" t="s">
        <v>104</v>
      </c>
      <c r="C11" s="222">
        <v>4040241</v>
      </c>
      <c r="D11" s="222">
        <v>4050092</v>
      </c>
      <c r="E11" s="222">
        <v>8090333</v>
      </c>
      <c r="F11" s="223"/>
      <c r="J11" s="167"/>
      <c r="K11" s="524"/>
      <c r="L11" s="167"/>
      <c r="M11" s="524"/>
    </row>
    <row r="12" spans="1:13" s="2" customFormat="1" ht="33" customHeight="1">
      <c r="B12" s="222" t="s">
        <v>105</v>
      </c>
      <c r="C12" s="222">
        <v>1092762</v>
      </c>
      <c r="D12" s="222">
        <v>1197224</v>
      </c>
      <c r="E12" s="222">
        <v>2289986</v>
      </c>
      <c r="F12" s="223"/>
      <c r="J12" s="167"/>
      <c r="K12" s="524"/>
      <c r="L12" s="167"/>
      <c r="M12" s="524"/>
    </row>
    <row r="13" spans="1:13" s="2" customFormat="1" ht="33" customHeight="1">
      <c r="B13" s="222" t="s">
        <v>106</v>
      </c>
      <c r="C13" s="222">
        <v>661925</v>
      </c>
      <c r="D13" s="222">
        <v>817723</v>
      </c>
      <c r="E13" s="222">
        <v>1479648</v>
      </c>
      <c r="F13" s="223"/>
      <c r="J13" s="167"/>
      <c r="K13" s="524"/>
      <c r="L13" s="167"/>
      <c r="M13" s="524"/>
    </row>
    <row r="14" spans="1:13" s="2" customFormat="1" ht="33" customHeight="1">
      <c r="B14" s="226" t="s">
        <v>5</v>
      </c>
      <c r="C14" s="226">
        <f>SUM(C7:C13)</f>
        <v>8915584</v>
      </c>
      <c r="D14" s="226">
        <f>SUM(D7:D13)</f>
        <v>9050989</v>
      </c>
      <c r="E14" s="226">
        <f t="shared" ref="E14" si="0">+C14+D14</f>
        <v>17966573</v>
      </c>
      <c r="F14" s="224"/>
      <c r="J14" s="167"/>
      <c r="K14" s="524"/>
      <c r="L14" s="167"/>
      <c r="M14" s="524"/>
    </row>
    <row r="15" spans="1:13" ht="33" customHeight="1">
      <c r="B15" s="221"/>
      <c r="C15" s="227"/>
      <c r="D15" s="227"/>
      <c r="E15" s="227"/>
      <c r="F15" s="219"/>
      <c r="J15" s="167"/>
      <c r="K15" s="524"/>
      <c r="L15" s="163"/>
      <c r="M15" s="525"/>
    </row>
    <row r="16" spans="1:13" ht="33" customHeight="1">
      <c r="B16" s="927" t="s">
        <v>471</v>
      </c>
      <c r="C16" s="927"/>
      <c r="D16" s="927"/>
      <c r="E16" s="927"/>
      <c r="F16" s="927"/>
      <c r="G16" s="9"/>
      <c r="H16" s="9"/>
      <c r="J16" s="163"/>
      <c r="K16" s="525"/>
      <c r="L16" s="163"/>
      <c r="M16" s="525"/>
    </row>
    <row r="17" spans="1:13" ht="18" customHeight="1">
      <c r="B17" s="221"/>
      <c r="C17" s="220"/>
      <c r="D17" s="220"/>
      <c r="E17" s="220"/>
      <c r="F17" s="122"/>
      <c r="G17" s="122"/>
      <c r="H17" s="122"/>
      <c r="I17" s="122"/>
      <c r="J17" s="163"/>
      <c r="K17" s="525"/>
      <c r="L17" s="163"/>
      <c r="M17" s="525"/>
    </row>
    <row r="18" spans="1:13" ht="33" customHeight="1">
      <c r="A18" s="178"/>
      <c r="B18" s="116"/>
      <c r="C18" s="117"/>
      <c r="D18" s="117"/>
      <c r="E18" s="428"/>
      <c r="F18" s="122"/>
      <c r="G18" s="122"/>
      <c r="H18" s="122"/>
      <c r="I18" s="122"/>
      <c r="J18" s="163"/>
      <c r="K18" s="525"/>
      <c r="L18" s="163"/>
      <c r="M18" s="525"/>
    </row>
    <row r="19" spans="1:13" ht="33" customHeight="1">
      <c r="A19" s="178"/>
      <c r="B19" s="118" t="s">
        <v>102</v>
      </c>
      <c r="C19" s="118" t="s">
        <v>64</v>
      </c>
      <c r="D19" s="118" t="s">
        <v>65</v>
      </c>
      <c r="E19" s="428"/>
      <c r="F19" s="122"/>
      <c r="G19" s="122"/>
      <c r="H19" s="122"/>
      <c r="I19" s="122"/>
      <c r="J19" s="163"/>
      <c r="K19" s="93"/>
      <c r="M19" s="93"/>
    </row>
    <row r="20" spans="1:13" ht="33" customHeight="1">
      <c r="A20" s="178"/>
      <c r="B20" s="119" t="str">
        <f>B7</f>
        <v>0 a 4 años</v>
      </c>
      <c r="C20" s="120">
        <f>C7/$C$14</f>
        <v>7.8116363437325032E-2</v>
      </c>
      <c r="D20" s="120">
        <f>D7/$D$14</f>
        <v>7.3699238834562725E-2</v>
      </c>
      <c r="E20" s="428"/>
      <c r="F20" s="122"/>
      <c r="G20" s="122"/>
      <c r="H20" s="122"/>
      <c r="I20" s="122"/>
      <c r="K20" s="93"/>
      <c r="M20" s="93"/>
    </row>
    <row r="21" spans="1:13" ht="33" customHeight="1">
      <c r="A21" s="178"/>
      <c r="B21" s="119" t="str">
        <f t="shared" ref="B21:B26" si="1">B8</f>
        <v>5 a 9</v>
      </c>
      <c r="C21" s="120">
        <f t="shared" ref="C21:C26" si="2">C8/$C$14</f>
        <v>8.7954529955637226E-2</v>
      </c>
      <c r="D21" s="120">
        <f t="shared" ref="D21:D26" si="3">D8/$D$14</f>
        <v>8.2975352196317992E-2</v>
      </c>
      <c r="E21" s="428"/>
      <c r="F21" s="122"/>
      <c r="G21" s="122"/>
      <c r="H21" s="122"/>
      <c r="I21" s="122"/>
      <c r="K21" s="93"/>
      <c r="M21" s="93"/>
    </row>
    <row r="22" spans="1:13" ht="33" customHeight="1">
      <c r="A22" s="178"/>
      <c r="B22" s="119" t="str">
        <f t="shared" si="1"/>
        <v>10 a 14</v>
      </c>
      <c r="C22" s="120">
        <f t="shared" si="2"/>
        <v>9.3321761087103217E-2</v>
      </c>
      <c r="D22" s="120">
        <f t="shared" si="3"/>
        <v>8.7796261822879251E-2</v>
      </c>
      <c r="E22" s="428"/>
      <c r="F22" s="122"/>
      <c r="G22" s="122"/>
      <c r="H22" s="122"/>
      <c r="I22" s="122"/>
      <c r="K22" s="93"/>
      <c r="M22" s="93"/>
    </row>
    <row r="23" spans="1:13" ht="33" customHeight="1">
      <c r="A23" s="178"/>
      <c r="B23" s="119" t="str">
        <f t="shared" si="1"/>
        <v>15 a 19</v>
      </c>
      <c r="C23" s="120">
        <f t="shared" si="2"/>
        <v>9.0629957611301742E-2</v>
      </c>
      <c r="D23" s="120">
        <f t="shared" si="3"/>
        <v>8.5432321263455291E-2</v>
      </c>
      <c r="E23" s="428"/>
      <c r="F23" s="122"/>
      <c r="G23" s="122"/>
      <c r="H23" s="122"/>
      <c r="I23" s="122"/>
      <c r="K23" s="93"/>
      <c r="M23" s="93"/>
    </row>
    <row r="24" spans="1:13" ht="33" customHeight="1">
      <c r="A24" s="178"/>
      <c r="B24" s="119" t="str">
        <f t="shared" si="1"/>
        <v>20 a 49</v>
      </c>
      <c r="C24" s="120">
        <f t="shared" si="2"/>
        <v>0.45316616387664566</v>
      </c>
      <c r="D24" s="120">
        <f t="shared" si="3"/>
        <v>0.44747507703301814</v>
      </c>
      <c r="E24" s="428"/>
      <c r="F24" s="122"/>
      <c r="G24" s="122"/>
      <c r="H24" s="122"/>
      <c r="I24" s="122"/>
      <c r="K24" s="93"/>
      <c r="M24" s="93"/>
    </row>
    <row r="25" spans="1:13" ht="33" customHeight="1">
      <c r="A25" s="178"/>
      <c r="B25" s="119" t="str">
        <f t="shared" si="1"/>
        <v>50 a 64</v>
      </c>
      <c r="C25" s="120">
        <f t="shared" si="2"/>
        <v>0.12256762989390263</v>
      </c>
      <c r="D25" s="120">
        <f t="shared" si="3"/>
        <v>0.13227548945203668</v>
      </c>
      <c r="E25" s="428"/>
      <c r="F25" s="122"/>
      <c r="G25" s="122"/>
      <c r="H25" s="122"/>
      <c r="I25" s="122"/>
      <c r="K25" s="93"/>
      <c r="M25" s="93"/>
    </row>
    <row r="26" spans="1:13" ht="33" customHeight="1">
      <c r="A26" s="178"/>
      <c r="B26" s="119" t="str">
        <f t="shared" si="1"/>
        <v>65 y más</v>
      </c>
      <c r="C26" s="120">
        <f t="shared" si="2"/>
        <v>7.4243594138084498E-2</v>
      </c>
      <c r="D26" s="120">
        <f t="shared" si="3"/>
        <v>9.0346259397729903E-2</v>
      </c>
      <c r="E26" s="428"/>
      <c r="F26" s="122"/>
      <c r="G26" s="122"/>
      <c r="H26" s="122"/>
      <c r="I26" s="122"/>
      <c r="K26" s="93"/>
      <c r="M26" s="93"/>
    </row>
    <row r="27" spans="1:13" ht="33" customHeight="1">
      <c r="A27" s="178"/>
      <c r="B27" s="119" t="str">
        <f>B14</f>
        <v>Total</v>
      </c>
      <c r="C27" s="121">
        <f>SUM(C20:C26)</f>
        <v>0.99999999999999989</v>
      </c>
      <c r="D27" s="121">
        <f>SUM(D20:D26)</f>
        <v>1</v>
      </c>
      <c r="E27" s="428"/>
      <c r="F27" s="122"/>
      <c r="G27" s="122"/>
      <c r="H27" s="122"/>
      <c r="I27" s="122"/>
      <c r="K27" s="93"/>
      <c r="M27" s="93"/>
    </row>
    <row r="28" spans="1:13" ht="33" customHeight="1">
      <c r="A28" s="178"/>
      <c r="B28" s="427"/>
      <c r="C28" s="428"/>
      <c r="D28" s="428"/>
      <c r="E28" s="428"/>
      <c r="F28" s="122"/>
      <c r="G28" s="122"/>
      <c r="H28" s="122"/>
      <c r="I28" s="122"/>
      <c r="K28" s="93"/>
      <c r="M28" s="93"/>
    </row>
    <row r="29" spans="1:13" ht="33" customHeight="1">
      <c r="B29" s="7"/>
      <c r="C29" s="8"/>
      <c r="D29" s="8"/>
      <c r="E29" s="8"/>
      <c r="F29" s="122"/>
      <c r="G29" s="122"/>
      <c r="H29" s="122"/>
      <c r="I29" s="122"/>
      <c r="J29" s="58"/>
      <c r="K29" s="518"/>
      <c r="M29" s="518"/>
    </row>
    <row r="30" spans="1:13" ht="46.5" customHeight="1">
      <c r="B30" s="923" t="s">
        <v>390</v>
      </c>
      <c r="C30" s="923"/>
      <c r="D30" s="923"/>
      <c r="E30" s="923"/>
    </row>
    <row r="31" spans="1:13">
      <c r="B31" s="234" t="s">
        <v>285</v>
      </c>
      <c r="C31" s="219"/>
      <c r="D31" s="219"/>
      <c r="E31" s="219"/>
    </row>
  </sheetData>
  <mergeCells count="4">
    <mergeCell ref="B30:E30"/>
    <mergeCell ref="B4:E4"/>
    <mergeCell ref="B3:E3"/>
    <mergeCell ref="B16:F16"/>
  </mergeCells>
  <hyperlinks>
    <hyperlink ref="B2" location="Indice!A1" display="Índice"/>
    <hyperlink ref="E2" location="'1.2 Poblac por áreas'!A1" display="Siguiente"/>
  </hyperlinks>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Z76"/>
  <sheetViews>
    <sheetView showGridLines="0" zoomScale="70" zoomScaleNormal="70" workbookViewId="0">
      <pane ySplit="4" topLeftCell="A5" activePane="bottomLeft" state="frozen"/>
      <selection pane="bottomLeft" activeCell="B2" sqref="B2"/>
    </sheetView>
  </sheetViews>
  <sheetFormatPr baseColWidth="10" defaultColWidth="11.42578125" defaultRowHeight="17.25"/>
  <cols>
    <col min="1" max="1" width="5" style="5" customWidth="1"/>
    <col min="2" max="2" width="50.7109375" style="5" customWidth="1"/>
    <col min="3" max="5" width="20.7109375" style="5" customWidth="1"/>
    <col min="6" max="6" width="20.7109375" style="13" customWidth="1"/>
    <col min="7" max="9" width="20.7109375" style="5" customWidth="1"/>
    <col min="10" max="10" width="20.7109375" style="13" customWidth="1"/>
    <col min="11" max="11" width="16.140625" style="5" bestFit="1" customWidth="1"/>
    <col min="12" max="12" width="18.42578125" style="5" bestFit="1" customWidth="1"/>
    <col min="13" max="16384" width="11.42578125" style="5"/>
  </cols>
  <sheetData>
    <row r="1" spans="2:14" ht="90.75" customHeight="1"/>
    <row r="2" spans="2:14" s="669" customFormat="1" ht="33" customHeight="1">
      <c r="B2" s="647" t="s">
        <v>108</v>
      </c>
      <c r="F2" s="820"/>
      <c r="I2" s="817" t="s">
        <v>283</v>
      </c>
      <c r="J2" s="817" t="s">
        <v>284</v>
      </c>
    </row>
    <row r="3" spans="2:14" ht="33" customHeight="1">
      <c r="B3" s="926" t="s">
        <v>258</v>
      </c>
      <c r="C3" s="926"/>
      <c r="D3" s="926"/>
      <c r="E3" s="926"/>
      <c r="F3" s="926"/>
      <c r="G3" s="926"/>
      <c r="H3" s="926"/>
      <c r="I3" s="926"/>
      <c r="J3" s="926"/>
    </row>
    <row r="4" spans="2:14" ht="55.5" customHeight="1">
      <c r="B4" s="928" t="s">
        <v>441</v>
      </c>
      <c r="C4" s="928"/>
      <c r="D4" s="928"/>
      <c r="E4" s="928"/>
      <c r="F4" s="928"/>
      <c r="G4" s="928"/>
      <c r="H4" s="928"/>
      <c r="I4" s="928"/>
      <c r="J4" s="928"/>
    </row>
    <row r="5" spans="2:14" ht="33" customHeight="1">
      <c r="B5" s="219"/>
      <c r="C5" s="219"/>
      <c r="D5" s="219"/>
      <c r="E5" s="219"/>
      <c r="F5" s="228"/>
      <c r="G5" s="219"/>
      <c r="H5" s="219"/>
      <c r="I5" s="219"/>
      <c r="J5" s="228"/>
    </row>
    <row r="6" spans="2:14" ht="58.5" customHeight="1">
      <c r="B6" s="342" t="s">
        <v>132</v>
      </c>
      <c r="C6" s="342" t="s">
        <v>133</v>
      </c>
      <c r="D6" s="342" t="s">
        <v>85</v>
      </c>
      <c r="E6" s="342" t="s">
        <v>201</v>
      </c>
      <c r="F6" s="342" t="s">
        <v>134</v>
      </c>
      <c r="G6" s="342" t="s">
        <v>135</v>
      </c>
      <c r="H6" s="342" t="s">
        <v>136</v>
      </c>
      <c r="I6" s="342" t="s">
        <v>202</v>
      </c>
      <c r="J6" s="342" t="s">
        <v>137</v>
      </c>
    </row>
    <row r="7" spans="2:14" s="60" customFormat="1" ht="33" customHeight="1">
      <c r="B7" s="318" t="s">
        <v>0</v>
      </c>
      <c r="C7" s="499">
        <v>626</v>
      </c>
      <c r="D7" s="499">
        <v>1132666.9999999993</v>
      </c>
      <c r="E7" s="499">
        <v>5143115.9999999991</v>
      </c>
      <c r="F7" s="727">
        <v>4.5407132016735741</v>
      </c>
      <c r="G7" s="499">
        <v>23726.000000000029</v>
      </c>
      <c r="H7" s="499">
        <v>8654466</v>
      </c>
      <c r="I7" s="692">
        <v>0.59427306086822673</v>
      </c>
      <c r="J7" s="727">
        <v>47.739484110258701</v>
      </c>
      <c r="K7" s="108"/>
      <c r="M7" s="498"/>
      <c r="N7" s="483"/>
    </row>
    <row r="8" spans="2:14" s="60" customFormat="1" ht="33" customHeight="1">
      <c r="B8" s="340" t="s">
        <v>121</v>
      </c>
      <c r="C8" s="499">
        <v>178</v>
      </c>
      <c r="D8" s="499">
        <v>743341.00000000012</v>
      </c>
      <c r="E8" s="499">
        <v>3707650.9999999967</v>
      </c>
      <c r="F8" s="727">
        <v>4.9878198565664968</v>
      </c>
      <c r="G8" s="499">
        <v>14328.000000000002</v>
      </c>
      <c r="H8" s="499">
        <v>5152691</v>
      </c>
      <c r="I8" s="692">
        <v>0.7195562474054813</v>
      </c>
      <c r="J8" s="727">
        <v>51.880304299274151</v>
      </c>
      <c r="K8" s="107"/>
      <c r="M8" s="498"/>
      <c r="N8" s="483"/>
    </row>
    <row r="9" spans="2:14" s="60" customFormat="1" ht="33" customHeight="1">
      <c r="B9" s="415" t="s">
        <v>138</v>
      </c>
      <c r="C9" s="499">
        <v>9</v>
      </c>
      <c r="D9" s="499">
        <v>105288</v>
      </c>
      <c r="E9" s="499">
        <v>739805</v>
      </c>
      <c r="F9" s="727">
        <v>7.0264892485373451</v>
      </c>
      <c r="G9" s="499">
        <v>2382</v>
      </c>
      <c r="H9" s="499">
        <v>866687</v>
      </c>
      <c r="I9" s="692">
        <v>0.85360112705048075</v>
      </c>
      <c r="J9" s="727">
        <v>44.201511335012597</v>
      </c>
      <c r="K9" s="107"/>
      <c r="M9" s="497"/>
      <c r="N9" s="483"/>
    </row>
    <row r="10" spans="2:14" s="2" customFormat="1" ht="33" customHeight="1">
      <c r="B10" s="416" t="s">
        <v>122</v>
      </c>
      <c r="C10" s="500">
        <v>3</v>
      </c>
      <c r="D10" s="500">
        <v>33333</v>
      </c>
      <c r="E10" s="500">
        <v>286691</v>
      </c>
      <c r="F10" s="728">
        <v>8.6008160081600824</v>
      </c>
      <c r="G10" s="500">
        <v>911</v>
      </c>
      <c r="H10" s="500">
        <v>330811</v>
      </c>
      <c r="I10" s="693">
        <v>0.86663079522748643</v>
      </c>
      <c r="J10" s="728">
        <v>36.589462129527995</v>
      </c>
      <c r="K10" s="107"/>
      <c r="L10" s="60"/>
      <c r="M10" s="483"/>
      <c r="N10" s="483"/>
    </row>
    <row r="11" spans="2:14" s="2" customFormat="1" ht="33" customHeight="1">
      <c r="B11" s="416" t="s">
        <v>139</v>
      </c>
      <c r="C11" s="500">
        <v>1</v>
      </c>
      <c r="D11" s="500">
        <v>7922</v>
      </c>
      <c r="E11" s="500">
        <v>42988</v>
      </c>
      <c r="F11" s="728">
        <v>5.4264074728603884</v>
      </c>
      <c r="G11" s="500">
        <v>171</v>
      </c>
      <c r="H11" s="500">
        <v>62475</v>
      </c>
      <c r="I11" s="693">
        <v>0.68808323329331733</v>
      </c>
      <c r="J11" s="728">
        <v>46.327485380116961</v>
      </c>
      <c r="K11" s="107"/>
      <c r="L11" s="60"/>
    </row>
    <row r="12" spans="2:14" s="2" customFormat="1" ht="33" customHeight="1">
      <c r="B12" s="416" t="s">
        <v>140</v>
      </c>
      <c r="C12" s="500">
        <v>3</v>
      </c>
      <c r="D12" s="500">
        <v>56023</v>
      </c>
      <c r="E12" s="500">
        <v>375616</v>
      </c>
      <c r="F12" s="728">
        <v>6.7046748656801674</v>
      </c>
      <c r="G12" s="500">
        <v>1139</v>
      </c>
      <c r="H12" s="500">
        <v>414895</v>
      </c>
      <c r="I12" s="693">
        <v>0.90532785403535831</v>
      </c>
      <c r="J12" s="728">
        <v>49.186128182616329</v>
      </c>
      <c r="K12" s="107"/>
      <c r="L12" s="60"/>
    </row>
    <row r="13" spans="2:14" s="60" customFormat="1" ht="33" customHeight="1">
      <c r="B13" s="416" t="s">
        <v>142</v>
      </c>
      <c r="C13" s="500">
        <v>2</v>
      </c>
      <c r="D13" s="500">
        <v>8010</v>
      </c>
      <c r="E13" s="500">
        <v>34510</v>
      </c>
      <c r="F13" s="728">
        <v>4.3083645443196001</v>
      </c>
      <c r="G13" s="500">
        <v>161</v>
      </c>
      <c r="H13" s="500">
        <v>58506</v>
      </c>
      <c r="I13" s="693">
        <v>0.58985403206508735</v>
      </c>
      <c r="J13" s="728">
        <v>49.751552795031053</v>
      </c>
      <c r="K13" s="107"/>
    </row>
    <row r="14" spans="2:14" s="2" customFormat="1" ht="33" customHeight="1">
      <c r="B14" s="415" t="s">
        <v>141</v>
      </c>
      <c r="C14" s="499">
        <v>12</v>
      </c>
      <c r="D14" s="499">
        <v>52935</v>
      </c>
      <c r="E14" s="499">
        <v>379857</v>
      </c>
      <c r="F14" s="727">
        <v>7.1759138566166056</v>
      </c>
      <c r="G14" s="499">
        <v>1347</v>
      </c>
      <c r="H14" s="499">
        <v>444597.99999999994</v>
      </c>
      <c r="I14" s="692">
        <v>0.85438306065254466</v>
      </c>
      <c r="J14" s="727">
        <v>39.298440979955458</v>
      </c>
      <c r="K14" s="107"/>
      <c r="L14" s="60"/>
    </row>
    <row r="15" spans="2:14" s="2" customFormat="1" ht="33" customHeight="1">
      <c r="B15" s="416" t="s">
        <v>122</v>
      </c>
      <c r="C15" s="500">
        <v>11</v>
      </c>
      <c r="D15" s="500">
        <v>52479</v>
      </c>
      <c r="E15" s="500">
        <v>379176.99999999994</v>
      </c>
      <c r="F15" s="728">
        <v>7.2253091712875612</v>
      </c>
      <c r="G15" s="500">
        <v>1337</v>
      </c>
      <c r="H15" s="500">
        <v>440938</v>
      </c>
      <c r="I15" s="693">
        <v>0.85993268894946673</v>
      </c>
      <c r="J15" s="728">
        <v>39.251308900523561</v>
      </c>
      <c r="K15" s="107"/>
      <c r="L15" s="60"/>
    </row>
    <row r="16" spans="2:14" s="2" customFormat="1" ht="33" customHeight="1">
      <c r="B16" s="416" t="s">
        <v>143</v>
      </c>
      <c r="C16" s="500">
        <v>1</v>
      </c>
      <c r="D16" s="500">
        <v>456</v>
      </c>
      <c r="E16" s="500">
        <v>680</v>
      </c>
      <c r="F16" s="728">
        <v>1.4912280701754386</v>
      </c>
      <c r="G16" s="500">
        <v>10</v>
      </c>
      <c r="H16" s="500">
        <v>3660</v>
      </c>
      <c r="I16" s="693">
        <v>0.18579234972677597</v>
      </c>
      <c r="J16" s="728">
        <v>45.6</v>
      </c>
      <c r="K16" s="107"/>
      <c r="L16" s="60"/>
    </row>
    <row r="17" spans="2:12" s="2" customFormat="1" ht="33" customHeight="1">
      <c r="B17" s="415" t="s">
        <v>144</v>
      </c>
      <c r="C17" s="499">
        <v>50</v>
      </c>
      <c r="D17" s="499">
        <v>431609</v>
      </c>
      <c r="E17" s="499">
        <v>2123766</v>
      </c>
      <c r="F17" s="727">
        <v>4.9205785792233252</v>
      </c>
      <c r="G17" s="499">
        <v>7762.0000000000036</v>
      </c>
      <c r="H17" s="499">
        <v>2813143</v>
      </c>
      <c r="I17" s="692">
        <v>0.75494420297866127</v>
      </c>
      <c r="J17" s="727">
        <v>55.605385209997394</v>
      </c>
      <c r="K17" s="107"/>
      <c r="L17" s="60"/>
    </row>
    <row r="18" spans="2:12" s="2" customFormat="1" ht="33" customHeight="1">
      <c r="B18" s="416" t="s">
        <v>122</v>
      </c>
      <c r="C18" s="500">
        <v>33</v>
      </c>
      <c r="D18" s="500">
        <v>292701</v>
      </c>
      <c r="E18" s="500">
        <v>1410709</v>
      </c>
      <c r="F18" s="728">
        <v>4.8196248048349677</v>
      </c>
      <c r="G18" s="500">
        <v>5322</v>
      </c>
      <c r="H18" s="500">
        <v>1913252.0000000002</v>
      </c>
      <c r="I18" s="693">
        <v>0.73733569859067172</v>
      </c>
      <c r="J18" s="728">
        <v>54.998308906426153</v>
      </c>
      <c r="K18" s="107"/>
      <c r="L18" s="60"/>
    </row>
    <row r="19" spans="2:12" s="82" customFormat="1" ht="33" customHeight="1">
      <c r="B19" s="416" t="s">
        <v>139</v>
      </c>
      <c r="C19" s="500">
        <v>2</v>
      </c>
      <c r="D19" s="500">
        <v>2684</v>
      </c>
      <c r="E19" s="500">
        <v>11524</v>
      </c>
      <c r="F19" s="728">
        <v>4.2935916542473915</v>
      </c>
      <c r="G19" s="500">
        <v>73</v>
      </c>
      <c r="H19" s="500">
        <v>26715</v>
      </c>
      <c r="I19" s="693">
        <v>0.43136814523675837</v>
      </c>
      <c r="J19" s="728">
        <v>36.767123287671232</v>
      </c>
      <c r="K19" s="107"/>
      <c r="L19" s="60"/>
    </row>
    <row r="20" spans="2:12" s="2" customFormat="1" ht="33" customHeight="1">
      <c r="B20" s="416" t="s">
        <v>140</v>
      </c>
      <c r="C20" s="500">
        <v>15</v>
      </c>
      <c r="D20" s="500">
        <v>136224.00000000003</v>
      </c>
      <c r="E20" s="500">
        <v>701533</v>
      </c>
      <c r="F20" s="728">
        <v>5.1498487784824984</v>
      </c>
      <c r="G20" s="500">
        <v>2367</v>
      </c>
      <c r="H20" s="500">
        <v>873176</v>
      </c>
      <c r="I20" s="693">
        <v>0.80342680055338211</v>
      </c>
      <c r="J20" s="728">
        <v>57.5513307984791</v>
      </c>
      <c r="K20" s="107"/>
      <c r="L20" s="60"/>
    </row>
    <row r="21" spans="2:12" s="2" customFormat="1" ht="33" customHeight="1">
      <c r="B21" s="416" t="s">
        <v>142</v>
      </c>
      <c r="C21" s="500"/>
      <c r="D21" s="500"/>
      <c r="E21" s="500"/>
      <c r="F21" s="728"/>
      <c r="G21" s="500"/>
      <c r="H21" s="500"/>
      <c r="I21" s="693"/>
      <c r="J21" s="823"/>
      <c r="K21" s="107"/>
      <c r="L21" s="60"/>
    </row>
    <row r="22" spans="2:12" s="2" customFormat="1" ht="33" customHeight="1">
      <c r="B22" s="415" t="s">
        <v>145</v>
      </c>
      <c r="C22" s="499">
        <v>107</v>
      </c>
      <c r="D22" s="499">
        <v>153508.99999999997</v>
      </c>
      <c r="E22" s="499">
        <v>464223.00000000012</v>
      </c>
      <c r="F22" s="727">
        <v>3.0240767642288087</v>
      </c>
      <c r="G22" s="499">
        <v>2837.0000000000005</v>
      </c>
      <c r="H22" s="499">
        <v>1028262.9999999995</v>
      </c>
      <c r="I22" s="692">
        <v>0.45146329295131726</v>
      </c>
      <c r="J22" s="727">
        <v>54.109622841029235</v>
      </c>
      <c r="K22" s="107"/>
      <c r="L22" s="60"/>
    </row>
    <row r="23" spans="2:12" s="2" customFormat="1" ht="33" customHeight="1">
      <c r="B23" s="416" t="s">
        <v>122</v>
      </c>
      <c r="C23" s="500">
        <v>87</v>
      </c>
      <c r="D23" s="500">
        <v>138275</v>
      </c>
      <c r="E23" s="500">
        <v>409778.99999999988</v>
      </c>
      <c r="F23" s="728">
        <v>2.9635075031639841</v>
      </c>
      <c r="G23" s="500">
        <v>2328</v>
      </c>
      <c r="H23" s="500">
        <v>841959.99999999988</v>
      </c>
      <c r="I23" s="693">
        <v>0.48669651764929445</v>
      </c>
      <c r="J23" s="728">
        <v>59.396477663230243</v>
      </c>
      <c r="K23" s="107"/>
      <c r="L23" s="60"/>
    </row>
    <row r="24" spans="2:12" s="2" customFormat="1" ht="33" customHeight="1">
      <c r="B24" s="416" t="s">
        <v>139</v>
      </c>
      <c r="C24" s="500">
        <v>10</v>
      </c>
      <c r="D24" s="500">
        <v>1644</v>
      </c>
      <c r="E24" s="500">
        <v>4973</v>
      </c>
      <c r="F24" s="728">
        <v>3.0249391727493919</v>
      </c>
      <c r="G24" s="500">
        <v>192</v>
      </c>
      <c r="H24" s="500">
        <v>69549.000000000015</v>
      </c>
      <c r="I24" s="693">
        <v>7.1503544263756477E-2</v>
      </c>
      <c r="J24" s="728">
        <v>8.5625</v>
      </c>
      <c r="K24" s="107"/>
      <c r="L24" s="60"/>
    </row>
    <row r="25" spans="2:12" s="2" customFormat="1" ht="33" customHeight="1">
      <c r="B25" s="416" t="s">
        <v>140</v>
      </c>
      <c r="C25" s="500">
        <v>7</v>
      </c>
      <c r="D25" s="500">
        <v>11404</v>
      </c>
      <c r="E25" s="500">
        <v>43863</v>
      </c>
      <c r="F25" s="728">
        <v>3.8462820063135741</v>
      </c>
      <c r="G25" s="500">
        <v>240.99999999999997</v>
      </c>
      <c r="H25" s="500">
        <v>88938</v>
      </c>
      <c r="I25" s="693">
        <v>0.4931862645888147</v>
      </c>
      <c r="J25" s="728">
        <v>47.319502074688799</v>
      </c>
      <c r="K25" s="107"/>
      <c r="L25" s="60"/>
    </row>
    <row r="26" spans="2:12" s="4" customFormat="1" ht="33" customHeight="1">
      <c r="B26" s="416" t="s">
        <v>142</v>
      </c>
      <c r="C26" s="500">
        <v>0</v>
      </c>
      <c r="D26" s="500"/>
      <c r="E26" s="500"/>
      <c r="F26" s="728"/>
      <c r="G26" s="500"/>
      <c r="H26" s="500"/>
      <c r="I26" s="693"/>
      <c r="J26" s="823"/>
      <c r="K26" s="107"/>
      <c r="L26" s="60"/>
    </row>
    <row r="27" spans="2:12" s="60" customFormat="1" ht="33" customHeight="1">
      <c r="B27" s="416" t="s">
        <v>143</v>
      </c>
      <c r="C27" s="500">
        <v>3</v>
      </c>
      <c r="D27" s="500">
        <v>2186</v>
      </c>
      <c r="E27" s="500">
        <v>5608</v>
      </c>
      <c r="F27" s="728">
        <v>2.5654162854528821</v>
      </c>
      <c r="G27" s="500">
        <v>76</v>
      </c>
      <c r="H27" s="500">
        <v>27816</v>
      </c>
      <c r="I27" s="693">
        <v>0.20161058383664079</v>
      </c>
      <c r="J27" s="728">
        <v>28.763157894736842</v>
      </c>
      <c r="K27" s="107"/>
    </row>
    <row r="28" spans="2:12" s="2" customFormat="1" ht="33" customHeight="1">
      <c r="B28" s="416" t="s">
        <v>146</v>
      </c>
      <c r="C28" s="500">
        <v>0</v>
      </c>
      <c r="D28" s="500"/>
      <c r="E28" s="500"/>
      <c r="F28" s="728"/>
      <c r="G28" s="500"/>
      <c r="H28" s="500"/>
      <c r="I28" s="693"/>
      <c r="J28" s="728"/>
      <c r="K28" s="107"/>
      <c r="L28" s="60"/>
    </row>
    <row r="29" spans="2:12" s="2" customFormat="1" ht="33" customHeight="1">
      <c r="B29" s="341" t="s">
        <v>126</v>
      </c>
      <c r="C29" s="499">
        <v>448</v>
      </c>
      <c r="D29" s="499">
        <v>389325.99999999971</v>
      </c>
      <c r="E29" s="499">
        <v>1435465.0000000005</v>
      </c>
      <c r="F29" s="727">
        <v>3.6870514684351972</v>
      </c>
      <c r="G29" s="499">
        <v>9398</v>
      </c>
      <c r="H29" s="499">
        <v>3501775.0000000028</v>
      </c>
      <c r="I29" s="692">
        <v>0.40992496662406902</v>
      </c>
      <c r="J29" s="727">
        <v>41.426473717812272</v>
      </c>
      <c r="K29" s="107"/>
      <c r="L29" s="60"/>
    </row>
    <row r="30" spans="2:12" s="2" customFormat="1" ht="33" customHeight="1">
      <c r="B30" s="415" t="s">
        <v>260</v>
      </c>
      <c r="C30" s="499">
        <v>39</v>
      </c>
      <c r="D30" s="499">
        <v>83765.999999999985</v>
      </c>
      <c r="E30" s="499">
        <v>492409.00000000006</v>
      </c>
      <c r="F30" s="727">
        <v>5.8783874125540212</v>
      </c>
      <c r="G30" s="499">
        <v>2132</v>
      </c>
      <c r="H30" s="499">
        <v>779719</v>
      </c>
      <c r="I30" s="692">
        <v>0.63152109926781319</v>
      </c>
      <c r="J30" s="727">
        <v>39.289868667917439</v>
      </c>
      <c r="K30" s="107"/>
      <c r="L30" s="60"/>
    </row>
    <row r="31" spans="2:12" s="2" customFormat="1" ht="33" customHeight="1">
      <c r="B31" s="416" t="s">
        <v>148</v>
      </c>
      <c r="C31" s="500">
        <v>38</v>
      </c>
      <c r="D31" s="500">
        <v>83732.000000000029</v>
      </c>
      <c r="E31" s="500">
        <v>488490</v>
      </c>
      <c r="F31" s="728">
        <v>5.8339702861510512</v>
      </c>
      <c r="G31" s="500">
        <v>2081.0000000000005</v>
      </c>
      <c r="H31" s="500">
        <v>761053.00000000012</v>
      </c>
      <c r="I31" s="693">
        <v>0.64186068512968208</v>
      </c>
      <c r="J31" s="728">
        <v>40.236424795771271</v>
      </c>
      <c r="K31" s="107"/>
      <c r="L31" s="60"/>
    </row>
    <row r="32" spans="2:12" s="2" customFormat="1" ht="33" customHeight="1">
      <c r="B32" s="416" t="s">
        <v>149</v>
      </c>
      <c r="C32" s="500">
        <v>1</v>
      </c>
      <c r="D32" s="500">
        <v>34</v>
      </c>
      <c r="E32" s="500">
        <v>3919</v>
      </c>
      <c r="F32" s="728">
        <v>115.26470588235294</v>
      </c>
      <c r="G32" s="500">
        <v>51</v>
      </c>
      <c r="H32" s="500">
        <v>18666</v>
      </c>
      <c r="I32" s="693">
        <v>0.20995392692596165</v>
      </c>
      <c r="J32" s="728">
        <v>0.66666666666666663</v>
      </c>
      <c r="K32" s="107"/>
      <c r="L32" s="60"/>
    </row>
    <row r="33" spans="2:12" s="2" customFormat="1" ht="33" customHeight="1">
      <c r="B33" s="416" t="s">
        <v>150</v>
      </c>
      <c r="C33" s="500"/>
      <c r="D33" s="500"/>
      <c r="E33" s="500"/>
      <c r="F33" s="728"/>
      <c r="G33" s="500"/>
      <c r="H33" s="500"/>
      <c r="I33" s="693"/>
      <c r="J33" s="823"/>
      <c r="K33" s="107"/>
      <c r="L33" s="60"/>
    </row>
    <row r="34" spans="2:12" s="60" customFormat="1" ht="33" customHeight="1">
      <c r="B34" s="415" t="s">
        <v>261</v>
      </c>
      <c r="C34" s="499">
        <v>39</v>
      </c>
      <c r="D34" s="499">
        <v>83765.999999999985</v>
      </c>
      <c r="E34" s="499">
        <v>492409.00000000006</v>
      </c>
      <c r="F34" s="727">
        <v>5.8783874125540212</v>
      </c>
      <c r="G34" s="499">
        <v>2132</v>
      </c>
      <c r="H34" s="499">
        <v>779719</v>
      </c>
      <c r="I34" s="692">
        <v>0.63152109926781319</v>
      </c>
      <c r="J34" s="727">
        <v>39.289868667917439</v>
      </c>
      <c r="K34" s="107"/>
    </row>
    <row r="35" spans="2:12" s="60" customFormat="1" ht="33" customHeight="1">
      <c r="B35" s="414" t="s">
        <v>151</v>
      </c>
      <c r="C35" s="500">
        <v>38</v>
      </c>
      <c r="D35" s="500">
        <v>83732.000000000029</v>
      </c>
      <c r="E35" s="500">
        <v>488490</v>
      </c>
      <c r="F35" s="728">
        <v>5.8339702861510512</v>
      </c>
      <c r="G35" s="500">
        <v>2081.0000000000005</v>
      </c>
      <c r="H35" s="500">
        <v>761053.00000000012</v>
      </c>
      <c r="I35" s="693">
        <v>0.64186068512968208</v>
      </c>
      <c r="J35" s="728">
        <v>40.236424795771271</v>
      </c>
      <c r="K35" s="107"/>
      <c r="L35" s="109"/>
    </row>
    <row r="36" spans="2:12" s="2" customFormat="1" ht="33" customHeight="1">
      <c r="B36" s="414" t="s">
        <v>149</v>
      </c>
      <c r="C36" s="500">
        <v>1</v>
      </c>
      <c r="D36" s="500">
        <v>34</v>
      </c>
      <c r="E36" s="500">
        <v>3919</v>
      </c>
      <c r="F36" s="728">
        <v>115.26470588235294</v>
      </c>
      <c r="G36" s="500">
        <v>51</v>
      </c>
      <c r="H36" s="500">
        <v>18666</v>
      </c>
      <c r="I36" s="693">
        <v>0.20995392692596165</v>
      </c>
      <c r="J36" s="728">
        <v>0.66666666666666663</v>
      </c>
      <c r="K36" s="107"/>
      <c r="L36" s="60"/>
    </row>
    <row r="37" spans="2:12" s="2" customFormat="1" ht="33" customHeight="1">
      <c r="B37" s="414" t="s">
        <v>150</v>
      </c>
      <c r="C37" s="500"/>
      <c r="D37" s="500"/>
      <c r="E37" s="500"/>
      <c r="F37" s="728"/>
      <c r="G37" s="500"/>
      <c r="H37" s="500"/>
      <c r="I37" s="693"/>
      <c r="J37" s="824"/>
      <c r="K37" s="789"/>
      <c r="L37" s="60"/>
    </row>
    <row r="38" spans="2:12" s="2" customFormat="1" ht="33" customHeight="1">
      <c r="B38" s="417" t="s">
        <v>203</v>
      </c>
      <c r="C38" s="501"/>
      <c r="D38" s="501"/>
      <c r="E38" s="501"/>
      <c r="F38" s="764"/>
      <c r="G38" s="501"/>
      <c r="H38" s="501"/>
      <c r="I38" s="694"/>
      <c r="J38" s="825"/>
      <c r="K38" s="789"/>
      <c r="L38" s="60"/>
    </row>
    <row r="39" spans="2:12" s="60" customFormat="1" ht="33" customHeight="1">
      <c r="B39" s="341" t="s">
        <v>204</v>
      </c>
      <c r="C39" s="499">
        <v>178</v>
      </c>
      <c r="D39" s="499">
        <v>743341.00000000023</v>
      </c>
      <c r="E39" s="499">
        <v>3707650.9999999995</v>
      </c>
      <c r="F39" s="727">
        <v>4.9878198565664995</v>
      </c>
      <c r="G39" s="499">
        <v>14328</v>
      </c>
      <c r="H39" s="499">
        <v>5152691</v>
      </c>
      <c r="I39" s="692">
        <v>0.71955624740548185</v>
      </c>
      <c r="J39" s="727">
        <v>51.880304299274165</v>
      </c>
      <c r="K39" s="789"/>
    </row>
    <row r="40" spans="2:12" s="2" customFormat="1" ht="33" customHeight="1">
      <c r="B40" s="414" t="s">
        <v>122</v>
      </c>
      <c r="C40" s="500">
        <v>134</v>
      </c>
      <c r="D40" s="500">
        <v>516788.00000000023</v>
      </c>
      <c r="E40" s="500">
        <v>2486355.9999999995</v>
      </c>
      <c r="F40" s="728">
        <v>4.8111720860391465</v>
      </c>
      <c r="G40" s="500">
        <v>9898</v>
      </c>
      <c r="H40" s="500">
        <v>3526961.0000000005</v>
      </c>
      <c r="I40" s="693">
        <v>0.70495704375523272</v>
      </c>
      <c r="J40" s="728">
        <v>52.211355829460523</v>
      </c>
      <c r="K40" s="107"/>
      <c r="L40" s="60"/>
    </row>
    <row r="41" spans="2:12" s="2" customFormat="1" ht="33" customHeight="1">
      <c r="B41" s="414" t="s">
        <v>139</v>
      </c>
      <c r="C41" s="500">
        <v>13</v>
      </c>
      <c r="D41" s="500">
        <v>12250</v>
      </c>
      <c r="E41" s="500">
        <v>59485.000000000007</v>
      </c>
      <c r="F41" s="728">
        <v>4.8559183673469395</v>
      </c>
      <c r="G41" s="500">
        <v>435.99999999999994</v>
      </c>
      <c r="H41" s="500">
        <v>158739</v>
      </c>
      <c r="I41" s="693">
        <v>0.3747346272812605</v>
      </c>
      <c r="J41" s="728">
        <v>28.096330275229363</v>
      </c>
      <c r="K41" s="107"/>
      <c r="L41" s="60"/>
    </row>
    <row r="42" spans="2:12" s="2" customFormat="1" ht="33" customHeight="1">
      <c r="B42" s="414" t="s">
        <v>140</v>
      </c>
      <c r="C42" s="500">
        <v>25</v>
      </c>
      <c r="D42" s="500">
        <v>203650.99999999994</v>
      </c>
      <c r="E42" s="500">
        <v>1121012</v>
      </c>
      <c r="F42" s="728">
        <v>5.5045740016007798</v>
      </c>
      <c r="G42" s="500">
        <v>3747.0000000000005</v>
      </c>
      <c r="H42" s="500">
        <v>1377008.9999999998</v>
      </c>
      <c r="I42" s="693">
        <v>0.81409199213658023</v>
      </c>
      <c r="J42" s="823">
        <v>54.350413664264721</v>
      </c>
      <c r="K42" s="107"/>
      <c r="L42" s="60"/>
    </row>
    <row r="43" spans="2:12" s="60" customFormat="1" ht="33" customHeight="1">
      <c r="B43" s="414" t="s">
        <v>142</v>
      </c>
      <c r="C43" s="500">
        <v>2</v>
      </c>
      <c r="D43" s="500">
        <v>8010</v>
      </c>
      <c r="E43" s="500">
        <v>34510</v>
      </c>
      <c r="F43" s="728">
        <v>4.3083645443196001</v>
      </c>
      <c r="G43" s="500">
        <v>161</v>
      </c>
      <c r="H43" s="500">
        <v>58506</v>
      </c>
      <c r="I43" s="693">
        <v>0.58985403206508735</v>
      </c>
      <c r="J43" s="728">
        <v>49.751552795031053</v>
      </c>
      <c r="K43" s="107"/>
    </row>
    <row r="44" spans="2:12" s="60" customFormat="1" ht="33" customHeight="1">
      <c r="B44" s="414" t="s">
        <v>143</v>
      </c>
      <c r="C44" s="500">
        <v>4</v>
      </c>
      <c r="D44" s="500">
        <v>2642</v>
      </c>
      <c r="E44" s="500">
        <v>6288</v>
      </c>
      <c r="F44" s="728">
        <v>2.3800151400454199</v>
      </c>
      <c r="G44" s="500">
        <v>86</v>
      </c>
      <c r="H44" s="500">
        <v>31476</v>
      </c>
      <c r="I44" s="693">
        <v>0.19977125428898207</v>
      </c>
      <c r="J44" s="728">
        <v>30.720930232558139</v>
      </c>
      <c r="K44" s="107"/>
    </row>
    <row r="45" spans="2:12" s="2" customFormat="1" ht="33" customHeight="1">
      <c r="B45" s="414" t="s">
        <v>146</v>
      </c>
      <c r="C45" s="500"/>
      <c r="D45" s="500"/>
      <c r="E45" s="500"/>
      <c r="F45" s="728"/>
      <c r="G45" s="500"/>
      <c r="H45" s="500"/>
      <c r="I45" s="693"/>
      <c r="J45" s="728"/>
      <c r="K45" s="107"/>
      <c r="L45" s="60"/>
    </row>
    <row r="46" spans="2:12" ht="33" customHeight="1">
      <c r="B46" s="336"/>
      <c r="C46" s="337"/>
      <c r="D46" s="337"/>
      <c r="E46" s="304"/>
      <c r="F46" s="338"/>
      <c r="G46" s="337"/>
      <c r="H46" s="337"/>
      <c r="I46" s="337"/>
      <c r="J46" s="336"/>
      <c r="L46" s="60"/>
    </row>
    <row r="47" spans="2:12" ht="33" customHeight="1">
      <c r="B47" s="280" t="s">
        <v>442</v>
      </c>
      <c r="C47" s="219"/>
      <c r="D47" s="219"/>
      <c r="E47" s="219"/>
      <c r="F47" s="228"/>
      <c r="G47" s="219"/>
      <c r="H47" s="219"/>
      <c r="I47" s="219"/>
      <c r="J47" s="339"/>
      <c r="L47" s="60"/>
    </row>
    <row r="48" spans="2:12" ht="33" customHeight="1">
      <c r="L48" s="60"/>
    </row>
    <row r="49" spans="2:26" ht="33" customHeight="1">
      <c r="L49" s="60"/>
    </row>
    <row r="50" spans="2:26" ht="33" customHeight="1">
      <c r="L50" s="60"/>
    </row>
    <row r="51" spans="2:26" ht="33" customHeight="1">
      <c r="L51" s="60"/>
    </row>
    <row r="52" spans="2:26" ht="33" customHeight="1">
      <c r="B52" s="122"/>
      <c r="C52" s="122"/>
      <c r="D52" s="122"/>
      <c r="E52" s="122"/>
      <c r="F52" s="422"/>
      <c r="L52" s="60"/>
    </row>
    <row r="53" spans="2:26" ht="33" customHeight="1">
      <c r="B53" s="122"/>
      <c r="C53" s="418" t="s">
        <v>0</v>
      </c>
      <c r="D53" s="419">
        <f>+F7</f>
        <v>4.5407132016735741</v>
      </c>
      <c r="E53" s="122"/>
      <c r="F53" s="422"/>
    </row>
    <row r="54" spans="2:26" ht="33" customHeight="1">
      <c r="B54" s="122"/>
      <c r="C54" s="420" t="s">
        <v>121</v>
      </c>
      <c r="D54" s="419">
        <f>+F8</f>
        <v>4.9878198565664968</v>
      </c>
      <c r="E54" s="122"/>
      <c r="F54" s="422"/>
    </row>
    <row r="55" spans="2:26" ht="33" customHeight="1">
      <c r="B55" s="122"/>
      <c r="C55" s="418" t="s">
        <v>147</v>
      </c>
      <c r="D55" s="419">
        <f>+F29</f>
        <v>3.6870514684351972</v>
      </c>
      <c r="E55" s="122"/>
      <c r="F55" s="422"/>
    </row>
    <row r="56" spans="2:26" s="13" customFormat="1" ht="33" customHeight="1">
      <c r="B56" s="122"/>
      <c r="C56" s="423"/>
      <c r="D56" s="421"/>
      <c r="E56" s="122"/>
      <c r="F56" s="422"/>
      <c r="G56" s="5"/>
      <c r="H56" s="5"/>
      <c r="I56" s="5"/>
      <c r="K56" s="5"/>
      <c r="L56" s="5"/>
      <c r="M56" s="5"/>
      <c r="N56" s="5"/>
      <c r="O56" s="5"/>
      <c r="P56" s="5"/>
      <c r="Q56" s="5"/>
      <c r="R56" s="5"/>
      <c r="S56" s="5"/>
      <c r="T56" s="5"/>
      <c r="U56" s="5"/>
      <c r="V56" s="5"/>
      <c r="W56" s="5"/>
      <c r="X56" s="5"/>
      <c r="Y56" s="5"/>
      <c r="Z56" s="5"/>
    </row>
    <row r="57" spans="2:26" s="13" customFormat="1" ht="33" customHeight="1">
      <c r="B57" s="122"/>
      <c r="C57" s="122"/>
      <c r="D57" s="122"/>
      <c r="E57" s="122"/>
      <c r="F57" s="422"/>
      <c r="G57" s="5"/>
      <c r="H57" s="5"/>
      <c r="I57" s="5"/>
      <c r="K57" s="5"/>
      <c r="L57" s="5"/>
      <c r="M57" s="5"/>
      <c r="N57" s="5"/>
      <c r="O57" s="5"/>
      <c r="P57" s="5"/>
      <c r="Q57" s="5"/>
      <c r="R57" s="5"/>
      <c r="S57" s="5"/>
      <c r="T57" s="5"/>
      <c r="U57" s="5"/>
      <c r="V57" s="5"/>
      <c r="W57" s="5"/>
      <c r="X57" s="5"/>
      <c r="Y57" s="5"/>
      <c r="Z57" s="5"/>
    </row>
    <row r="58" spans="2:26" s="13" customFormat="1" ht="33" customHeight="1">
      <c r="B58" s="5"/>
      <c r="C58" s="5"/>
      <c r="D58" s="5"/>
      <c r="E58" s="5"/>
      <c r="G58" s="5"/>
      <c r="H58" s="5"/>
      <c r="I58" s="5"/>
      <c r="K58" s="5"/>
      <c r="L58" s="5"/>
      <c r="M58" s="5"/>
      <c r="N58" s="5"/>
      <c r="O58" s="5"/>
      <c r="P58" s="5"/>
      <c r="Q58" s="5"/>
      <c r="R58" s="5"/>
      <c r="S58" s="5"/>
      <c r="T58" s="5"/>
      <c r="U58" s="5"/>
      <c r="V58" s="5"/>
      <c r="W58" s="5"/>
      <c r="X58" s="5"/>
      <c r="Y58" s="5"/>
      <c r="Z58" s="5"/>
    </row>
    <row r="59" spans="2:26" s="13" customFormat="1" ht="33" customHeight="1">
      <c r="B59" s="5"/>
      <c r="C59" s="5"/>
      <c r="D59" s="5"/>
      <c r="E59" s="5"/>
      <c r="G59" s="5"/>
      <c r="H59" s="5"/>
      <c r="I59" s="5"/>
      <c r="K59" s="5"/>
      <c r="L59" s="5"/>
      <c r="M59" s="5"/>
      <c r="N59" s="5"/>
      <c r="O59" s="5"/>
      <c r="P59" s="5"/>
      <c r="Q59" s="5"/>
      <c r="R59" s="5"/>
      <c r="S59" s="5"/>
      <c r="T59" s="5"/>
      <c r="U59" s="5"/>
      <c r="V59" s="5"/>
      <c r="W59" s="5"/>
      <c r="X59" s="5"/>
      <c r="Y59" s="5"/>
      <c r="Z59" s="5"/>
    </row>
    <row r="60" spans="2:26" s="13" customFormat="1" ht="33" customHeight="1">
      <c r="B60" s="280" t="s">
        <v>443</v>
      </c>
      <c r="C60" s="5"/>
      <c r="D60" s="5"/>
      <c r="E60" s="5"/>
      <c r="G60" s="5"/>
      <c r="H60" s="5"/>
      <c r="I60" s="5"/>
      <c r="K60" s="5"/>
      <c r="L60" s="5"/>
      <c r="M60" s="5"/>
      <c r="N60" s="5"/>
      <c r="O60" s="5"/>
      <c r="P60" s="5"/>
      <c r="Q60" s="5"/>
      <c r="R60" s="5"/>
      <c r="S60" s="5"/>
      <c r="T60" s="5"/>
      <c r="U60" s="5"/>
      <c r="V60" s="5"/>
      <c r="W60" s="5"/>
      <c r="X60" s="5"/>
      <c r="Y60" s="5"/>
      <c r="Z60" s="5"/>
    </row>
    <row r="61" spans="2:26" s="13" customFormat="1" ht="33" customHeight="1">
      <c r="B61" s="58"/>
      <c r="C61" s="5"/>
      <c r="D61" s="5"/>
      <c r="E61" s="5"/>
      <c r="G61" s="5"/>
      <c r="H61" s="5"/>
      <c r="I61" s="5"/>
      <c r="K61" s="5"/>
      <c r="L61" s="5"/>
      <c r="M61" s="5"/>
      <c r="N61" s="5"/>
      <c r="O61" s="5"/>
      <c r="P61" s="5"/>
      <c r="Q61" s="5"/>
      <c r="R61" s="5"/>
      <c r="S61" s="5"/>
      <c r="T61" s="5"/>
      <c r="U61" s="5"/>
      <c r="V61" s="5"/>
      <c r="W61" s="5"/>
      <c r="X61" s="5"/>
      <c r="Y61" s="5"/>
      <c r="Z61" s="5"/>
    </row>
    <row r="62" spans="2:26" s="13" customFormat="1" ht="33" customHeight="1">
      <c r="B62" s="58"/>
      <c r="C62" s="5"/>
      <c r="D62" s="5"/>
      <c r="E62" s="5"/>
      <c r="G62" s="5"/>
      <c r="H62" s="5"/>
      <c r="I62" s="5"/>
      <c r="K62" s="5"/>
      <c r="L62" s="5"/>
      <c r="M62" s="5"/>
      <c r="N62" s="5"/>
      <c r="O62" s="5"/>
      <c r="P62" s="5"/>
      <c r="Q62" s="5"/>
      <c r="R62" s="5"/>
      <c r="S62" s="5"/>
      <c r="T62" s="5"/>
      <c r="U62" s="5"/>
      <c r="V62" s="5"/>
      <c r="W62" s="5"/>
      <c r="X62" s="5"/>
      <c r="Y62" s="5"/>
      <c r="Z62" s="5"/>
    </row>
    <row r="63" spans="2:26" s="13" customFormat="1" ht="33" customHeight="1">
      <c r="B63" s="58"/>
      <c r="C63" s="5"/>
      <c r="D63" s="5"/>
      <c r="E63" s="5"/>
      <c r="G63" s="5"/>
      <c r="H63" s="5"/>
      <c r="I63" s="5"/>
      <c r="K63" s="5"/>
      <c r="L63" s="5"/>
      <c r="M63" s="5"/>
      <c r="N63" s="5"/>
      <c r="O63" s="5"/>
      <c r="P63" s="5"/>
      <c r="Q63" s="5"/>
      <c r="R63" s="5"/>
      <c r="S63" s="5"/>
      <c r="T63" s="5"/>
      <c r="U63" s="5"/>
      <c r="V63" s="5"/>
      <c r="W63" s="5"/>
      <c r="X63" s="5"/>
      <c r="Y63" s="5"/>
      <c r="Z63" s="5"/>
    </row>
    <row r="64" spans="2:26" s="13" customFormat="1" ht="33" customHeight="1">
      <c r="B64" s="58"/>
      <c r="C64" s="5"/>
      <c r="D64" s="5"/>
      <c r="E64" s="5"/>
      <c r="G64" s="5"/>
      <c r="H64" s="5"/>
      <c r="I64" s="5"/>
      <c r="K64" s="5"/>
      <c r="L64" s="5"/>
      <c r="M64" s="5"/>
      <c r="N64" s="5"/>
      <c r="O64" s="5"/>
      <c r="P64" s="5"/>
      <c r="Q64" s="5"/>
      <c r="R64" s="5"/>
      <c r="S64" s="5"/>
      <c r="T64" s="5"/>
      <c r="U64" s="5"/>
      <c r="V64" s="5"/>
      <c r="W64" s="5"/>
      <c r="X64" s="5"/>
      <c r="Y64" s="5"/>
      <c r="Z64" s="5"/>
    </row>
    <row r="65" spans="2:26" s="13" customFormat="1" ht="33" customHeight="1">
      <c r="B65" s="58"/>
      <c r="C65" s="5"/>
      <c r="D65" s="5"/>
      <c r="E65" s="5"/>
      <c r="G65" s="5"/>
      <c r="H65" s="5"/>
      <c r="I65" s="5"/>
      <c r="K65" s="5"/>
      <c r="L65" s="5"/>
      <c r="M65" s="5"/>
      <c r="N65" s="5"/>
      <c r="O65" s="5"/>
      <c r="P65" s="5"/>
      <c r="Q65" s="5"/>
      <c r="R65" s="5"/>
      <c r="S65" s="5"/>
      <c r="T65" s="5"/>
      <c r="U65" s="5"/>
      <c r="V65" s="5"/>
      <c r="W65" s="5"/>
      <c r="X65" s="5"/>
      <c r="Y65" s="5"/>
      <c r="Z65" s="5"/>
    </row>
    <row r="66" spans="2:26" s="13" customFormat="1" ht="33" customHeight="1">
      <c r="B66" s="157"/>
      <c r="C66" s="122"/>
      <c r="D66" s="122"/>
      <c r="E66" s="122"/>
      <c r="G66" s="5"/>
      <c r="H66" s="5"/>
      <c r="I66" s="5"/>
      <c r="K66" s="5"/>
      <c r="L66" s="5"/>
      <c r="M66" s="5"/>
      <c r="N66" s="5"/>
      <c r="O66" s="5"/>
      <c r="P66" s="5"/>
      <c r="Q66" s="5"/>
      <c r="R66" s="5"/>
      <c r="S66" s="5"/>
      <c r="T66" s="5"/>
      <c r="U66" s="5"/>
      <c r="V66" s="5"/>
      <c r="W66" s="5"/>
      <c r="X66" s="5"/>
      <c r="Y66" s="5"/>
      <c r="Z66" s="5"/>
    </row>
    <row r="67" spans="2:26" s="13" customFormat="1" ht="33" customHeight="1">
      <c r="B67" s="157"/>
      <c r="C67" s="418" t="s">
        <v>0</v>
      </c>
      <c r="D67" s="419">
        <f>+J7</f>
        <v>47.739484110258701</v>
      </c>
      <c r="E67" s="122"/>
      <c r="G67" s="5"/>
      <c r="H67" s="5"/>
      <c r="I67" s="5"/>
      <c r="K67" s="5"/>
      <c r="L67" s="5"/>
      <c r="M67" s="5"/>
      <c r="N67" s="5"/>
      <c r="O67" s="5"/>
      <c r="P67" s="5"/>
      <c r="Q67" s="5"/>
      <c r="R67" s="5"/>
      <c r="S67" s="5"/>
      <c r="T67" s="5"/>
      <c r="U67" s="5"/>
      <c r="V67" s="5"/>
      <c r="W67" s="5"/>
      <c r="X67" s="5"/>
      <c r="Y67" s="5"/>
      <c r="Z67" s="5"/>
    </row>
    <row r="68" spans="2:26" s="13" customFormat="1" ht="33" customHeight="1">
      <c r="B68" s="157"/>
      <c r="C68" s="420" t="s">
        <v>121</v>
      </c>
      <c r="D68" s="419">
        <f>+J8</f>
        <v>51.880304299274151</v>
      </c>
      <c r="E68" s="122"/>
      <c r="G68" s="5"/>
      <c r="H68" s="5"/>
      <c r="I68" s="5"/>
      <c r="K68" s="5"/>
      <c r="L68" s="5"/>
      <c r="M68" s="5"/>
      <c r="N68" s="5"/>
      <c r="O68" s="5"/>
      <c r="P68" s="5"/>
      <c r="Q68" s="5"/>
      <c r="R68" s="5"/>
      <c r="S68" s="5"/>
      <c r="T68" s="5"/>
      <c r="U68" s="5"/>
      <c r="V68" s="5"/>
      <c r="W68" s="5"/>
      <c r="X68" s="5"/>
      <c r="Y68" s="5"/>
      <c r="Z68" s="5"/>
    </row>
    <row r="69" spans="2:26" s="13" customFormat="1" ht="33" customHeight="1">
      <c r="B69" s="157"/>
      <c r="C69" s="418" t="s">
        <v>147</v>
      </c>
      <c r="D69" s="421">
        <f>+J29</f>
        <v>41.426473717812272</v>
      </c>
      <c r="E69" s="122"/>
      <c r="G69" s="5"/>
      <c r="H69" s="5"/>
      <c r="I69" s="5"/>
      <c r="K69" s="5"/>
      <c r="L69" s="5"/>
      <c r="M69" s="5"/>
      <c r="N69" s="5"/>
      <c r="O69" s="5"/>
      <c r="P69" s="5"/>
      <c r="Q69" s="5"/>
      <c r="R69" s="5"/>
      <c r="S69" s="5"/>
      <c r="T69" s="5"/>
      <c r="U69" s="5"/>
      <c r="V69" s="5"/>
      <c r="W69" s="5"/>
      <c r="X69" s="5"/>
      <c r="Y69" s="5"/>
      <c r="Z69" s="5"/>
    </row>
    <row r="70" spans="2:26" s="13" customFormat="1" ht="33" customHeight="1">
      <c r="B70" s="58"/>
      <c r="C70" s="81"/>
      <c r="D70" s="110"/>
      <c r="E70" s="5"/>
      <c r="G70" s="5"/>
      <c r="H70" s="5"/>
      <c r="I70" s="5"/>
      <c r="K70" s="5"/>
      <c r="L70" s="5"/>
      <c r="M70" s="5"/>
      <c r="N70" s="5"/>
      <c r="O70" s="5"/>
      <c r="P70" s="5"/>
      <c r="Q70" s="5"/>
      <c r="R70" s="5"/>
      <c r="S70" s="5"/>
      <c r="T70" s="5"/>
      <c r="U70" s="5"/>
      <c r="V70" s="5"/>
      <c r="W70" s="5"/>
      <c r="X70" s="5"/>
      <c r="Y70" s="5"/>
      <c r="Z70" s="5"/>
    </row>
    <row r="71" spans="2:26" s="13" customFormat="1" ht="33" customHeight="1">
      <c r="B71" s="58"/>
      <c r="C71" s="5"/>
      <c r="D71" s="5"/>
      <c r="E71" s="5"/>
      <c r="G71" s="5"/>
      <c r="H71" s="5"/>
      <c r="I71" s="5"/>
      <c r="K71" s="5"/>
      <c r="L71" s="5"/>
      <c r="M71" s="5"/>
      <c r="N71" s="5"/>
      <c r="O71" s="5"/>
      <c r="P71" s="5"/>
      <c r="Q71" s="5"/>
      <c r="R71" s="5"/>
      <c r="S71" s="5"/>
      <c r="T71" s="5"/>
      <c r="U71" s="5"/>
      <c r="V71" s="5"/>
      <c r="W71" s="5"/>
      <c r="X71" s="5"/>
      <c r="Y71" s="5"/>
      <c r="Z71" s="5"/>
    </row>
    <row r="72" spans="2:26" ht="33" customHeight="1">
      <c r="B72" s="58"/>
    </row>
    <row r="73" spans="2:26">
      <c r="B73" s="234" t="s">
        <v>444</v>
      </c>
      <c r="C73" s="163"/>
      <c r="D73" s="163"/>
      <c r="E73" s="163"/>
    </row>
    <row r="74" spans="2:26">
      <c r="B74" s="234" t="s">
        <v>285</v>
      </c>
      <c r="C74" s="163"/>
      <c r="D74" s="163"/>
      <c r="E74" s="163"/>
    </row>
    <row r="75" spans="2:26">
      <c r="B75" s="164"/>
      <c r="C75" s="163"/>
      <c r="D75" s="163"/>
      <c r="E75" s="163"/>
    </row>
    <row r="76" spans="2:26">
      <c r="B76" s="163"/>
      <c r="C76" s="163"/>
      <c r="D76" s="163"/>
      <c r="E76" s="163"/>
    </row>
  </sheetData>
  <mergeCells count="2">
    <mergeCell ref="B3:J3"/>
    <mergeCell ref="B4:J4"/>
  </mergeCells>
  <hyperlinks>
    <hyperlink ref="B2" location="Indice!A1" display="Índice"/>
    <hyperlink ref="J2" location="'4.5 Camas dotación'!A1" display="Siguiente"/>
    <hyperlink ref="I2" location="'4.3 Prom de estada por entidad'!A1" display="Anterior"/>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BR157"/>
  <sheetViews>
    <sheetView showGridLines="0" zoomScale="70" zoomScaleNormal="70" workbookViewId="0">
      <pane ySplit="4" topLeftCell="A5" activePane="bottomLeft" state="frozen"/>
      <selection pane="bottomLeft" activeCell="B2" sqref="B2"/>
    </sheetView>
  </sheetViews>
  <sheetFormatPr baseColWidth="10" defaultColWidth="11.28515625" defaultRowHeight="17.25"/>
  <cols>
    <col min="1" max="1" width="2.85546875" style="5" customWidth="1"/>
    <col min="2" max="2" width="34" style="5" customWidth="1"/>
    <col min="3" max="3" width="10.5703125" style="5" customWidth="1"/>
    <col min="4" max="25" width="9.7109375" style="5" customWidth="1"/>
    <col min="26" max="26" width="4.5703125" style="5" customWidth="1"/>
    <col min="27" max="27" width="9" style="5" customWidth="1"/>
    <col min="28" max="28" width="12.42578125" style="5" bestFit="1" customWidth="1"/>
    <col min="29" max="31" width="12" style="5" bestFit="1" customWidth="1"/>
    <col min="32" max="44" width="9" style="5" customWidth="1"/>
    <col min="45" max="45" width="13.140625" style="5" bestFit="1" customWidth="1"/>
    <col min="46" max="46" width="14.5703125" style="5" bestFit="1" customWidth="1"/>
    <col min="47" max="52" width="11.28515625" style="5"/>
    <col min="53" max="53" width="51.140625" style="5" customWidth="1"/>
    <col min="54" max="54" width="19.7109375" style="5" bestFit="1" customWidth="1"/>
    <col min="55" max="56" width="11.28515625" style="5"/>
    <col min="57" max="57" width="11.42578125" style="5" bestFit="1" customWidth="1"/>
    <col min="58" max="58" width="13.5703125" style="5" bestFit="1" customWidth="1"/>
    <col min="59" max="59" width="20.5703125" style="5" bestFit="1" customWidth="1"/>
    <col min="60" max="60" width="19.7109375" style="5" bestFit="1" customWidth="1"/>
    <col min="61" max="62" width="11.28515625" style="5"/>
    <col min="63" max="63" width="13.5703125" style="5" bestFit="1" customWidth="1"/>
    <col min="64" max="64" width="29.28515625" style="5" bestFit="1" customWidth="1"/>
    <col min="65" max="65" width="19.7109375" style="5" bestFit="1" customWidth="1"/>
    <col min="66" max="67" width="11.28515625" style="5"/>
    <col min="68" max="68" width="13.5703125" style="5" bestFit="1" customWidth="1"/>
    <col min="69" max="69" width="29.28515625" style="5" bestFit="1" customWidth="1"/>
    <col min="70" max="70" width="19.7109375" style="5" bestFit="1" customWidth="1"/>
    <col min="71" max="16384" width="11.28515625" style="5"/>
  </cols>
  <sheetData>
    <row r="1" spans="2:70" ht="89.25" customHeight="1">
      <c r="AZ1" s="13"/>
      <c r="BA1" s="13"/>
      <c r="BB1" s="13"/>
      <c r="BC1" s="13"/>
      <c r="BD1" s="13"/>
      <c r="BE1" s="13"/>
      <c r="BF1" s="13"/>
      <c r="BG1" s="13"/>
      <c r="BH1" s="13"/>
      <c r="BI1" s="13"/>
      <c r="BJ1" s="13"/>
      <c r="BK1" s="13"/>
      <c r="BL1" s="13"/>
      <c r="BM1" s="13"/>
      <c r="BN1" s="13"/>
      <c r="BO1" s="13"/>
      <c r="BP1" s="13"/>
      <c r="BQ1" s="13"/>
      <c r="BR1" s="13"/>
    </row>
    <row r="2" spans="2:70" s="669" customFormat="1" ht="33" customHeight="1">
      <c r="B2" s="665" t="s">
        <v>108</v>
      </c>
      <c r="AR2" s="821"/>
      <c r="AS2" s="817" t="s">
        <v>283</v>
      </c>
      <c r="AT2" s="817" t="s">
        <v>284</v>
      </c>
      <c r="AU2" s="821"/>
      <c r="AV2" s="821"/>
      <c r="AZ2" s="820"/>
      <c r="BA2" s="822"/>
      <c r="BB2" s="820"/>
      <c r="BC2" s="820"/>
      <c r="BD2" s="820"/>
      <c r="BE2" s="820"/>
      <c r="BF2" s="820"/>
      <c r="BG2" s="820"/>
      <c r="BH2" s="820"/>
      <c r="BI2" s="820"/>
      <c r="BJ2" s="820"/>
      <c r="BK2" s="820"/>
      <c r="BL2" s="820"/>
      <c r="BM2" s="820"/>
      <c r="BN2" s="820"/>
      <c r="BO2" s="820"/>
      <c r="BP2" s="820"/>
      <c r="BQ2" s="820"/>
      <c r="BR2" s="820"/>
    </row>
    <row r="3" spans="2:70" ht="33" customHeight="1">
      <c r="B3" s="926" t="s">
        <v>259</v>
      </c>
      <c r="C3" s="926"/>
      <c r="D3" s="926"/>
      <c r="E3" s="926"/>
      <c r="F3" s="926"/>
      <c r="G3" s="926"/>
      <c r="H3" s="926"/>
      <c r="I3" s="926"/>
      <c r="J3" s="926"/>
      <c r="K3" s="926"/>
      <c r="L3" s="926"/>
      <c r="M3" s="926"/>
      <c r="N3" s="926"/>
      <c r="O3" s="926"/>
      <c r="P3" s="926"/>
      <c r="Q3" s="926"/>
      <c r="R3" s="926"/>
      <c r="S3" s="926"/>
      <c r="T3" s="926"/>
      <c r="U3" s="926"/>
      <c r="V3" s="926"/>
      <c r="W3" s="926"/>
      <c r="X3" s="926"/>
      <c r="Y3" s="926"/>
      <c r="Z3" s="926"/>
      <c r="AA3" s="926"/>
      <c r="AB3" s="926"/>
      <c r="AC3" s="926"/>
      <c r="AD3" s="926"/>
      <c r="AE3" s="926"/>
      <c r="AF3" s="926"/>
      <c r="AG3" s="926"/>
      <c r="AH3" s="926"/>
      <c r="AI3" s="926"/>
      <c r="AJ3" s="926"/>
      <c r="AK3" s="926"/>
      <c r="AL3" s="926"/>
      <c r="AM3" s="926"/>
      <c r="AN3" s="926"/>
      <c r="AO3" s="926"/>
      <c r="AP3" s="926"/>
      <c r="AQ3" s="926"/>
      <c r="AR3" s="926"/>
      <c r="AS3" s="926"/>
      <c r="AT3" s="926"/>
      <c r="AZ3" s="13"/>
      <c r="BA3" s="13"/>
      <c r="BB3" s="13"/>
      <c r="BC3" s="13"/>
      <c r="BD3" s="13"/>
      <c r="BE3" s="13"/>
      <c r="BF3" s="13"/>
      <c r="BG3" s="13"/>
      <c r="BH3" s="13"/>
      <c r="BI3" s="13"/>
      <c r="BJ3" s="13"/>
      <c r="BK3" s="13"/>
      <c r="BL3" s="13"/>
      <c r="BM3" s="13"/>
      <c r="BN3" s="13"/>
      <c r="BO3" s="13"/>
      <c r="BP3" s="13"/>
      <c r="BQ3" s="13"/>
      <c r="BR3" s="13"/>
    </row>
    <row r="4" spans="2:70" ht="33" customHeight="1">
      <c r="B4" s="968" t="s">
        <v>445</v>
      </c>
      <c r="C4" s="968"/>
      <c r="D4" s="968"/>
      <c r="E4" s="968"/>
      <c r="F4" s="968"/>
      <c r="G4" s="968"/>
      <c r="H4" s="968"/>
      <c r="I4" s="968"/>
      <c r="J4" s="968"/>
      <c r="K4" s="968"/>
      <c r="L4" s="968"/>
      <c r="M4" s="968"/>
      <c r="N4" s="968"/>
      <c r="O4" s="968"/>
      <c r="P4" s="968"/>
      <c r="Q4" s="968"/>
      <c r="R4" s="968"/>
      <c r="S4" s="968"/>
      <c r="T4" s="968"/>
      <c r="U4" s="968"/>
      <c r="V4" s="968"/>
      <c r="W4" s="968"/>
      <c r="X4" s="968"/>
      <c r="Y4" s="968"/>
      <c r="Z4" s="968"/>
      <c r="AA4" s="968"/>
      <c r="AB4" s="968"/>
      <c r="AC4" s="968"/>
      <c r="AD4" s="968"/>
      <c r="AE4" s="968"/>
      <c r="AF4" s="968"/>
      <c r="AG4" s="968"/>
      <c r="AH4" s="968"/>
      <c r="AI4" s="968"/>
      <c r="AJ4" s="968"/>
      <c r="AK4" s="968"/>
      <c r="AL4" s="968"/>
      <c r="AM4" s="968"/>
      <c r="AN4" s="968"/>
      <c r="AO4" s="968"/>
      <c r="AP4" s="968"/>
      <c r="AQ4" s="968"/>
      <c r="AR4" s="968"/>
      <c r="AS4" s="968"/>
      <c r="AT4" s="968"/>
      <c r="AZ4" s="1014"/>
      <c r="BA4" s="1014"/>
      <c r="BB4" s="1014"/>
      <c r="BC4" s="1014"/>
      <c r="BD4" s="1014"/>
      <c r="BE4" s="1014"/>
      <c r="BF4" s="1014"/>
      <c r="BG4" s="1014"/>
      <c r="BH4" s="1014"/>
      <c r="BI4" s="1014"/>
      <c r="BJ4" s="1014"/>
      <c r="BK4" s="1014"/>
      <c r="BL4" s="1014"/>
      <c r="BM4" s="1014"/>
      <c r="BN4" s="1014"/>
      <c r="BO4" s="1014"/>
      <c r="BP4" s="1014"/>
      <c r="BQ4" s="1014"/>
      <c r="BR4" s="1014"/>
    </row>
    <row r="5" spans="2:70" ht="33" customHeight="1">
      <c r="B5" s="83"/>
      <c r="AZ5" s="13"/>
      <c r="BA5" s="597"/>
      <c r="BB5" s="597"/>
      <c r="BC5" s="13"/>
      <c r="BD5" s="13"/>
      <c r="BE5" s="1010"/>
      <c r="BF5" s="1010"/>
      <c r="BG5" s="1010"/>
      <c r="BH5" s="597"/>
      <c r="BI5" s="13"/>
      <c r="BJ5" s="1010"/>
      <c r="BK5" s="1010"/>
      <c r="BL5" s="1010"/>
      <c r="BM5" s="597"/>
      <c r="BN5" s="13"/>
      <c r="BO5" s="679"/>
      <c r="BP5" s="679"/>
      <c r="BQ5" s="679"/>
      <c r="BR5" s="597"/>
    </row>
    <row r="6" spans="2:70" ht="33" customHeight="1">
      <c r="B6" s="1015" t="s">
        <v>119</v>
      </c>
      <c r="C6" s="1017" t="s">
        <v>62</v>
      </c>
      <c r="D6" s="1018"/>
      <c r="E6" s="1018"/>
      <c r="F6" s="1018"/>
      <c r="G6" s="1018"/>
      <c r="H6" s="1018"/>
      <c r="I6" s="1018"/>
      <c r="J6" s="1018"/>
      <c r="K6" s="1018"/>
      <c r="L6" s="1018"/>
      <c r="M6" s="1018"/>
      <c r="N6" s="1018"/>
      <c r="O6" s="1018"/>
      <c r="P6" s="1018"/>
      <c r="Q6" s="1018"/>
      <c r="R6" s="1018"/>
      <c r="S6" s="1018"/>
      <c r="T6" s="1018"/>
      <c r="U6" s="1018"/>
      <c r="V6" s="1018"/>
      <c r="W6" s="1018"/>
      <c r="X6" s="1019"/>
      <c r="Y6" s="736"/>
      <c r="Z6" s="343"/>
      <c r="AA6" s="1017" t="s">
        <v>120</v>
      </c>
      <c r="AB6" s="1018"/>
      <c r="AC6" s="1018"/>
      <c r="AD6" s="1018"/>
      <c r="AE6" s="1018"/>
      <c r="AF6" s="1018"/>
      <c r="AG6" s="1018"/>
      <c r="AH6" s="1018"/>
      <c r="AI6" s="1018"/>
      <c r="AJ6" s="1018"/>
      <c r="AK6" s="1018"/>
      <c r="AL6" s="1018"/>
      <c r="AM6" s="1018"/>
      <c r="AN6" s="1018"/>
      <c r="AO6" s="1018"/>
      <c r="AP6" s="1018"/>
      <c r="AQ6" s="1018"/>
      <c r="AR6" s="1018"/>
      <c r="AS6" s="1018"/>
      <c r="AT6" s="1018"/>
      <c r="AU6" s="1018"/>
      <c r="AV6" s="1019"/>
      <c r="AZ6" s="13"/>
      <c r="BA6" s="598"/>
      <c r="BB6" s="599"/>
      <c r="BC6" s="13"/>
      <c r="BD6" s="13"/>
      <c r="BE6" s="1011"/>
      <c r="BF6" s="1012"/>
      <c r="BG6" s="1013"/>
      <c r="BH6" s="600"/>
      <c r="BI6" s="13"/>
      <c r="BJ6" s="1011"/>
      <c r="BK6" s="1012"/>
      <c r="BL6" s="1013"/>
      <c r="BM6" s="600"/>
      <c r="BN6" s="13"/>
      <c r="BO6" s="680"/>
      <c r="BP6" s="681"/>
      <c r="BQ6" s="682"/>
      <c r="BR6" s="600"/>
    </row>
    <row r="7" spans="2:70" ht="33" customHeight="1">
      <c r="B7" s="1016"/>
      <c r="C7" s="735">
        <v>2003</v>
      </c>
      <c r="D7" s="735">
        <v>2004</v>
      </c>
      <c r="E7" s="735">
        <v>2005</v>
      </c>
      <c r="F7" s="735">
        <v>2006</v>
      </c>
      <c r="G7" s="735">
        <v>2007</v>
      </c>
      <c r="H7" s="735">
        <v>2008</v>
      </c>
      <c r="I7" s="735">
        <v>2009</v>
      </c>
      <c r="J7" s="735">
        <v>2010</v>
      </c>
      <c r="K7" s="735">
        <v>2011</v>
      </c>
      <c r="L7" s="735">
        <v>2012</v>
      </c>
      <c r="M7" s="735">
        <v>2013</v>
      </c>
      <c r="N7" s="735">
        <v>2014</v>
      </c>
      <c r="O7" s="735">
        <v>2015</v>
      </c>
      <c r="P7" s="735">
        <v>2016</v>
      </c>
      <c r="Q7" s="735">
        <v>2017</v>
      </c>
      <c r="R7" s="735">
        <v>2018</v>
      </c>
      <c r="S7" s="735">
        <v>2019</v>
      </c>
      <c r="T7" s="735">
        <v>2020</v>
      </c>
      <c r="U7" s="735">
        <v>2021</v>
      </c>
      <c r="V7" s="735">
        <v>2022</v>
      </c>
      <c r="W7" s="735">
        <v>2023</v>
      </c>
      <c r="X7" s="735">
        <v>2024</v>
      </c>
      <c r="Y7" s="368"/>
      <c r="Z7" s="343"/>
      <c r="AA7" s="735">
        <v>2003</v>
      </c>
      <c r="AB7" s="735">
        <v>2004</v>
      </c>
      <c r="AC7" s="735">
        <v>2005</v>
      </c>
      <c r="AD7" s="735">
        <v>2006</v>
      </c>
      <c r="AE7" s="735">
        <v>2007</v>
      </c>
      <c r="AF7" s="735">
        <v>2008</v>
      </c>
      <c r="AG7" s="735">
        <v>2009</v>
      </c>
      <c r="AH7" s="735">
        <v>2010</v>
      </c>
      <c r="AI7" s="735">
        <v>2011</v>
      </c>
      <c r="AJ7" s="735">
        <v>2012</v>
      </c>
      <c r="AK7" s="735">
        <v>2013</v>
      </c>
      <c r="AL7" s="735">
        <v>2014</v>
      </c>
      <c r="AM7" s="735">
        <v>2015</v>
      </c>
      <c r="AN7" s="735">
        <v>2016</v>
      </c>
      <c r="AO7" s="735">
        <v>2017</v>
      </c>
      <c r="AP7" s="735">
        <v>2018</v>
      </c>
      <c r="AQ7" s="735">
        <v>2019</v>
      </c>
      <c r="AR7" s="735">
        <v>2020</v>
      </c>
      <c r="AS7" s="735">
        <v>2021</v>
      </c>
      <c r="AT7" s="735">
        <v>2022</v>
      </c>
      <c r="AU7" s="735">
        <v>2023</v>
      </c>
      <c r="AV7" s="735">
        <v>2024</v>
      </c>
      <c r="AZ7" s="13"/>
      <c r="BA7" s="598"/>
      <c r="BB7" s="599"/>
      <c r="BC7" s="13"/>
      <c r="BD7" s="13"/>
      <c r="BE7" s="1008"/>
      <c r="BF7" s="1009"/>
      <c r="BG7" s="601"/>
      <c r="BH7" s="602"/>
      <c r="BI7" s="13"/>
      <c r="BJ7" s="1008"/>
      <c r="BK7" s="1009"/>
      <c r="BL7" s="601"/>
      <c r="BM7" s="602"/>
      <c r="BN7" s="13"/>
      <c r="BO7" s="683"/>
      <c r="BP7" s="684"/>
      <c r="BQ7" s="601"/>
      <c r="BR7" s="602"/>
    </row>
    <row r="8" spans="2:70" s="2" customFormat="1" ht="33" customHeight="1">
      <c r="B8" s="323" t="s">
        <v>152</v>
      </c>
      <c r="C8" s="325">
        <v>13737</v>
      </c>
      <c r="D8" s="325">
        <v>16256</v>
      </c>
      <c r="E8" s="325">
        <v>15857</v>
      </c>
      <c r="F8" s="325">
        <v>14418</v>
      </c>
      <c r="G8" s="325">
        <v>14142</v>
      </c>
      <c r="H8" s="325">
        <v>15576</v>
      </c>
      <c r="I8" s="325">
        <v>16467</v>
      </c>
      <c r="J8" s="325">
        <v>16728</v>
      </c>
      <c r="K8" s="325">
        <v>17191</v>
      </c>
      <c r="L8" s="325">
        <v>16432</v>
      </c>
      <c r="M8" s="325">
        <v>15939</v>
      </c>
      <c r="N8" s="325">
        <v>16435</v>
      </c>
      <c r="O8" s="325">
        <v>13724</v>
      </c>
      <c r="P8" s="325">
        <v>13222</v>
      </c>
      <c r="Q8" s="325">
        <v>14468</v>
      </c>
      <c r="R8" s="325">
        <v>14764</v>
      </c>
      <c r="S8" s="325">
        <v>14765</v>
      </c>
      <c r="T8" s="325">
        <v>15098</v>
      </c>
      <c r="U8" s="325">
        <v>15279</v>
      </c>
      <c r="V8" s="325">
        <v>14763</v>
      </c>
      <c r="W8" s="325">
        <v>15147</v>
      </c>
      <c r="X8" s="325">
        <v>15119</v>
      </c>
      <c r="Y8" s="502"/>
      <c r="Z8" s="344"/>
      <c r="AA8" s="534"/>
      <c r="AB8" s="534"/>
      <c r="AC8" s="534"/>
      <c r="AD8" s="534"/>
      <c r="AE8" s="534"/>
      <c r="AF8" s="534"/>
      <c r="AG8" s="534"/>
      <c r="AH8" s="534"/>
      <c r="AI8" s="534"/>
      <c r="AJ8" s="534"/>
      <c r="AK8" s="534"/>
      <c r="AL8" s="534"/>
      <c r="AM8" s="534"/>
      <c r="AN8" s="534"/>
      <c r="AO8" s="534"/>
      <c r="AP8" s="534"/>
      <c r="AQ8" s="534"/>
      <c r="AR8" s="534"/>
      <c r="AS8" s="534"/>
      <c r="AT8" s="535"/>
      <c r="AU8" s="535"/>
      <c r="AV8" s="535"/>
      <c r="AZ8" s="13"/>
      <c r="BA8" s="598"/>
      <c r="BB8" s="599"/>
      <c r="BC8" s="13"/>
      <c r="BD8" s="13"/>
      <c r="BE8" s="1008"/>
      <c r="BF8" s="1009"/>
      <c r="BG8" s="601"/>
      <c r="BH8" s="602"/>
      <c r="BI8" s="13"/>
      <c r="BJ8" s="1008"/>
      <c r="BK8" s="1009"/>
      <c r="BL8" s="601"/>
      <c r="BM8" s="602"/>
      <c r="BN8" s="4"/>
      <c r="BO8" s="683"/>
      <c r="BP8" s="684"/>
      <c r="BQ8" s="601"/>
      <c r="BR8" s="602"/>
    </row>
    <row r="9" spans="2:70" s="2" customFormat="1" ht="33" customHeight="1">
      <c r="B9" s="319" t="s">
        <v>127</v>
      </c>
      <c r="C9" s="352">
        <v>8442</v>
      </c>
      <c r="D9" s="352">
        <v>8681</v>
      </c>
      <c r="E9" s="352">
        <v>8766</v>
      </c>
      <c r="F9" s="352">
        <v>8644</v>
      </c>
      <c r="G9" s="352">
        <v>8322</v>
      </c>
      <c r="H9" s="352">
        <v>8583</v>
      </c>
      <c r="I9" s="352">
        <v>9262</v>
      </c>
      <c r="J9" s="352">
        <v>9325</v>
      </c>
      <c r="K9" s="352">
        <v>9721</v>
      </c>
      <c r="L9" s="352">
        <v>9295</v>
      </c>
      <c r="M9" s="352">
        <v>9004</v>
      </c>
      <c r="N9" s="352">
        <v>9190</v>
      </c>
      <c r="O9" s="352">
        <v>8922</v>
      </c>
      <c r="P9" s="352">
        <v>9168</v>
      </c>
      <c r="Q9" s="352">
        <v>9847</v>
      </c>
      <c r="R9" s="352">
        <v>9858</v>
      </c>
      <c r="S9" s="352">
        <v>9944</v>
      </c>
      <c r="T9" s="352">
        <v>9953</v>
      </c>
      <c r="U9" s="352">
        <v>9968</v>
      </c>
      <c r="V9" s="352">
        <v>9954</v>
      </c>
      <c r="W9" s="352">
        <v>10295</v>
      </c>
      <c r="X9" s="352">
        <v>10479</v>
      </c>
      <c r="Y9" s="505"/>
      <c r="Z9" s="345"/>
      <c r="AA9" s="533">
        <v>6.6</v>
      </c>
      <c r="AB9" s="533">
        <v>6.7</v>
      </c>
      <c r="AC9" s="533">
        <v>6.6</v>
      </c>
      <c r="AD9" s="533">
        <v>6.4467675546509735</v>
      </c>
      <c r="AE9" s="533">
        <v>6.1166507478417707</v>
      </c>
      <c r="AF9" s="533">
        <v>6.2172697833662145</v>
      </c>
      <c r="AG9" s="533">
        <v>6.6131403570139016</v>
      </c>
      <c r="AH9" s="536">
        <v>6.2116029679272122</v>
      </c>
      <c r="AI9" s="536">
        <v>6.3675655429877489</v>
      </c>
      <c r="AJ9" s="536">
        <v>5.9886709422147701</v>
      </c>
      <c r="AK9" s="536">
        <v>5.7078562708034219</v>
      </c>
      <c r="AL9" s="536">
        <v>5.7339070318414658</v>
      </c>
      <c r="AM9" s="536">
        <v>5.4807331527963532</v>
      </c>
      <c r="AN9" s="536">
        <v>5.5467056452613122</v>
      </c>
      <c r="AO9" s="536">
        <v>5.8693529829599216</v>
      </c>
      <c r="AP9" s="536">
        <v>5.790849869779306</v>
      </c>
      <c r="AQ9" s="536">
        <v>5.7586333461238626</v>
      </c>
      <c r="AR9" s="536">
        <v>5.6839717422141494</v>
      </c>
      <c r="AS9" s="536">
        <v>5.6153706575588895</v>
      </c>
      <c r="AT9" s="537">
        <v>5.533100995713597</v>
      </c>
      <c r="AU9" s="537">
        <v>5.7724124215138337</v>
      </c>
      <c r="AV9" s="537">
        <v>5.8324979393677365</v>
      </c>
      <c r="AZ9" s="13"/>
      <c r="BA9" s="603"/>
      <c r="BB9" s="604"/>
      <c r="BC9" s="13"/>
      <c r="BD9" s="13"/>
      <c r="BE9" s="1008"/>
      <c r="BF9" s="1009"/>
      <c r="BG9" s="601"/>
      <c r="BH9" s="602"/>
      <c r="BI9" s="13"/>
      <c r="BJ9" s="1008"/>
      <c r="BK9" s="1009"/>
      <c r="BL9" s="601"/>
      <c r="BM9" s="602"/>
      <c r="BN9" s="4"/>
      <c r="BO9" s="683"/>
      <c r="BP9" s="684"/>
      <c r="BQ9" s="601"/>
      <c r="BR9" s="602"/>
    </row>
    <row r="10" spans="2:70" s="2" customFormat="1" ht="33" customHeight="1">
      <c r="B10" s="319" t="s">
        <v>153</v>
      </c>
      <c r="C10" s="352">
        <v>1593</v>
      </c>
      <c r="D10" s="352">
        <v>2900</v>
      </c>
      <c r="E10" s="352">
        <v>2862</v>
      </c>
      <c r="F10" s="352">
        <v>1387</v>
      </c>
      <c r="G10" s="352">
        <v>1464</v>
      </c>
      <c r="H10" s="352">
        <v>2089</v>
      </c>
      <c r="I10" s="352">
        <v>2194</v>
      </c>
      <c r="J10" s="352">
        <v>2337</v>
      </c>
      <c r="K10" s="352">
        <v>2640</v>
      </c>
      <c r="L10" s="352">
        <v>2504</v>
      </c>
      <c r="M10" s="352">
        <v>2906</v>
      </c>
      <c r="N10" s="352">
        <v>3518</v>
      </c>
      <c r="O10" s="352">
        <v>3152</v>
      </c>
      <c r="P10" s="352">
        <v>3124</v>
      </c>
      <c r="Q10" s="352">
        <v>3667</v>
      </c>
      <c r="R10" s="352">
        <v>3864</v>
      </c>
      <c r="S10" s="352">
        <v>3839</v>
      </c>
      <c r="T10" s="352">
        <v>4080</v>
      </c>
      <c r="U10" s="352">
        <v>4200</v>
      </c>
      <c r="V10" s="352">
        <v>3901</v>
      </c>
      <c r="W10" s="352">
        <v>4041</v>
      </c>
      <c r="X10" s="352">
        <v>3940</v>
      </c>
      <c r="Y10" s="505"/>
      <c r="Z10" s="345"/>
      <c r="AA10" s="533">
        <v>1.2</v>
      </c>
      <c r="AB10" s="533">
        <v>2.2000000000000002</v>
      </c>
      <c r="AC10" s="533">
        <v>2.2000000000000002</v>
      </c>
      <c r="AD10" s="533">
        <v>1.0344362098913582</v>
      </c>
      <c r="AE10" s="538">
        <v>1.0760366131747601</v>
      </c>
      <c r="AF10" s="538">
        <v>1.5132094346326483</v>
      </c>
      <c r="AG10" s="538">
        <v>1.5665331400656988</v>
      </c>
      <c r="AH10" s="536">
        <v>1.5567309529271738</v>
      </c>
      <c r="AI10" s="536">
        <v>1.7292843363324406</v>
      </c>
      <c r="AJ10" s="536">
        <v>1.613300918698847</v>
      </c>
      <c r="AK10" s="536">
        <v>1.8421846204969727</v>
      </c>
      <c r="AL10" s="536">
        <v>2.1949820389573746</v>
      </c>
      <c r="AM10" s="536">
        <v>1.9362554245252304</v>
      </c>
      <c r="AN10" s="536">
        <v>1.8900423686514329</v>
      </c>
      <c r="AO10" s="536">
        <v>2.1857334608016687</v>
      </c>
      <c r="AP10" s="536">
        <v>2.2698157736688214</v>
      </c>
      <c r="AQ10" s="536">
        <v>2.223189201103128</v>
      </c>
      <c r="AR10" s="536">
        <v>2.3300115249908298</v>
      </c>
      <c r="AS10" s="536">
        <v>2.3660269624545882</v>
      </c>
      <c r="AT10" s="537">
        <v>2.1684375109783751</v>
      </c>
      <c r="AU10" s="537">
        <v>2.2657910243164063</v>
      </c>
      <c r="AV10" s="537">
        <v>2.1929613399283214</v>
      </c>
      <c r="AZ10" s="13"/>
      <c r="BA10" s="603"/>
      <c r="BB10" s="604"/>
      <c r="BC10" s="13"/>
      <c r="BD10" s="13"/>
      <c r="BE10" s="1008"/>
      <c r="BF10" s="1009"/>
      <c r="BG10" s="601"/>
      <c r="BH10" s="602"/>
      <c r="BI10" s="13"/>
      <c r="BJ10" s="1008"/>
      <c r="BK10" s="1009"/>
      <c r="BL10" s="601"/>
      <c r="BM10" s="602"/>
      <c r="BN10" s="4"/>
      <c r="BO10" s="683"/>
      <c r="BP10" s="684"/>
      <c r="BQ10" s="601"/>
      <c r="BR10" s="602"/>
    </row>
    <row r="11" spans="2:70" s="2" customFormat="1" ht="33" customHeight="1">
      <c r="B11" s="319" t="s">
        <v>124</v>
      </c>
      <c r="C11" s="352">
        <v>2134</v>
      </c>
      <c r="D11" s="352">
        <v>2988</v>
      </c>
      <c r="E11" s="352">
        <v>2467</v>
      </c>
      <c r="F11" s="352">
        <v>2729</v>
      </c>
      <c r="G11" s="352">
        <v>792</v>
      </c>
      <c r="H11" s="352">
        <v>845</v>
      </c>
      <c r="I11" s="352">
        <v>780</v>
      </c>
      <c r="J11" s="352">
        <v>780</v>
      </c>
      <c r="K11" s="352">
        <v>775</v>
      </c>
      <c r="L11" s="352">
        <v>747</v>
      </c>
      <c r="M11" s="352">
        <v>737</v>
      </c>
      <c r="N11" s="352">
        <v>618</v>
      </c>
      <c r="O11" s="352">
        <v>1292</v>
      </c>
      <c r="P11" s="352">
        <v>573</v>
      </c>
      <c r="Q11" s="352">
        <v>561</v>
      </c>
      <c r="R11" s="352">
        <v>561</v>
      </c>
      <c r="S11" s="352">
        <v>561</v>
      </c>
      <c r="T11" s="352">
        <v>532</v>
      </c>
      <c r="U11" s="352">
        <v>544</v>
      </c>
      <c r="V11" s="352">
        <v>500</v>
      </c>
      <c r="W11" s="352">
        <v>488</v>
      </c>
      <c r="X11" s="352">
        <v>450</v>
      </c>
      <c r="Y11" s="505"/>
      <c r="Z11" s="345"/>
      <c r="AA11" s="533">
        <v>1.7</v>
      </c>
      <c r="AB11" s="533">
        <v>2.2999999999999998</v>
      </c>
      <c r="AC11" s="533">
        <v>1.9</v>
      </c>
      <c r="AD11" s="533">
        <v>2.0353110431099615</v>
      </c>
      <c r="AE11" s="533">
        <v>0.58211816778306691</v>
      </c>
      <c r="AF11" s="533">
        <v>0.61209285412378545</v>
      </c>
      <c r="AG11" s="533">
        <v>0.55692609355115996</v>
      </c>
      <c r="AH11" s="536">
        <v>0.51957644128506442</v>
      </c>
      <c r="AI11" s="536">
        <v>0.50764975782486421</v>
      </c>
      <c r="AJ11" s="536">
        <v>0.48128425969170874</v>
      </c>
      <c r="AK11" s="536">
        <v>0.46720236245914276</v>
      </c>
      <c r="AL11" s="536">
        <v>0.38558808984526938</v>
      </c>
      <c r="AM11" s="536">
        <v>0.79366814990057033</v>
      </c>
      <c r="AN11" s="536">
        <v>0.34666910282883201</v>
      </c>
      <c r="AO11" s="536">
        <v>0.33438682070077347</v>
      </c>
      <c r="AP11" s="536">
        <v>0.3295462342205509</v>
      </c>
      <c r="AQ11" s="536">
        <v>0.32487865116406744</v>
      </c>
      <c r="AR11" s="536">
        <v>0.30381522825860818</v>
      </c>
      <c r="AS11" s="536">
        <v>0.30645682561316573</v>
      </c>
      <c r="AT11" s="537">
        <v>0.27793354408848692</v>
      </c>
      <c r="AU11" s="537">
        <v>0.27362188068953386</v>
      </c>
      <c r="AV11" s="537">
        <v>0.25046512765678797</v>
      </c>
      <c r="AZ11" s="4"/>
      <c r="BA11" s="603"/>
      <c r="BB11" s="604"/>
      <c r="BC11" s="4"/>
      <c r="BD11" s="4"/>
      <c r="BE11" s="1008"/>
      <c r="BF11" s="1009"/>
      <c r="BG11" s="601"/>
      <c r="BH11" s="602"/>
      <c r="BI11" s="4"/>
      <c r="BJ11" s="1008"/>
      <c r="BK11" s="1009"/>
      <c r="BL11" s="601"/>
      <c r="BM11" s="602"/>
      <c r="BN11" s="4"/>
      <c r="BO11" s="683"/>
      <c r="BP11" s="684"/>
      <c r="BQ11" s="601"/>
      <c r="BR11" s="602"/>
    </row>
    <row r="12" spans="2:70" s="2" customFormat="1" ht="33" customHeight="1">
      <c r="B12" s="319" t="s">
        <v>123</v>
      </c>
      <c r="C12" s="352">
        <v>908</v>
      </c>
      <c r="D12" s="352">
        <v>836</v>
      </c>
      <c r="E12" s="352">
        <v>839</v>
      </c>
      <c r="F12" s="352">
        <v>804</v>
      </c>
      <c r="G12" s="352">
        <v>2929</v>
      </c>
      <c r="H12" s="352">
        <v>3193</v>
      </c>
      <c r="I12" s="352">
        <v>3346</v>
      </c>
      <c r="J12" s="352">
        <v>3423</v>
      </c>
      <c r="K12" s="352">
        <v>3161</v>
      </c>
      <c r="L12" s="352">
        <v>2927</v>
      </c>
      <c r="M12" s="352">
        <v>2442</v>
      </c>
      <c r="N12" s="352">
        <v>2420</v>
      </c>
      <c r="O12" s="320"/>
      <c r="P12" s="320"/>
      <c r="Q12" s="320"/>
      <c r="R12" s="320"/>
      <c r="S12" s="374"/>
      <c r="T12" s="374"/>
      <c r="U12" s="374"/>
      <c r="V12" s="374"/>
      <c r="W12" s="374"/>
      <c r="X12" s="374"/>
      <c r="Y12" s="506"/>
      <c r="Z12" s="345"/>
      <c r="AA12" s="533">
        <v>0.7</v>
      </c>
      <c r="AB12" s="533">
        <v>0.6</v>
      </c>
      <c r="AC12" s="533">
        <v>0.6</v>
      </c>
      <c r="AD12" s="533">
        <v>0.59962992988655506</v>
      </c>
      <c r="AE12" s="538">
        <v>2.1528082240361148</v>
      </c>
      <c r="AF12" s="538">
        <v>2.3129141813221858</v>
      </c>
      <c r="AG12" s="538">
        <v>2.3890701397720275</v>
      </c>
      <c r="AH12" s="536">
        <v>2.280141228870225</v>
      </c>
      <c r="AI12" s="536">
        <v>2.0705559799798658</v>
      </c>
      <c r="AJ12" s="536">
        <v>1.8858353790062001</v>
      </c>
      <c r="AK12" s="536">
        <v>1.5480436487452194</v>
      </c>
      <c r="AL12" s="536">
        <v>1.5099080540866534</v>
      </c>
      <c r="AM12" s="536"/>
      <c r="AN12" s="536"/>
      <c r="AO12" s="536"/>
      <c r="AP12" s="536"/>
      <c r="AQ12" s="536"/>
      <c r="AR12" s="536"/>
      <c r="AS12" s="536"/>
      <c r="AT12" s="537"/>
      <c r="AU12" s="537"/>
      <c r="AV12" s="537"/>
      <c r="AZ12" s="4"/>
      <c r="BA12" s="603"/>
      <c r="BB12" s="604"/>
      <c r="BC12" s="4"/>
      <c r="BD12" s="4"/>
      <c r="BE12" s="1008"/>
      <c r="BF12" s="1009"/>
      <c r="BG12" s="601"/>
      <c r="BH12" s="602"/>
      <c r="BI12" s="4"/>
      <c r="BJ12" s="1008"/>
      <c r="BK12" s="1009"/>
      <c r="BL12" s="601"/>
      <c r="BM12" s="602"/>
      <c r="BN12" s="4"/>
      <c r="BO12" s="683"/>
      <c r="BP12" s="684"/>
      <c r="BQ12" s="601"/>
      <c r="BR12" s="602"/>
    </row>
    <row r="13" spans="2:70" s="2" customFormat="1" ht="33" customHeight="1">
      <c r="B13" s="319" t="s">
        <v>125</v>
      </c>
      <c r="C13" s="352">
        <v>660</v>
      </c>
      <c r="D13" s="352">
        <v>851</v>
      </c>
      <c r="E13" s="352">
        <v>923</v>
      </c>
      <c r="F13" s="352">
        <v>854</v>
      </c>
      <c r="G13" s="352">
        <v>635</v>
      </c>
      <c r="H13" s="352">
        <v>866</v>
      </c>
      <c r="I13" s="352">
        <v>885</v>
      </c>
      <c r="J13" s="352">
        <v>863</v>
      </c>
      <c r="K13" s="352">
        <v>894</v>
      </c>
      <c r="L13" s="352">
        <v>959</v>
      </c>
      <c r="M13" s="352">
        <v>850</v>
      </c>
      <c r="N13" s="352">
        <v>689</v>
      </c>
      <c r="O13" s="352">
        <v>358</v>
      </c>
      <c r="P13" s="352">
        <v>357</v>
      </c>
      <c r="Q13" s="352">
        <v>393</v>
      </c>
      <c r="R13" s="352">
        <v>481</v>
      </c>
      <c r="S13" s="352">
        <v>421</v>
      </c>
      <c r="T13" s="352">
        <v>533</v>
      </c>
      <c r="U13" s="352">
        <v>567</v>
      </c>
      <c r="V13" s="352">
        <v>408</v>
      </c>
      <c r="W13" s="352">
        <v>323</v>
      </c>
      <c r="X13" s="352">
        <v>250</v>
      </c>
      <c r="Y13" s="505"/>
      <c r="Z13" s="345"/>
      <c r="AA13" s="533">
        <v>0.5</v>
      </c>
      <c r="AB13" s="533">
        <v>0.7</v>
      </c>
      <c r="AC13" s="533">
        <v>0.7</v>
      </c>
      <c r="AD13" s="533">
        <v>0.63692034841183842</v>
      </c>
      <c r="AE13" s="533">
        <v>0.46672353098768626</v>
      </c>
      <c r="AF13" s="533">
        <v>0.62730462919668417</v>
      </c>
      <c r="AG13" s="533">
        <v>0.63189691383689306</v>
      </c>
      <c r="AH13" s="536">
        <v>0.57486470362693665</v>
      </c>
      <c r="AI13" s="536">
        <v>0.58559855934894023</v>
      </c>
      <c r="AJ13" s="536">
        <v>0.61787363459752176</v>
      </c>
      <c r="AK13" s="536">
        <v>0.53883583187282402</v>
      </c>
      <c r="AL13" s="536">
        <v>0.42988704515111748</v>
      </c>
      <c r="AM13" s="536">
        <v>0.21991733565356361</v>
      </c>
      <c r="AN13" s="536">
        <v>0.21598755621272778</v>
      </c>
      <c r="AO13" s="536">
        <v>0.23424959097219961</v>
      </c>
      <c r="AP13" s="536">
        <v>0.28255211882368086</v>
      </c>
      <c r="AQ13" s="536">
        <v>0.24380376495556574</v>
      </c>
      <c r="AR13" s="536">
        <v>0.30438630951473344</v>
      </c>
      <c r="AS13" s="536">
        <v>0.31941363993136945</v>
      </c>
      <c r="AT13" s="537">
        <v>0.22679377197620534</v>
      </c>
      <c r="AU13" s="537">
        <v>0.18110628578426113</v>
      </c>
      <c r="AV13" s="537">
        <v>0.13914729314265997</v>
      </c>
      <c r="AZ13" s="4"/>
      <c r="BA13" s="603"/>
      <c r="BB13" s="604"/>
      <c r="BC13" s="4"/>
      <c r="BD13" s="4"/>
      <c r="BE13" s="1008"/>
      <c r="BF13" s="1009"/>
      <c r="BG13" s="601"/>
      <c r="BH13" s="602"/>
      <c r="BI13" s="4"/>
      <c r="BJ13" s="1008"/>
      <c r="BK13" s="1009"/>
      <c r="BL13" s="601"/>
      <c r="BM13" s="602"/>
      <c r="BN13" s="4"/>
      <c r="BO13" s="683"/>
      <c r="BP13" s="684"/>
      <c r="BQ13" s="601"/>
      <c r="BR13" s="602"/>
    </row>
    <row r="14" spans="2:70" s="2" customFormat="1" ht="33" customHeight="1">
      <c r="B14" s="323" t="s">
        <v>154</v>
      </c>
      <c r="C14" s="325">
        <v>6238</v>
      </c>
      <c r="D14" s="325">
        <v>6725</v>
      </c>
      <c r="E14" s="325">
        <v>7338</v>
      </c>
      <c r="F14" s="325">
        <v>7095</v>
      </c>
      <c r="G14" s="325">
        <v>7720</v>
      </c>
      <c r="H14" s="325">
        <v>8104</v>
      </c>
      <c r="I14" s="325">
        <v>8646</v>
      </c>
      <c r="J14" s="325">
        <v>9449</v>
      </c>
      <c r="K14" s="325">
        <v>9752</v>
      </c>
      <c r="L14" s="325">
        <v>9256</v>
      </c>
      <c r="M14" s="325">
        <v>9747</v>
      </c>
      <c r="N14" s="325">
        <v>10132</v>
      </c>
      <c r="O14" s="325">
        <v>11700</v>
      </c>
      <c r="P14" s="325">
        <v>10770</v>
      </c>
      <c r="Q14" s="325">
        <v>10274</v>
      </c>
      <c r="R14" s="325">
        <v>9595</v>
      </c>
      <c r="S14" s="325">
        <v>9654</v>
      </c>
      <c r="T14" s="325">
        <v>9679</v>
      </c>
      <c r="U14" s="325">
        <v>9999</v>
      </c>
      <c r="V14" s="325">
        <v>9566</v>
      </c>
      <c r="W14" s="325">
        <v>9655</v>
      </c>
      <c r="X14" s="325">
        <v>9517</v>
      </c>
      <c r="Y14" s="502"/>
      <c r="Z14" s="344"/>
      <c r="AA14" s="675"/>
      <c r="AB14" s="539"/>
      <c r="AC14" s="539"/>
      <c r="AD14" s="539"/>
      <c r="AE14" s="539"/>
      <c r="AF14" s="539"/>
      <c r="AG14" s="539"/>
      <c r="AH14" s="536"/>
      <c r="AI14" s="536"/>
      <c r="AJ14" s="536"/>
      <c r="AK14" s="536"/>
      <c r="AL14" s="536"/>
      <c r="AM14" s="536"/>
      <c r="AN14" s="536"/>
      <c r="AO14" s="536"/>
      <c r="AP14" s="536"/>
      <c r="AQ14" s="536"/>
      <c r="AR14" s="536"/>
      <c r="AS14" s="536"/>
      <c r="AT14" s="537"/>
      <c r="AU14" s="537"/>
      <c r="AV14" s="537"/>
      <c r="AZ14" s="4"/>
      <c r="BA14" s="603"/>
      <c r="BB14" s="604"/>
      <c r="BC14" s="4"/>
      <c r="BD14" s="4"/>
      <c r="BE14" s="1008"/>
      <c r="BF14" s="1009"/>
      <c r="BG14" s="601"/>
      <c r="BH14" s="602"/>
      <c r="BI14" s="4"/>
      <c r="BJ14" s="1008"/>
      <c r="BK14" s="1009"/>
      <c r="BL14" s="601"/>
      <c r="BM14" s="602"/>
      <c r="BN14" s="4"/>
      <c r="BO14" s="683"/>
      <c r="BP14" s="684"/>
      <c r="BQ14" s="601"/>
      <c r="BR14" s="602"/>
    </row>
    <row r="15" spans="2:70" s="2" customFormat="1" ht="33" customHeight="1">
      <c r="B15" s="319" t="s">
        <v>207</v>
      </c>
      <c r="C15" s="352">
        <v>486</v>
      </c>
      <c r="D15" s="352">
        <v>489</v>
      </c>
      <c r="E15" s="352">
        <v>486</v>
      </c>
      <c r="F15" s="352">
        <v>463</v>
      </c>
      <c r="G15" s="352">
        <v>456</v>
      </c>
      <c r="H15" s="352">
        <v>502</v>
      </c>
      <c r="I15" s="352">
        <v>493</v>
      </c>
      <c r="J15" s="352">
        <v>765</v>
      </c>
      <c r="K15" s="352">
        <v>714</v>
      </c>
      <c r="L15" s="352">
        <v>654</v>
      </c>
      <c r="M15" s="352">
        <v>511</v>
      </c>
      <c r="N15" s="352">
        <v>772</v>
      </c>
      <c r="O15" s="352">
        <v>2592</v>
      </c>
      <c r="P15" s="352">
        <v>2429</v>
      </c>
      <c r="Q15" s="352">
        <v>2742</v>
      </c>
      <c r="R15" s="352">
        <v>2524</v>
      </c>
      <c r="S15" s="352">
        <v>2764</v>
      </c>
      <c r="T15" s="352">
        <v>2619</v>
      </c>
      <c r="U15" s="352">
        <v>2606</v>
      </c>
      <c r="V15" s="352">
        <v>2322</v>
      </c>
      <c r="W15" s="352">
        <v>2251</v>
      </c>
      <c r="X15" s="352">
        <v>2220</v>
      </c>
      <c r="Y15" s="505"/>
      <c r="Z15" s="345"/>
      <c r="AA15" s="533">
        <v>0.4</v>
      </c>
      <c r="AB15" s="533">
        <v>0.4</v>
      </c>
      <c r="AC15" s="533">
        <v>0.4</v>
      </c>
      <c r="AD15" s="533">
        <v>0.34530927554412316</v>
      </c>
      <c r="AE15" s="533">
        <v>0.33515894508722033</v>
      </c>
      <c r="AF15" s="533">
        <v>0.36363386126643821</v>
      </c>
      <c r="AG15" s="533">
        <v>0.35200585143682289</v>
      </c>
      <c r="AH15" s="536">
        <v>0.50958458664496709</v>
      </c>
      <c r="AI15" s="536">
        <v>0.4676928091444556</v>
      </c>
      <c r="AJ15" s="536">
        <v>0.42136533579434743</v>
      </c>
      <c r="AK15" s="536">
        <v>0.32393542363178018</v>
      </c>
      <c r="AL15" s="536">
        <v>0.48167314783260184</v>
      </c>
      <c r="AM15" s="536">
        <v>1.5922506536704939</v>
      </c>
      <c r="AN15" s="536">
        <v>1.4695623922709125</v>
      </c>
      <c r="AO15" s="536">
        <v>1.634382642355652</v>
      </c>
      <c r="AP15" s="536">
        <v>1.4826643407712485</v>
      </c>
      <c r="AQ15" s="536">
        <v>1.6006498962878473</v>
      </c>
      <c r="AR15" s="536">
        <v>1.4956618097919077</v>
      </c>
      <c r="AS15" s="536">
        <v>1.4680633962277756</v>
      </c>
      <c r="AT15" s="537">
        <v>1.2907233787469332</v>
      </c>
      <c r="AU15" s="537">
        <v>1.2621369947379932</v>
      </c>
      <c r="AV15" s="537">
        <v>1.2356279631068208</v>
      </c>
      <c r="AZ15" s="4"/>
      <c r="BA15" s="603"/>
      <c r="BB15" s="604"/>
      <c r="BC15" s="4"/>
      <c r="BD15" s="4"/>
      <c r="BE15" s="1008"/>
      <c r="BF15" s="1009"/>
      <c r="BG15" s="601"/>
      <c r="BH15" s="602"/>
      <c r="BI15" s="4"/>
      <c r="BJ15" s="1008"/>
      <c r="BK15" s="1009"/>
      <c r="BL15" s="601"/>
      <c r="BM15" s="602"/>
      <c r="BN15" s="4"/>
      <c r="BO15" s="683"/>
      <c r="BP15" s="684"/>
      <c r="BQ15" s="601"/>
      <c r="BR15" s="602"/>
    </row>
    <row r="16" spans="2:70" s="2" customFormat="1" ht="33" customHeight="1">
      <c r="B16" s="321" t="s">
        <v>128</v>
      </c>
      <c r="C16" s="353">
        <v>5752</v>
      </c>
      <c r="D16" s="353">
        <v>6236</v>
      </c>
      <c r="E16" s="353">
        <v>6852</v>
      </c>
      <c r="F16" s="353">
        <v>6632</v>
      </c>
      <c r="G16" s="353">
        <v>7264</v>
      </c>
      <c r="H16" s="353">
        <v>7602</v>
      </c>
      <c r="I16" s="353">
        <v>8153</v>
      </c>
      <c r="J16" s="353">
        <v>8684</v>
      </c>
      <c r="K16" s="353">
        <v>9038</v>
      </c>
      <c r="L16" s="353">
        <v>8602</v>
      </c>
      <c r="M16" s="353">
        <v>9236</v>
      </c>
      <c r="N16" s="353">
        <v>9360</v>
      </c>
      <c r="O16" s="353">
        <v>9108</v>
      </c>
      <c r="P16" s="353">
        <v>8341</v>
      </c>
      <c r="Q16" s="353">
        <v>7532</v>
      </c>
      <c r="R16" s="353">
        <v>7071</v>
      </c>
      <c r="S16" s="353">
        <v>6890</v>
      </c>
      <c r="T16" s="352">
        <v>7060</v>
      </c>
      <c r="U16" s="352">
        <v>7393</v>
      </c>
      <c r="V16" s="352">
        <v>7244</v>
      </c>
      <c r="W16" s="352">
        <v>7404</v>
      </c>
      <c r="X16" s="352">
        <v>7297</v>
      </c>
      <c r="Y16" s="505"/>
      <c r="Z16" s="346"/>
      <c r="AA16" s="538">
        <v>4.5</v>
      </c>
      <c r="AB16" s="538">
        <v>4.8</v>
      </c>
      <c r="AC16" s="538">
        <v>5.2</v>
      </c>
      <c r="AD16" s="538">
        <v>4.9462011131935739</v>
      </c>
      <c r="AE16" s="538">
        <v>5.3390231954244918</v>
      </c>
      <c r="AF16" s="538">
        <v>5.5066625763893686</v>
      </c>
      <c r="AG16" s="538">
        <v>5.8213056932341116</v>
      </c>
      <c r="AH16" s="536">
        <v>5.7846177129737173</v>
      </c>
      <c r="AI16" s="536">
        <v>5.9201787241562878</v>
      </c>
      <c r="AJ16" s="536">
        <v>5.5421783157537874</v>
      </c>
      <c r="AK16" s="536">
        <v>5.8549267566792977</v>
      </c>
      <c r="AL16" s="536">
        <v>5.8399749529963119</v>
      </c>
      <c r="AM16" s="536">
        <v>5.5949918802588199</v>
      </c>
      <c r="AN16" s="536">
        <v>5.0463647237265059</v>
      </c>
      <c r="AO16" s="536">
        <v>4.4894857994977286</v>
      </c>
      <c r="AP16" s="536">
        <v>4.1536923746408476</v>
      </c>
      <c r="AQ16" s="536">
        <v>3.9900426141184036</v>
      </c>
      <c r="AR16" s="536">
        <v>4.0318336682439364</v>
      </c>
      <c r="AS16" s="536">
        <v>4.1647707936730409</v>
      </c>
      <c r="AT16" s="537">
        <v>4.0267011867539981</v>
      </c>
      <c r="AU16" s="537">
        <v>4.1514270586584194</v>
      </c>
      <c r="AV16" s="537">
        <v>4.0614311922479596</v>
      </c>
      <c r="AZ16" s="4"/>
      <c r="BA16" s="598"/>
      <c r="BB16" s="599"/>
      <c r="BC16" s="4"/>
      <c r="BD16" s="4"/>
      <c r="BE16" s="1008"/>
      <c r="BF16" s="1009"/>
      <c r="BG16" s="601"/>
      <c r="BH16" s="602"/>
      <c r="BI16" s="4"/>
      <c r="BJ16" s="1008"/>
      <c r="BK16" s="1009"/>
      <c r="BL16" s="601"/>
      <c r="BM16" s="602"/>
      <c r="BN16" s="4"/>
      <c r="BO16" s="683"/>
      <c r="BP16" s="684"/>
      <c r="BQ16" s="601"/>
      <c r="BR16" s="602"/>
    </row>
    <row r="17" spans="2:70" s="2" customFormat="1" ht="33" customHeight="1">
      <c r="B17" s="324" t="s">
        <v>5</v>
      </c>
      <c r="C17" s="354">
        <v>19975</v>
      </c>
      <c r="D17" s="354">
        <v>22981</v>
      </c>
      <c r="E17" s="354">
        <v>23195</v>
      </c>
      <c r="F17" s="354">
        <v>21513</v>
      </c>
      <c r="G17" s="354">
        <v>21862</v>
      </c>
      <c r="H17" s="354">
        <v>23680</v>
      </c>
      <c r="I17" s="354">
        <v>25113</v>
      </c>
      <c r="J17" s="354">
        <v>26177</v>
      </c>
      <c r="K17" s="354">
        <v>26943</v>
      </c>
      <c r="L17" s="354">
        <v>25688</v>
      </c>
      <c r="M17" s="354">
        <v>25686</v>
      </c>
      <c r="N17" s="354">
        <v>26567</v>
      </c>
      <c r="O17" s="354">
        <v>25424</v>
      </c>
      <c r="P17" s="354">
        <v>23992</v>
      </c>
      <c r="Q17" s="354">
        <v>24742</v>
      </c>
      <c r="R17" s="354">
        <v>24359</v>
      </c>
      <c r="S17" s="354">
        <v>24419</v>
      </c>
      <c r="T17" s="354">
        <v>24777</v>
      </c>
      <c r="U17" s="354">
        <v>25278</v>
      </c>
      <c r="V17" s="354">
        <v>24329</v>
      </c>
      <c r="W17" s="354">
        <v>24802</v>
      </c>
      <c r="X17" s="354">
        <v>24636</v>
      </c>
      <c r="Y17" s="507"/>
      <c r="Z17" s="347"/>
      <c r="AA17" s="534"/>
      <c r="AB17" s="534"/>
      <c r="AC17" s="534"/>
      <c r="AD17" s="534"/>
      <c r="AE17" s="534"/>
      <c r="AF17" s="534"/>
      <c r="AG17" s="534"/>
      <c r="AH17" s="534"/>
      <c r="AI17" s="534"/>
      <c r="AJ17" s="534"/>
      <c r="AK17" s="534"/>
      <c r="AL17" s="534"/>
      <c r="AM17" s="534"/>
      <c r="AN17" s="534"/>
      <c r="AO17" s="534"/>
      <c r="AP17" s="534"/>
      <c r="AQ17" s="534"/>
      <c r="AR17" s="534"/>
      <c r="AS17" s="534"/>
      <c r="AT17" s="535"/>
      <c r="AU17" s="535"/>
      <c r="AV17" s="535"/>
      <c r="AZ17" s="4"/>
      <c r="BA17" s="603"/>
      <c r="BB17" s="604"/>
      <c r="BC17" s="4"/>
      <c r="BD17" s="4"/>
      <c r="BE17" s="1008"/>
      <c r="BF17" s="1009"/>
      <c r="BG17" s="601"/>
      <c r="BH17" s="602"/>
      <c r="BI17" s="4"/>
      <c r="BJ17" s="1008"/>
      <c r="BK17" s="1009"/>
      <c r="BL17" s="601"/>
      <c r="BM17" s="602"/>
      <c r="BN17" s="4"/>
      <c r="BO17" s="683"/>
      <c r="BP17" s="684"/>
      <c r="BQ17" s="601"/>
      <c r="BR17" s="602"/>
    </row>
    <row r="18" spans="2:70" s="72" customFormat="1" ht="33" customHeight="1">
      <c r="B18" s="348"/>
      <c r="C18" s="349"/>
      <c r="D18" s="349"/>
      <c r="E18" s="349"/>
      <c r="F18" s="349"/>
      <c r="G18" s="348"/>
      <c r="H18" s="348"/>
      <c r="I18" s="348"/>
      <c r="J18" s="348"/>
      <c r="K18" s="348"/>
      <c r="L18" s="348"/>
      <c r="M18" s="348"/>
      <c r="N18" s="348"/>
      <c r="O18" s="348"/>
      <c r="P18" s="348"/>
      <c r="Q18" s="348"/>
      <c r="R18" s="348"/>
      <c r="S18" s="348"/>
      <c r="T18" s="348"/>
      <c r="U18" s="348"/>
      <c r="V18" s="348"/>
      <c r="W18" s="348"/>
      <c r="X18" s="348"/>
      <c r="Y18" s="348"/>
      <c r="Z18" s="348"/>
      <c r="AA18" s="350"/>
      <c r="AB18" s="221"/>
      <c r="AC18" s="221"/>
      <c r="AD18" s="221"/>
      <c r="AE18" s="219"/>
      <c r="AF18" s="219"/>
      <c r="AG18" s="219"/>
      <c r="AH18" s="351"/>
      <c r="AI18" s="219"/>
      <c r="AJ18" s="219"/>
      <c r="AK18" s="219"/>
      <c r="AL18" s="219"/>
      <c r="AM18" s="219"/>
      <c r="AN18" s="219"/>
      <c r="AO18" s="219"/>
      <c r="AP18" s="219"/>
      <c r="AQ18" s="219"/>
      <c r="AZ18" s="4"/>
      <c r="BA18" s="603"/>
      <c r="BB18" s="604"/>
      <c r="BC18" s="4"/>
      <c r="BD18" s="4"/>
      <c r="BE18" s="1008"/>
      <c r="BF18" s="1009"/>
      <c r="BG18" s="601"/>
      <c r="BH18" s="602"/>
      <c r="BI18" s="4"/>
      <c r="BJ18" s="1008"/>
      <c r="BK18" s="1009"/>
      <c r="BL18" s="601"/>
      <c r="BM18" s="602"/>
      <c r="BN18" s="577"/>
      <c r="BO18" s="683"/>
      <c r="BP18" s="684"/>
      <c r="BQ18" s="601"/>
      <c r="BR18" s="602"/>
    </row>
    <row r="19" spans="2:70" ht="33" customHeight="1">
      <c r="B19" s="280" t="s">
        <v>446</v>
      </c>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28"/>
      <c r="AB19" s="228"/>
      <c r="AC19" s="228"/>
      <c r="AD19" s="228"/>
      <c r="AE19" s="228"/>
      <c r="AF19" s="228"/>
      <c r="AG19" s="228"/>
      <c r="AH19" s="588"/>
      <c r="AI19" s="228"/>
      <c r="AJ19" s="228"/>
      <c r="AK19" s="228"/>
      <c r="AL19" s="228"/>
      <c r="AM19" s="228"/>
      <c r="AN19" s="228"/>
      <c r="AO19" s="228"/>
      <c r="AP19" s="228"/>
      <c r="AQ19" s="228"/>
      <c r="AR19" s="13"/>
      <c r="AZ19" s="4"/>
      <c r="BA19" s="598"/>
      <c r="BB19" s="599"/>
      <c r="BC19" s="4"/>
      <c r="BD19" s="4"/>
      <c r="BE19" s="1008"/>
      <c r="BF19" s="838"/>
      <c r="BG19" s="601"/>
      <c r="BH19" s="602"/>
      <c r="BI19" s="4"/>
      <c r="BJ19" s="1008"/>
      <c r="BK19" s="838"/>
      <c r="BL19" s="601"/>
      <c r="BM19" s="602"/>
      <c r="BN19" s="13"/>
      <c r="BO19" s="683"/>
      <c r="BP19" s="684"/>
      <c r="BQ19" s="601"/>
      <c r="BR19" s="602"/>
    </row>
    <row r="20" spans="2:70" ht="33" customHeight="1">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228"/>
      <c r="AB20" s="228"/>
      <c r="AC20" s="228"/>
      <c r="AD20" s="228"/>
      <c r="AE20" s="228"/>
      <c r="AF20" s="228"/>
      <c r="AG20" s="228"/>
      <c r="AH20" s="588"/>
      <c r="AI20" s="115"/>
      <c r="AJ20" s="115"/>
      <c r="AK20" s="115"/>
      <c r="AL20" s="115"/>
      <c r="AM20" s="493"/>
      <c r="AN20" s="493"/>
      <c r="AO20" s="493"/>
      <c r="AP20" s="493"/>
      <c r="AQ20" s="493"/>
      <c r="AR20" s="13"/>
      <c r="AZ20" s="577"/>
      <c r="BA20" s="603"/>
      <c r="BB20" s="604"/>
      <c r="BC20" s="577"/>
      <c r="BD20" s="577"/>
      <c r="BE20" s="1008"/>
      <c r="BF20" s="1009"/>
      <c r="BG20" s="601"/>
      <c r="BH20" s="602"/>
      <c r="BI20" s="577"/>
      <c r="BJ20" s="1008"/>
      <c r="BK20" s="1009"/>
      <c r="BL20" s="601"/>
      <c r="BM20" s="602"/>
      <c r="BN20" s="13"/>
      <c r="BO20" s="683"/>
      <c r="BP20" s="684"/>
      <c r="BQ20" s="601"/>
      <c r="BR20" s="602"/>
    </row>
    <row r="21" spans="2:70" ht="33" customHeight="1">
      <c r="B21" s="842"/>
      <c r="C21" s="842"/>
      <c r="D21" s="842"/>
      <c r="E21" s="842"/>
      <c r="F21" s="842"/>
      <c r="G21" s="178"/>
      <c r="H21" s="178"/>
      <c r="I21" s="178"/>
      <c r="J21" s="178"/>
      <c r="K21" s="458"/>
      <c r="L21" s="458"/>
      <c r="M21" s="458"/>
      <c r="AA21" s="4"/>
      <c r="AB21" s="4"/>
      <c r="AC21" s="4"/>
      <c r="AD21" s="4"/>
      <c r="AE21" s="228"/>
      <c r="AF21" s="228"/>
      <c r="AG21" s="13"/>
      <c r="AH21" s="589"/>
      <c r="AI21" s="115"/>
      <c r="AJ21" s="115"/>
      <c r="AK21" s="115"/>
      <c r="AL21" s="115"/>
      <c r="AM21" s="493"/>
      <c r="AN21" s="493"/>
      <c r="AO21" s="493"/>
      <c r="AP21" s="493"/>
      <c r="AQ21" s="493"/>
      <c r="AR21" s="13"/>
      <c r="AZ21" s="13"/>
      <c r="BA21" s="603"/>
      <c r="BB21" s="604"/>
      <c r="BC21" s="13"/>
      <c r="BD21" s="13"/>
      <c r="BE21" s="1008"/>
      <c r="BF21" s="1009"/>
      <c r="BG21" s="601"/>
      <c r="BH21" s="602"/>
      <c r="BI21" s="13"/>
      <c r="BJ21" s="1008"/>
      <c r="BK21" s="1009"/>
      <c r="BL21" s="601"/>
      <c r="BM21" s="602"/>
      <c r="BN21" s="13"/>
      <c r="BO21" s="683"/>
      <c r="BP21" s="684"/>
      <c r="BQ21" s="601"/>
      <c r="BR21" s="602"/>
    </row>
    <row r="22" spans="2:70" ht="33" customHeight="1">
      <c r="B22" s="842"/>
      <c r="C22" s="842"/>
      <c r="D22" s="842"/>
      <c r="E22" s="842"/>
      <c r="F22" s="842"/>
      <c r="G22" s="178"/>
      <c r="H22" s="178"/>
      <c r="I22" s="178"/>
      <c r="J22" s="178"/>
      <c r="K22" s="458"/>
      <c r="L22" s="458"/>
      <c r="M22" s="458"/>
      <c r="AA22" s="590"/>
      <c r="AB22"/>
      <c r="AC22"/>
      <c r="AD22"/>
      <c r="AE22" s="13"/>
      <c r="AF22" s="13"/>
      <c r="AG22" s="13"/>
      <c r="AH22" s="589"/>
      <c r="AI22" s="115"/>
      <c r="AJ22" s="115"/>
      <c r="AK22" s="115"/>
      <c r="AL22" s="115"/>
      <c r="AM22" s="493"/>
      <c r="AN22" s="493"/>
      <c r="AO22" s="493"/>
      <c r="AP22" s="493"/>
      <c r="AQ22" s="493"/>
      <c r="AR22" s="13"/>
      <c r="AZ22" s="13"/>
      <c r="BA22" s="598"/>
      <c r="BB22" s="599"/>
      <c r="BC22" s="13"/>
      <c r="BD22" s="13"/>
      <c r="BE22" s="1008"/>
      <c r="BF22" s="1009"/>
      <c r="BG22" s="601"/>
      <c r="BH22" s="602"/>
      <c r="BI22" s="13"/>
      <c r="BJ22" s="1008"/>
      <c r="BK22" s="1009"/>
      <c r="BL22" s="601"/>
      <c r="BM22" s="602"/>
      <c r="BN22" s="13"/>
      <c r="BO22" s="683"/>
      <c r="BP22" s="684"/>
      <c r="BQ22" s="601"/>
      <c r="BR22" s="602"/>
    </row>
    <row r="23" spans="2:70" ht="33" customHeight="1">
      <c r="B23" s="842"/>
      <c r="C23" s="842"/>
      <c r="D23" s="843">
        <f>X7</f>
        <v>2024</v>
      </c>
      <c r="E23" s="842"/>
      <c r="F23" s="842"/>
      <c r="G23" s="178"/>
      <c r="H23" s="178"/>
      <c r="I23" s="178"/>
      <c r="J23" s="178"/>
      <c r="K23" s="458"/>
      <c r="L23" s="458"/>
      <c r="M23" s="458"/>
      <c r="AA23" s="591"/>
      <c r="AB23" s="592"/>
      <c r="AC23" s="593"/>
      <c r="AD23" s="593"/>
      <c r="AE23" s="593"/>
      <c r="AF23" s="13"/>
      <c r="AG23" s="13"/>
      <c r="AH23" s="13"/>
      <c r="AI23" s="115"/>
      <c r="AJ23" s="115"/>
      <c r="AK23" s="115"/>
      <c r="AL23" s="115"/>
      <c r="AM23" s="493"/>
      <c r="AN23" s="493"/>
      <c r="AO23" s="493"/>
      <c r="AP23" s="493"/>
      <c r="AQ23" s="493"/>
      <c r="AR23" s="13"/>
      <c r="AZ23" s="13"/>
      <c r="BA23" s="603"/>
      <c r="BB23" s="604"/>
      <c r="BC23" s="13"/>
      <c r="BD23" s="13"/>
      <c r="BE23" s="1008"/>
      <c r="BF23" s="1009"/>
      <c r="BG23" s="601"/>
      <c r="BH23" s="602"/>
      <c r="BI23" s="13"/>
      <c r="BJ23" s="1008"/>
      <c r="BK23" s="1009"/>
      <c r="BL23" s="601"/>
      <c r="BM23" s="602"/>
      <c r="BN23" s="13"/>
      <c r="BO23" s="683"/>
      <c r="BP23" s="684"/>
      <c r="BQ23" s="601"/>
      <c r="BR23" s="602"/>
    </row>
    <row r="24" spans="2:70" ht="33" customHeight="1">
      <c r="B24" s="844" t="str">
        <f>B9</f>
        <v xml:space="preserve">Ministerio de Salud Pública </v>
      </c>
      <c r="C24" s="845">
        <f>+X9</f>
        <v>10479</v>
      </c>
      <c r="D24" s="846">
        <f t="shared" ref="D24:D30" si="0">C24/$C$31</f>
        <v>0.42535314174378958</v>
      </c>
      <c r="E24" s="842"/>
      <c r="F24" s="842"/>
      <c r="G24" s="178"/>
      <c r="H24" s="178"/>
      <c r="I24" s="178"/>
      <c r="J24" s="178"/>
      <c r="K24" s="458"/>
      <c r="L24" s="458"/>
      <c r="M24" s="458"/>
      <c r="AA24" s="594"/>
      <c r="AB24" s="595"/>
      <c r="AC24" s="596"/>
      <c r="AD24" s="596"/>
      <c r="AE24" s="596"/>
      <c r="AF24" s="13"/>
      <c r="AG24" s="13"/>
      <c r="AH24" s="13"/>
      <c r="AI24" s="115"/>
      <c r="AJ24" s="115"/>
      <c r="AK24" s="115"/>
      <c r="AL24" s="115"/>
      <c r="AM24" s="493"/>
      <c r="AN24" s="493"/>
      <c r="AO24" s="493"/>
      <c r="AP24" s="493"/>
      <c r="AQ24" s="493"/>
      <c r="AR24" s="13"/>
      <c r="AZ24" s="13"/>
      <c r="BA24" s="603"/>
      <c r="BB24" s="604"/>
      <c r="BC24" s="13"/>
      <c r="BD24" s="13"/>
      <c r="BE24" s="1008"/>
      <c r="BF24" s="1009"/>
      <c r="BG24" s="601"/>
      <c r="BH24" s="602"/>
      <c r="BI24" s="13"/>
      <c r="BJ24" s="1008"/>
      <c r="BK24" s="1009"/>
      <c r="BL24" s="601"/>
      <c r="BM24" s="602"/>
      <c r="BN24" s="13"/>
      <c r="BO24" s="683"/>
      <c r="BP24" s="684"/>
      <c r="BQ24" s="601"/>
      <c r="BR24" s="602"/>
    </row>
    <row r="25" spans="2:70" ht="33" customHeight="1">
      <c r="B25" s="844" t="str">
        <f>B16</f>
        <v xml:space="preserve">Con fines de lucro </v>
      </c>
      <c r="C25" s="845">
        <f>+X16</f>
        <v>7297</v>
      </c>
      <c r="D25" s="846">
        <f t="shared" si="0"/>
        <v>0.29619256372787789</v>
      </c>
      <c r="E25" s="842"/>
      <c r="F25" s="842"/>
      <c r="G25" s="178"/>
      <c r="H25" s="178"/>
      <c r="I25" s="178"/>
      <c r="J25" s="178"/>
      <c r="K25" s="458"/>
      <c r="L25" s="458"/>
      <c r="M25" s="458"/>
      <c r="AA25" s="13"/>
      <c r="AB25" s="13"/>
      <c r="AC25" s="13"/>
      <c r="AD25" s="13"/>
      <c r="AE25" s="13"/>
      <c r="AF25" s="13"/>
      <c r="AG25" s="13"/>
      <c r="AH25" s="13"/>
      <c r="AI25" s="115"/>
      <c r="AJ25" s="493"/>
      <c r="AK25" s="115"/>
      <c r="AL25" s="115"/>
      <c r="AM25" s="493"/>
      <c r="AN25" s="493"/>
      <c r="AO25" s="493"/>
      <c r="AP25" s="493"/>
      <c r="AQ25" s="493"/>
      <c r="AR25" s="13"/>
      <c r="AZ25" s="13"/>
      <c r="BA25" s="598"/>
      <c r="BB25" s="599"/>
      <c r="BC25" s="13"/>
      <c r="BD25" s="13"/>
      <c r="BE25" s="1008"/>
      <c r="BF25" s="1009"/>
      <c r="BG25" s="601"/>
      <c r="BH25" s="602"/>
      <c r="BI25" s="13"/>
      <c r="BJ25" s="1008"/>
      <c r="BK25" s="1009"/>
      <c r="BL25" s="601"/>
      <c r="BM25" s="602"/>
      <c r="BN25" s="13"/>
      <c r="BO25" s="683"/>
      <c r="BP25" s="684"/>
      <c r="BQ25" s="601"/>
      <c r="BR25" s="602"/>
    </row>
    <row r="26" spans="2:70" ht="33" customHeight="1">
      <c r="B26" s="844" t="str">
        <f>B10</f>
        <v>Seguro social (IESS)</v>
      </c>
      <c r="C26" s="845">
        <f>+X10</f>
        <v>3940</v>
      </c>
      <c r="D26" s="846">
        <f t="shared" si="0"/>
        <v>0.15992855983114143</v>
      </c>
      <c r="E26" s="842"/>
      <c r="F26" s="842"/>
      <c r="G26" s="178"/>
      <c r="H26" s="178"/>
      <c r="I26" s="178"/>
      <c r="J26" s="178"/>
      <c r="K26" s="458"/>
      <c r="L26" s="458"/>
      <c r="M26" s="458"/>
      <c r="AA26" s="13"/>
      <c r="AB26" s="13"/>
      <c r="AC26" s="13"/>
      <c r="AD26" s="13"/>
      <c r="AE26" s="13"/>
      <c r="AF26" s="13"/>
      <c r="AG26" s="13"/>
      <c r="AH26" s="13"/>
      <c r="AI26" s="493"/>
      <c r="AJ26" s="115"/>
      <c r="AK26" s="493"/>
      <c r="AL26" s="493"/>
      <c r="AM26" s="493"/>
      <c r="AN26" s="493"/>
      <c r="AO26" s="493"/>
      <c r="AP26" s="493"/>
      <c r="AQ26" s="493"/>
      <c r="AR26" s="13"/>
      <c r="AZ26" s="13"/>
      <c r="BA26" s="603"/>
      <c r="BB26" s="604"/>
      <c r="BC26" s="13"/>
      <c r="BD26" s="13"/>
      <c r="BE26" s="1008"/>
      <c r="BF26" s="1009"/>
      <c r="BG26" s="601"/>
      <c r="BH26" s="602"/>
      <c r="BI26" s="13"/>
      <c r="BJ26" s="1008"/>
      <c r="BK26" s="1009"/>
      <c r="BL26" s="601"/>
      <c r="BM26" s="602"/>
      <c r="BN26" s="13"/>
      <c r="BO26" s="683"/>
      <c r="BP26" s="684"/>
      <c r="BQ26" s="601"/>
      <c r="BR26" s="602"/>
    </row>
    <row r="27" spans="2:70" ht="33" customHeight="1">
      <c r="B27" s="844" t="str">
        <f>B15</f>
        <v xml:space="preserve">Sin fines de lucro  </v>
      </c>
      <c r="C27" s="845">
        <f>+X15</f>
        <v>2220</v>
      </c>
      <c r="D27" s="846">
        <f t="shared" si="0"/>
        <v>9.0112031173891868E-2</v>
      </c>
      <c r="E27" s="842"/>
      <c r="F27" s="842"/>
      <c r="G27" s="178"/>
      <c r="H27" s="178"/>
      <c r="I27" s="178"/>
      <c r="J27" s="178"/>
      <c r="K27" s="458"/>
      <c r="L27" s="458"/>
      <c r="M27" s="458"/>
      <c r="AA27" s="13"/>
      <c r="AB27" s="13"/>
      <c r="AC27" s="13"/>
      <c r="AD27" s="13"/>
      <c r="AE27" s="13"/>
      <c r="AF27" s="13"/>
      <c r="AG27" s="13"/>
      <c r="AH27" s="13"/>
      <c r="AI27" s="13"/>
      <c r="AJ27" s="13"/>
      <c r="AK27" s="13"/>
      <c r="AL27" s="13"/>
      <c r="AM27" s="13"/>
      <c r="AN27" s="13"/>
      <c r="AO27" s="13"/>
      <c r="AP27" s="13"/>
      <c r="AQ27" s="13"/>
      <c r="AR27" s="13"/>
      <c r="AZ27" s="13"/>
      <c r="BA27" s="603"/>
      <c r="BB27" s="604"/>
      <c r="BC27" s="13"/>
      <c r="BD27" s="13"/>
      <c r="BE27" s="1008"/>
      <c r="BF27" s="1009"/>
      <c r="BG27" s="601"/>
      <c r="BH27" s="602"/>
      <c r="BI27" s="13"/>
      <c r="BJ27" s="1008"/>
      <c r="BK27" s="1009"/>
      <c r="BL27" s="601"/>
      <c r="BM27" s="602"/>
      <c r="BN27" s="13"/>
      <c r="BO27" s="683"/>
      <c r="BP27" s="684"/>
      <c r="BQ27" s="601"/>
      <c r="BR27" s="602"/>
    </row>
    <row r="28" spans="2:70" ht="33" customHeight="1">
      <c r="B28" s="844" t="str">
        <f>B13</f>
        <v>Otras 1/</v>
      </c>
      <c r="C28" s="845">
        <f>+X13</f>
        <v>250</v>
      </c>
      <c r="D28" s="846">
        <f t="shared" si="0"/>
        <v>1.0147751258321156E-2</v>
      </c>
      <c r="E28" s="842"/>
      <c r="F28" s="842"/>
      <c r="G28" s="178"/>
      <c r="H28" s="178"/>
      <c r="I28" s="178"/>
      <c r="J28" s="178"/>
      <c r="K28" s="458"/>
      <c r="L28" s="458"/>
      <c r="M28" s="458"/>
      <c r="AZ28" s="13"/>
      <c r="BA28" s="603"/>
      <c r="BB28" s="604"/>
      <c r="BC28" s="13"/>
      <c r="BD28" s="13"/>
      <c r="BE28" s="1008"/>
      <c r="BF28" s="1009"/>
      <c r="BG28" s="601"/>
      <c r="BH28" s="602"/>
      <c r="BI28" s="13"/>
      <c r="BJ28" s="1008"/>
      <c r="BK28" s="1009"/>
      <c r="BL28" s="601"/>
      <c r="BM28" s="602"/>
      <c r="BN28" s="13"/>
      <c r="BO28" s="683"/>
      <c r="BP28" s="684"/>
      <c r="BQ28" s="601"/>
      <c r="BR28" s="602"/>
    </row>
    <row r="29" spans="2:70" ht="33" customHeight="1">
      <c r="B29" s="844" t="str">
        <f>B11</f>
        <v>Ministerio de Defensa Nacional</v>
      </c>
      <c r="C29" s="845">
        <f>+X11</f>
        <v>450</v>
      </c>
      <c r="D29" s="846">
        <f t="shared" si="0"/>
        <v>1.826595226497808E-2</v>
      </c>
      <c r="E29" s="842"/>
      <c r="F29" s="842"/>
      <c r="G29" s="178"/>
      <c r="H29" s="178"/>
      <c r="I29" s="178"/>
      <c r="J29" s="178"/>
      <c r="K29" s="458"/>
      <c r="L29" s="458"/>
      <c r="M29" s="458"/>
      <c r="AZ29" s="13"/>
      <c r="BA29" s="603"/>
      <c r="BB29" s="604"/>
      <c r="BC29" s="13"/>
      <c r="BD29" s="13"/>
      <c r="BE29" s="1008"/>
      <c r="BF29" s="1009"/>
      <c r="BG29" s="601"/>
      <c r="BH29" s="602"/>
      <c r="BI29" s="13"/>
      <c r="BJ29" s="1008"/>
      <c r="BK29" s="1009"/>
      <c r="BL29" s="601"/>
      <c r="BM29" s="602"/>
      <c r="BN29" s="13"/>
      <c r="BO29" s="683"/>
      <c r="BP29" s="684"/>
      <c r="BQ29" s="601"/>
      <c r="BR29" s="602"/>
    </row>
    <row r="30" spans="2:70" ht="33" customHeight="1">
      <c r="B30" s="844" t="str">
        <f>B12</f>
        <v>Beneficencia y Soc. Protectora</v>
      </c>
      <c r="C30" s="845">
        <f>+X12</f>
        <v>0</v>
      </c>
      <c r="D30" s="846">
        <f t="shared" si="0"/>
        <v>0</v>
      </c>
      <c r="E30" s="842"/>
      <c r="F30" s="842"/>
      <c r="G30" s="178"/>
      <c r="H30" s="178"/>
      <c r="I30" s="178"/>
      <c r="J30" s="178"/>
      <c r="K30" s="458"/>
      <c r="L30" s="458"/>
      <c r="M30" s="458"/>
      <c r="AZ30" s="13"/>
      <c r="BA30" s="603"/>
      <c r="BB30" s="604"/>
      <c r="BC30" s="13"/>
      <c r="BD30" s="13"/>
      <c r="BE30" s="1008"/>
      <c r="BF30" s="1009"/>
      <c r="BG30" s="601"/>
      <c r="BH30" s="602"/>
      <c r="BI30" s="13"/>
      <c r="BJ30" s="1008"/>
      <c r="BK30" s="1009"/>
      <c r="BL30" s="601"/>
      <c r="BM30" s="602"/>
      <c r="BN30" s="13"/>
      <c r="BO30" s="683"/>
      <c r="BP30" s="684"/>
      <c r="BQ30" s="601"/>
      <c r="BR30" s="602"/>
    </row>
    <row r="31" spans="2:70" ht="33" customHeight="1">
      <c r="B31" s="842"/>
      <c r="C31" s="845">
        <f>SUM(C24:C30)</f>
        <v>24636</v>
      </c>
      <c r="D31" s="847">
        <f>SUM(D24:D30)</f>
        <v>0.99999999999999989</v>
      </c>
      <c r="E31" s="848"/>
      <c r="F31" s="849"/>
      <c r="G31" s="766"/>
      <c r="H31" s="178"/>
      <c r="I31" s="178"/>
      <c r="J31" s="178"/>
      <c r="K31" s="458"/>
      <c r="L31" s="458"/>
      <c r="M31" s="458"/>
      <c r="AZ31" s="13"/>
      <c r="BA31" s="598"/>
      <c r="BB31" s="599"/>
      <c r="BC31" s="13"/>
      <c r="BD31" s="13"/>
      <c r="BE31" s="1008"/>
      <c r="BF31" s="1009"/>
      <c r="BG31" s="601"/>
      <c r="BH31" s="602"/>
      <c r="BI31" s="13"/>
      <c r="BJ31" s="1008"/>
      <c r="BK31" s="1009"/>
      <c r="BL31" s="601"/>
      <c r="BM31" s="602"/>
      <c r="BN31" s="13"/>
      <c r="BO31" s="683"/>
      <c r="BP31" s="684"/>
      <c r="BQ31" s="601"/>
      <c r="BR31" s="602"/>
    </row>
    <row r="32" spans="2:70" ht="33" customHeight="1">
      <c r="B32" s="850"/>
      <c r="C32" s="851">
        <f>C31-X17</f>
        <v>0</v>
      </c>
      <c r="D32" s="842"/>
      <c r="E32" s="848"/>
      <c r="F32" s="848"/>
      <c r="G32" s="178"/>
      <c r="H32" s="178"/>
      <c r="I32" s="178"/>
      <c r="J32" s="178"/>
      <c r="K32" s="458"/>
      <c r="L32" s="458"/>
      <c r="M32" s="458"/>
      <c r="AZ32" s="13"/>
      <c r="BA32" s="603"/>
      <c r="BB32" s="604"/>
      <c r="BC32" s="13"/>
      <c r="BD32" s="13"/>
      <c r="BE32" s="1008"/>
      <c r="BF32" s="1009"/>
      <c r="BG32" s="601"/>
      <c r="BH32" s="602"/>
      <c r="BI32" s="13"/>
      <c r="BJ32" s="1008"/>
      <c r="BK32" s="1009"/>
      <c r="BL32" s="601"/>
      <c r="BM32" s="602"/>
      <c r="BN32" s="13"/>
      <c r="BO32" s="683"/>
      <c r="BP32" s="684"/>
      <c r="BQ32" s="601"/>
      <c r="BR32" s="602"/>
    </row>
    <row r="33" spans="2:70" ht="33" customHeight="1">
      <c r="B33" s="178"/>
      <c r="C33" s="178"/>
      <c r="D33" s="178"/>
      <c r="E33" s="178"/>
      <c r="F33" s="178"/>
      <c r="G33" s="178"/>
      <c r="H33" s="178"/>
      <c r="I33" s="178"/>
      <c r="J33" s="178"/>
      <c r="AZ33" s="13"/>
      <c r="BA33" s="603"/>
      <c r="BB33" s="604"/>
      <c r="BC33" s="13"/>
      <c r="BD33" s="13"/>
      <c r="BE33" s="1008"/>
      <c r="BF33" s="1009"/>
      <c r="BG33" s="601"/>
      <c r="BH33" s="602"/>
      <c r="BI33" s="13"/>
      <c r="BJ33" s="1008"/>
      <c r="BK33" s="1009"/>
      <c r="BL33" s="601"/>
      <c r="BM33" s="602"/>
      <c r="BN33" s="13"/>
      <c r="BO33" s="683"/>
      <c r="BP33" s="684"/>
      <c r="BQ33" s="601"/>
      <c r="BR33" s="602"/>
    </row>
    <row r="34" spans="2:70" ht="33" customHeight="1">
      <c r="B34" s="765"/>
      <c r="C34" s="178"/>
      <c r="D34" s="178"/>
      <c r="E34" s="178"/>
      <c r="F34" s="765"/>
      <c r="G34" s="178"/>
      <c r="H34" s="178"/>
      <c r="I34" s="178"/>
      <c r="J34" s="178"/>
      <c r="AZ34" s="13"/>
      <c r="BA34" s="603"/>
      <c r="BB34" s="604"/>
      <c r="BC34" s="13"/>
      <c r="BD34" s="13"/>
      <c r="BE34" s="1008"/>
      <c r="BF34" s="1009"/>
      <c r="BG34" s="601"/>
      <c r="BH34" s="602"/>
      <c r="BI34" s="13"/>
      <c r="BJ34" s="1008"/>
      <c r="BK34" s="1009"/>
      <c r="BL34" s="601"/>
      <c r="BM34" s="602"/>
      <c r="BN34" s="13"/>
      <c r="BO34" s="683"/>
      <c r="BP34" s="684"/>
      <c r="BQ34" s="601"/>
      <c r="BR34" s="602"/>
    </row>
    <row r="35" spans="2:70">
      <c r="B35" s="234" t="s">
        <v>475</v>
      </c>
      <c r="C35" s="234"/>
      <c r="D35" s="234"/>
      <c r="E35" s="223"/>
      <c r="F35" s="219"/>
      <c r="G35" s="219"/>
      <c r="H35" s="178"/>
      <c r="I35" s="178"/>
      <c r="J35" s="178"/>
      <c r="K35" s="163"/>
      <c r="L35" s="163"/>
      <c r="AZ35" s="13"/>
      <c r="BA35" s="603"/>
      <c r="BB35" s="604"/>
      <c r="BC35" s="13"/>
      <c r="BD35" s="13"/>
      <c r="BE35" s="1008"/>
      <c r="BF35" s="1009"/>
      <c r="BG35" s="601"/>
      <c r="BH35" s="602"/>
      <c r="BI35" s="13"/>
      <c r="BJ35" s="1008"/>
      <c r="BK35" s="1009"/>
      <c r="BL35" s="601"/>
      <c r="BM35" s="602"/>
      <c r="BN35" s="13"/>
      <c r="BO35" s="683"/>
      <c r="BP35" s="684"/>
      <c r="BQ35" s="601"/>
      <c r="BR35" s="602"/>
    </row>
    <row r="36" spans="2:70">
      <c r="B36" s="234" t="s">
        <v>362</v>
      </c>
      <c r="C36" s="234"/>
      <c r="D36" s="234"/>
      <c r="E36" s="223"/>
      <c r="F36" s="219"/>
      <c r="G36" s="219"/>
      <c r="H36" s="178"/>
      <c r="I36" s="178"/>
      <c r="J36" s="178"/>
      <c r="K36" s="163"/>
      <c r="L36" s="163"/>
      <c r="AZ36" s="13"/>
      <c r="BA36" s="603"/>
      <c r="BB36" s="604"/>
      <c r="BC36" s="13"/>
      <c r="BD36" s="13"/>
      <c r="BE36" s="1008"/>
      <c r="BF36" s="1009"/>
      <c r="BG36" s="601"/>
      <c r="BH36" s="602"/>
      <c r="BI36" s="13"/>
      <c r="BJ36" s="1008"/>
      <c r="BK36" s="1009"/>
      <c r="BL36" s="601"/>
      <c r="BM36" s="602"/>
      <c r="BN36" s="13"/>
      <c r="BO36" s="683"/>
      <c r="BP36" s="684"/>
      <c r="BQ36" s="601"/>
      <c r="BR36" s="602"/>
    </row>
    <row r="37" spans="2:70">
      <c r="B37" s="234" t="s">
        <v>447</v>
      </c>
      <c r="C37" s="234"/>
      <c r="D37" s="234"/>
      <c r="E37" s="223"/>
      <c r="F37" s="219"/>
      <c r="G37" s="219"/>
      <c r="H37" s="178"/>
      <c r="I37" s="178"/>
      <c r="J37" s="178"/>
      <c r="K37" s="163"/>
      <c r="L37" s="163"/>
      <c r="AZ37" s="13"/>
      <c r="BA37" s="598"/>
      <c r="BB37" s="599"/>
      <c r="BC37" s="13"/>
      <c r="BD37" s="13"/>
      <c r="BE37" s="1008"/>
      <c r="BF37" s="1009"/>
      <c r="BG37" s="601"/>
      <c r="BH37" s="602"/>
      <c r="BI37" s="13"/>
      <c r="BJ37" s="1008"/>
      <c r="BK37" s="1009"/>
      <c r="BL37" s="601"/>
      <c r="BM37" s="602"/>
      <c r="BN37" s="13"/>
      <c r="BO37" s="683"/>
      <c r="BP37" s="684"/>
      <c r="BQ37" s="601"/>
      <c r="BR37" s="602"/>
    </row>
    <row r="38" spans="2:70">
      <c r="B38" s="234" t="s">
        <v>285</v>
      </c>
      <c r="C38" s="234"/>
      <c r="D38" s="234"/>
      <c r="E38" s="223"/>
      <c r="F38" s="219"/>
      <c r="G38" s="219"/>
      <c r="H38" s="178"/>
      <c r="I38" s="178"/>
      <c r="J38" s="178"/>
      <c r="K38" s="163"/>
      <c r="L38" s="163"/>
      <c r="AZ38" s="13"/>
      <c r="BA38" s="603"/>
      <c r="BB38" s="604"/>
      <c r="BC38" s="13"/>
      <c r="BD38" s="13"/>
      <c r="BE38" s="1008"/>
      <c r="BF38" s="1009"/>
      <c r="BG38" s="601"/>
      <c r="BH38" s="602"/>
      <c r="BI38" s="13"/>
      <c r="BJ38" s="1008"/>
      <c r="BK38" s="1009"/>
      <c r="BL38" s="601"/>
      <c r="BM38" s="602"/>
      <c r="BN38" s="13"/>
      <c r="BO38" s="683"/>
      <c r="BP38" s="684"/>
      <c r="BQ38" s="601"/>
      <c r="BR38" s="602"/>
    </row>
    <row r="39" spans="2:70">
      <c r="B39" s="234"/>
      <c r="C39" s="234"/>
      <c r="D39" s="234"/>
      <c r="E39" s="223"/>
      <c r="F39" s="219"/>
      <c r="G39" s="219"/>
      <c r="H39" s="178"/>
      <c r="I39" s="178"/>
      <c r="J39" s="178"/>
      <c r="K39" s="163"/>
      <c r="L39" s="163"/>
      <c r="AZ39" s="13"/>
      <c r="BA39" s="603"/>
      <c r="BB39" s="604"/>
      <c r="BC39" s="13"/>
      <c r="BD39" s="13"/>
      <c r="BE39" s="1008"/>
      <c r="BF39" s="1009"/>
      <c r="BG39" s="601"/>
      <c r="BH39" s="602"/>
      <c r="BI39" s="13"/>
      <c r="BJ39" s="1008"/>
      <c r="BK39" s="1009"/>
      <c r="BL39" s="601"/>
      <c r="BM39" s="602"/>
      <c r="BN39" s="13"/>
      <c r="BO39" s="683"/>
      <c r="BP39" s="684"/>
      <c r="BQ39" s="601"/>
      <c r="BR39" s="602"/>
    </row>
    <row r="40" spans="2:70">
      <c r="B40" s="767"/>
      <c r="C40" s="767"/>
      <c r="D40" s="767"/>
      <c r="E40" s="767"/>
      <c r="F40" s="178"/>
      <c r="G40" s="178"/>
      <c r="H40" s="178"/>
      <c r="I40" s="178"/>
      <c r="J40" s="178"/>
      <c r="K40" s="163"/>
      <c r="L40" s="163"/>
      <c r="AZ40" s="13"/>
      <c r="BA40" s="603"/>
      <c r="BB40" s="604"/>
      <c r="BC40" s="13"/>
      <c r="BD40" s="13"/>
      <c r="BE40" s="1008"/>
      <c r="BF40" s="1009"/>
      <c r="BG40" s="601"/>
      <c r="BH40" s="602"/>
      <c r="BI40" s="13"/>
      <c r="BJ40" s="1008"/>
      <c r="BK40" s="1009"/>
      <c r="BL40" s="601"/>
      <c r="BM40" s="602"/>
      <c r="BN40" s="13"/>
      <c r="BO40" s="683"/>
      <c r="BP40" s="684"/>
      <c r="BQ40" s="601"/>
      <c r="BR40" s="602"/>
    </row>
    <row r="41" spans="2:70">
      <c r="B41" s="767"/>
      <c r="C41" s="767"/>
      <c r="D41" s="767"/>
      <c r="E41" s="767"/>
      <c r="F41" s="178"/>
      <c r="G41" s="178"/>
      <c r="H41" s="178"/>
      <c r="I41" s="178"/>
      <c r="J41" s="178"/>
      <c r="K41" s="163"/>
      <c r="L41" s="163"/>
      <c r="AZ41" s="13"/>
      <c r="BA41" s="598"/>
      <c r="BB41" s="599"/>
      <c r="BC41" s="13"/>
      <c r="BD41" s="13"/>
      <c r="BE41" s="1008"/>
      <c r="BF41" s="1009"/>
      <c r="BG41" s="601"/>
      <c r="BH41" s="602"/>
      <c r="BI41" s="13"/>
      <c r="BJ41" s="1008"/>
      <c r="BK41" s="1009"/>
      <c r="BL41" s="601"/>
      <c r="BM41" s="602"/>
      <c r="BN41" s="13"/>
      <c r="BO41" s="683"/>
      <c r="BP41" s="684"/>
      <c r="BQ41" s="601"/>
      <c r="BR41" s="602"/>
    </row>
    <row r="42" spans="2:70">
      <c r="B42" s="178"/>
      <c r="C42" s="178"/>
      <c r="D42" s="178"/>
      <c r="E42" s="178"/>
      <c r="F42" s="178"/>
      <c r="G42" s="178"/>
      <c r="H42" s="178"/>
      <c r="I42" s="178"/>
      <c r="J42" s="178"/>
      <c r="K42" s="163"/>
      <c r="L42" s="163"/>
      <c r="AZ42" s="13"/>
      <c r="BA42" s="603"/>
      <c r="BB42" s="604"/>
      <c r="BC42" s="13"/>
      <c r="BD42" s="13"/>
      <c r="BE42" s="1008"/>
      <c r="BF42" s="1009"/>
      <c r="BG42" s="601"/>
      <c r="BH42" s="602"/>
      <c r="BI42" s="13"/>
      <c r="BJ42" s="1008"/>
      <c r="BK42" s="1009"/>
      <c r="BL42" s="601"/>
      <c r="BM42" s="602"/>
      <c r="BN42" s="13"/>
      <c r="BO42" s="683"/>
      <c r="BP42" s="684"/>
      <c r="BQ42" s="601"/>
      <c r="BR42" s="602"/>
    </row>
    <row r="43" spans="2:70">
      <c r="B43" s="178"/>
      <c r="C43" s="178"/>
      <c r="D43" s="178"/>
      <c r="E43" s="178"/>
      <c r="F43" s="178"/>
      <c r="G43" s="178"/>
      <c r="H43" s="178"/>
      <c r="I43" s="178"/>
      <c r="J43" s="178"/>
      <c r="AZ43" s="13"/>
      <c r="BA43" s="603"/>
      <c r="BB43" s="604"/>
      <c r="BC43" s="13"/>
      <c r="BD43" s="13"/>
      <c r="BE43" s="1008"/>
      <c r="BF43" s="1009"/>
      <c r="BG43" s="601"/>
      <c r="BH43" s="602"/>
      <c r="BI43" s="13"/>
      <c r="BJ43" s="1008"/>
      <c r="BK43" s="1009"/>
      <c r="BL43" s="601"/>
      <c r="BM43" s="602"/>
      <c r="BN43" s="13"/>
      <c r="BO43" s="683"/>
      <c r="BP43" s="684"/>
      <c r="BQ43" s="601"/>
      <c r="BR43" s="602"/>
    </row>
    <row r="44" spans="2:70">
      <c r="B44" s="178"/>
      <c r="C44" s="178"/>
      <c r="D44" s="178"/>
      <c r="E44" s="178"/>
      <c r="F44" s="178"/>
      <c r="G44" s="178"/>
      <c r="H44" s="178"/>
      <c r="I44" s="178"/>
      <c r="J44" s="178"/>
      <c r="AZ44" s="13"/>
      <c r="BA44" s="603"/>
      <c r="BB44" s="604"/>
      <c r="BC44" s="13"/>
      <c r="BD44" s="13"/>
      <c r="BE44" s="1008"/>
      <c r="BF44" s="1009"/>
      <c r="BG44" s="601"/>
      <c r="BH44" s="602"/>
      <c r="BI44" s="13"/>
      <c r="BJ44" s="1008"/>
      <c r="BK44" s="1009"/>
      <c r="BL44" s="601"/>
      <c r="BM44" s="602"/>
      <c r="BN44" s="13"/>
      <c r="BO44" s="683"/>
      <c r="BP44" s="684"/>
      <c r="BQ44" s="601"/>
      <c r="BR44" s="602"/>
    </row>
    <row r="45" spans="2:70">
      <c r="B45" s="178"/>
      <c r="C45" s="178"/>
      <c r="D45" s="178"/>
      <c r="E45" s="178"/>
      <c r="F45" s="178"/>
      <c r="G45" s="178"/>
      <c r="H45" s="178"/>
      <c r="I45" s="178"/>
      <c r="J45" s="178"/>
      <c r="AZ45" s="13"/>
      <c r="BA45" s="603"/>
      <c r="BB45" s="604"/>
      <c r="BC45" s="13"/>
      <c r="BD45" s="13"/>
      <c r="BE45" s="1008"/>
      <c r="BF45" s="1009"/>
      <c r="BG45" s="601"/>
      <c r="BH45" s="602"/>
      <c r="BI45" s="13"/>
      <c r="BJ45" s="1008"/>
      <c r="BK45" s="1009"/>
      <c r="BL45" s="601"/>
      <c r="BM45" s="602"/>
      <c r="BN45" s="13"/>
      <c r="BO45" s="683"/>
      <c r="BP45" s="684"/>
      <c r="BQ45" s="601"/>
      <c r="BR45" s="602"/>
    </row>
    <row r="46" spans="2:70">
      <c r="B46" s="178"/>
      <c r="C46" s="178"/>
      <c r="D46" s="178"/>
      <c r="E46" s="178"/>
      <c r="F46" s="178"/>
      <c r="G46" s="178"/>
      <c r="H46" s="178"/>
      <c r="I46" s="178"/>
      <c r="J46" s="178"/>
      <c r="AZ46" s="13"/>
      <c r="BA46" s="603"/>
      <c r="BB46" s="604"/>
      <c r="BC46" s="13"/>
      <c r="BD46" s="13"/>
      <c r="BE46" s="1008"/>
      <c r="BF46" s="1009"/>
      <c r="BG46" s="601"/>
      <c r="BH46" s="602"/>
      <c r="BI46" s="13"/>
      <c r="BJ46" s="1008"/>
      <c r="BK46" s="1009"/>
      <c r="BL46" s="601"/>
      <c r="BM46" s="602"/>
      <c r="BN46" s="13"/>
      <c r="BO46" s="683"/>
      <c r="BP46" s="684"/>
      <c r="BQ46" s="601"/>
      <c r="BR46" s="602"/>
    </row>
    <row r="47" spans="2:70">
      <c r="B47" s="178"/>
      <c r="C47" s="178"/>
      <c r="D47" s="178"/>
      <c r="E47" s="178"/>
      <c r="F47" s="178"/>
      <c r="G47" s="178"/>
      <c r="H47" s="768"/>
      <c r="I47" s="178"/>
      <c r="J47" s="178"/>
      <c r="AZ47" s="13"/>
      <c r="BA47" s="603"/>
      <c r="BB47" s="604"/>
      <c r="BC47" s="13"/>
      <c r="BD47" s="13"/>
      <c r="BE47" s="1008"/>
      <c r="BF47" s="1009"/>
      <c r="BG47" s="601"/>
      <c r="BH47" s="602"/>
      <c r="BI47" s="13"/>
      <c r="BJ47" s="1008"/>
      <c r="BK47" s="1009"/>
      <c r="BL47" s="601"/>
      <c r="BM47" s="602"/>
      <c r="BN47" s="13"/>
      <c r="BO47" s="683"/>
      <c r="BP47" s="684"/>
      <c r="BQ47" s="601"/>
      <c r="BR47" s="602"/>
    </row>
    <row r="48" spans="2:70">
      <c r="B48" s="178"/>
      <c r="C48" s="178"/>
      <c r="D48" s="178"/>
      <c r="E48" s="178"/>
      <c r="F48" s="178"/>
      <c r="G48" s="178"/>
      <c r="H48" s="768"/>
      <c r="I48" s="178"/>
      <c r="J48" s="178"/>
      <c r="AZ48" s="13"/>
      <c r="BA48" s="598"/>
      <c r="BB48" s="599"/>
      <c r="BC48" s="13"/>
      <c r="BD48" s="13"/>
      <c r="BE48" s="1008"/>
      <c r="BF48" s="1009"/>
      <c r="BG48" s="601"/>
      <c r="BH48" s="602"/>
      <c r="BI48" s="13"/>
      <c r="BJ48" s="1008"/>
      <c r="BK48" s="1009"/>
      <c r="BL48" s="601"/>
      <c r="BM48" s="602"/>
      <c r="BN48" s="13"/>
      <c r="BO48" s="683"/>
      <c r="BP48" s="684"/>
      <c r="BQ48" s="601"/>
      <c r="BR48" s="602"/>
    </row>
    <row r="49" spans="2:70">
      <c r="B49" s="178"/>
      <c r="C49" s="178"/>
      <c r="D49" s="178"/>
      <c r="E49" s="178"/>
      <c r="F49" s="178"/>
      <c r="G49" s="178"/>
      <c r="H49" s="768"/>
      <c r="I49" s="178"/>
      <c r="J49" s="178"/>
      <c r="AZ49" s="13"/>
      <c r="BA49" s="603"/>
      <c r="BB49" s="604"/>
      <c r="BC49" s="13"/>
      <c r="BD49" s="13"/>
      <c r="BE49" s="1008"/>
      <c r="BF49" s="1009"/>
      <c r="BG49" s="601"/>
      <c r="BH49" s="602"/>
      <c r="BI49" s="13"/>
      <c r="BJ49" s="1008"/>
      <c r="BK49" s="1009"/>
      <c r="BL49" s="601"/>
      <c r="BM49" s="602"/>
      <c r="BN49" s="13"/>
      <c r="BO49" s="683"/>
      <c r="BP49" s="684"/>
      <c r="BQ49" s="601"/>
      <c r="BR49" s="602"/>
    </row>
    <row r="50" spans="2:70">
      <c r="B50" s="178"/>
      <c r="C50" s="178"/>
      <c r="D50" s="178"/>
      <c r="E50" s="178"/>
      <c r="F50" s="178"/>
      <c r="G50" s="178"/>
      <c r="H50" s="178"/>
      <c r="I50" s="768"/>
      <c r="J50" s="178"/>
      <c r="AZ50" s="13"/>
      <c r="BA50" s="603"/>
      <c r="BB50" s="604"/>
      <c r="BC50" s="13"/>
      <c r="BD50" s="13"/>
      <c r="BE50" s="1008"/>
      <c r="BF50" s="1009"/>
      <c r="BG50" s="601"/>
      <c r="BH50" s="602"/>
      <c r="BI50" s="13"/>
      <c r="BJ50" s="1008"/>
      <c r="BK50" s="1009"/>
      <c r="BL50" s="601"/>
      <c r="BM50" s="602"/>
      <c r="BN50" s="13"/>
      <c r="BO50" s="683"/>
      <c r="BP50" s="684"/>
      <c r="BQ50" s="601"/>
      <c r="BR50" s="602"/>
    </row>
    <row r="51" spans="2:70">
      <c r="B51" s="178"/>
      <c r="C51" s="178"/>
      <c r="D51" s="178"/>
      <c r="E51" s="178"/>
      <c r="F51" s="178"/>
      <c r="G51" s="178"/>
      <c r="H51" s="178"/>
      <c r="I51" s="768"/>
      <c r="J51" s="178"/>
      <c r="AZ51" s="13"/>
      <c r="BA51" s="603"/>
      <c r="BB51" s="604"/>
      <c r="BC51" s="13"/>
      <c r="BD51" s="13"/>
      <c r="BE51" s="1008"/>
      <c r="BF51" s="1009"/>
      <c r="BG51" s="601"/>
      <c r="BH51" s="602"/>
      <c r="BI51" s="13"/>
      <c r="BJ51" s="1008"/>
      <c r="BK51" s="1009"/>
      <c r="BL51" s="601"/>
      <c r="BM51" s="602"/>
      <c r="BN51" s="13"/>
      <c r="BO51" s="683"/>
      <c r="BP51" s="684"/>
      <c r="BQ51" s="601"/>
      <c r="BR51" s="602"/>
    </row>
    <row r="52" spans="2:70">
      <c r="B52" s="178"/>
      <c r="C52" s="178"/>
      <c r="D52" s="178"/>
      <c r="E52" s="178"/>
      <c r="F52" s="178"/>
      <c r="G52" s="178"/>
      <c r="H52" s="178"/>
      <c r="I52" s="768"/>
      <c r="J52" s="178"/>
      <c r="AZ52" s="13"/>
      <c r="BA52" s="603"/>
      <c r="BB52" s="604"/>
      <c r="BC52" s="13"/>
      <c r="BD52" s="13"/>
      <c r="BE52" s="1008"/>
      <c r="BF52" s="1009"/>
      <c r="BG52" s="601"/>
      <c r="BH52" s="602"/>
      <c r="BI52" s="13"/>
      <c r="BJ52" s="1008"/>
      <c r="BK52" s="1009"/>
      <c r="BL52" s="601"/>
      <c r="BM52" s="602"/>
      <c r="BN52" s="13"/>
      <c r="BO52" s="683"/>
      <c r="BP52" s="684"/>
      <c r="BQ52" s="601"/>
      <c r="BR52" s="602"/>
    </row>
    <row r="53" spans="2:70">
      <c r="B53" s="178"/>
      <c r="C53" s="178"/>
      <c r="D53" s="178"/>
      <c r="E53" s="178"/>
      <c r="F53" s="178"/>
      <c r="G53" s="178"/>
      <c r="H53" s="178"/>
      <c r="I53" s="768"/>
      <c r="J53" s="178"/>
      <c r="AZ53" s="13"/>
      <c r="BA53" s="603"/>
      <c r="BB53" s="604"/>
      <c r="BC53" s="13"/>
      <c r="BD53" s="13"/>
      <c r="BE53" s="1008"/>
      <c r="BF53" s="1009"/>
      <c r="BG53" s="601"/>
      <c r="BH53" s="602"/>
      <c r="BI53" s="13"/>
      <c r="BJ53" s="1008"/>
      <c r="BK53" s="1009"/>
      <c r="BL53" s="601"/>
      <c r="BM53" s="602"/>
      <c r="BN53" s="13"/>
      <c r="BO53" s="683"/>
      <c r="BP53" s="684"/>
      <c r="BQ53" s="601"/>
      <c r="BR53" s="602"/>
    </row>
    <row r="54" spans="2:70">
      <c r="B54" s="178"/>
      <c r="C54" s="178"/>
      <c r="D54" s="178"/>
      <c r="E54" s="178"/>
      <c r="F54" s="178"/>
      <c r="G54" s="178"/>
      <c r="H54" s="178"/>
      <c r="I54" s="769"/>
      <c r="J54" s="178"/>
      <c r="AZ54" s="13"/>
      <c r="BA54" s="603"/>
      <c r="BB54" s="604"/>
      <c r="BC54" s="13"/>
      <c r="BD54" s="13"/>
      <c r="BE54" s="1008"/>
      <c r="BF54" s="1009"/>
      <c r="BG54" s="601"/>
      <c r="BH54" s="602"/>
      <c r="BI54" s="13"/>
      <c r="BJ54" s="1008"/>
      <c r="BK54" s="1009"/>
      <c r="BL54" s="601"/>
      <c r="BM54" s="602"/>
      <c r="BN54" s="13"/>
      <c r="BO54" s="683"/>
      <c r="BP54" s="684"/>
      <c r="BQ54" s="601"/>
      <c r="BR54" s="602"/>
    </row>
    <row r="55" spans="2:70">
      <c r="B55" s="178"/>
      <c r="C55" s="178"/>
      <c r="D55" s="178"/>
      <c r="E55" s="178"/>
      <c r="F55" s="178"/>
      <c r="G55" s="178"/>
      <c r="H55" s="178"/>
      <c r="I55" s="178"/>
      <c r="J55" s="178"/>
      <c r="AZ55" s="13"/>
      <c r="BA55" s="603"/>
      <c r="BB55" s="604"/>
      <c r="BC55" s="13"/>
      <c r="BD55" s="13"/>
      <c r="BE55" s="1008"/>
      <c r="BF55" s="1009"/>
      <c r="BG55" s="601"/>
      <c r="BH55" s="602"/>
      <c r="BI55" s="13"/>
      <c r="BJ55" s="1008"/>
      <c r="BK55" s="1009"/>
      <c r="BL55" s="601"/>
      <c r="BM55" s="602"/>
      <c r="BN55" s="13"/>
      <c r="BO55" s="683"/>
      <c r="BP55" s="684"/>
      <c r="BQ55" s="601"/>
      <c r="BR55" s="602"/>
    </row>
    <row r="56" spans="2:70">
      <c r="B56" s="178"/>
      <c r="C56" s="178"/>
      <c r="D56" s="178"/>
      <c r="E56" s="178"/>
      <c r="F56" s="178"/>
      <c r="G56" s="178"/>
      <c r="H56" s="178"/>
      <c r="I56" s="178"/>
      <c r="J56" s="178"/>
      <c r="AZ56" s="13"/>
      <c r="BA56" s="603"/>
      <c r="BB56" s="604"/>
      <c r="BC56" s="13"/>
      <c r="BD56" s="13"/>
      <c r="BE56" s="1008"/>
      <c r="BF56" s="1009"/>
      <c r="BG56" s="601"/>
      <c r="BH56" s="602"/>
      <c r="BI56" s="13"/>
      <c r="BJ56" s="1008"/>
      <c r="BK56" s="1009"/>
      <c r="BL56" s="601"/>
      <c r="BM56" s="602"/>
      <c r="BN56" s="13"/>
      <c r="BO56" s="683"/>
      <c r="BP56" s="684"/>
      <c r="BQ56" s="601"/>
      <c r="BR56" s="602"/>
    </row>
    <row r="57" spans="2:70">
      <c r="B57" s="178"/>
      <c r="C57" s="178"/>
      <c r="D57" s="178"/>
      <c r="E57" s="178"/>
      <c r="F57" s="178"/>
      <c r="G57" s="178"/>
      <c r="H57" s="178"/>
      <c r="I57" s="178"/>
      <c r="J57" s="178"/>
      <c r="AZ57" s="13"/>
      <c r="BA57" s="598"/>
      <c r="BB57" s="599"/>
      <c r="BC57" s="13"/>
      <c r="BD57" s="13"/>
      <c r="BE57" s="1008"/>
      <c r="BF57" s="1009"/>
      <c r="BG57" s="601"/>
      <c r="BH57" s="602"/>
      <c r="BI57" s="13"/>
      <c r="BJ57" s="1008"/>
      <c r="BK57" s="1009"/>
      <c r="BL57" s="601"/>
      <c r="BM57" s="602"/>
      <c r="BN57" s="13"/>
      <c r="BO57" s="683"/>
      <c r="BP57" s="684"/>
      <c r="BQ57" s="601"/>
      <c r="BR57" s="602"/>
    </row>
    <row r="58" spans="2:70">
      <c r="B58" s="178"/>
      <c r="C58" s="178"/>
      <c r="D58" s="178"/>
      <c r="E58" s="178"/>
      <c r="F58" s="178"/>
      <c r="G58" s="178"/>
      <c r="H58" s="178"/>
      <c r="I58" s="178"/>
      <c r="J58" s="178"/>
      <c r="AZ58" s="13"/>
      <c r="BA58" s="603"/>
      <c r="BB58" s="604"/>
      <c r="BC58" s="13"/>
      <c r="BD58" s="13"/>
      <c r="BE58" s="1008"/>
      <c r="BF58" s="1009"/>
      <c r="BG58" s="601"/>
      <c r="BH58" s="602"/>
      <c r="BI58" s="13"/>
      <c r="BJ58" s="1008"/>
      <c r="BK58" s="1009"/>
      <c r="BL58" s="601"/>
      <c r="BM58" s="602"/>
      <c r="BN58" s="13"/>
      <c r="BO58" s="683"/>
      <c r="BP58" s="684"/>
      <c r="BQ58" s="601"/>
      <c r="BR58" s="602"/>
    </row>
    <row r="59" spans="2:70">
      <c r="B59" s="178"/>
      <c r="C59" s="178"/>
      <c r="D59" s="178"/>
      <c r="E59" s="178"/>
      <c r="F59" s="178"/>
      <c r="G59" s="178"/>
      <c r="H59" s="178"/>
      <c r="I59" s="178"/>
      <c r="J59" s="178"/>
      <c r="AZ59" s="13"/>
      <c r="BA59" s="603"/>
      <c r="BB59" s="604"/>
      <c r="BC59" s="13"/>
      <c r="BD59" s="13"/>
      <c r="BE59" s="1008"/>
      <c r="BF59" s="1009"/>
      <c r="BG59" s="601"/>
      <c r="BH59" s="602"/>
      <c r="BI59" s="13"/>
      <c r="BJ59" s="1008"/>
      <c r="BK59" s="1009"/>
      <c r="BL59" s="601"/>
      <c r="BM59" s="602"/>
      <c r="BN59" s="13"/>
      <c r="BO59" s="683"/>
      <c r="BP59" s="684"/>
      <c r="BQ59" s="601"/>
      <c r="BR59" s="602"/>
    </row>
    <row r="60" spans="2:70">
      <c r="B60" s="178"/>
      <c r="C60" s="178"/>
      <c r="D60" s="178"/>
      <c r="E60" s="178"/>
      <c r="F60" s="178"/>
      <c r="G60" s="178"/>
      <c r="H60" s="178"/>
      <c r="I60" s="178"/>
      <c r="J60" s="178"/>
      <c r="AZ60" s="13"/>
      <c r="BA60" s="603"/>
      <c r="BB60" s="604"/>
      <c r="BC60" s="13"/>
      <c r="BD60" s="13"/>
      <c r="BE60" s="1008"/>
      <c r="BF60" s="1009"/>
      <c r="BG60" s="601"/>
      <c r="BH60" s="602"/>
      <c r="BI60" s="13"/>
      <c r="BJ60" s="1008"/>
      <c r="BK60" s="1009"/>
      <c r="BL60" s="601"/>
      <c r="BM60" s="602"/>
      <c r="BN60" s="13"/>
      <c r="BO60" s="683"/>
      <c r="BP60" s="684"/>
      <c r="BQ60" s="601"/>
      <c r="BR60" s="602"/>
    </row>
    <row r="61" spans="2:70">
      <c r="B61" s="178"/>
      <c r="C61" s="178"/>
      <c r="D61" s="178"/>
      <c r="E61" s="178"/>
      <c r="F61" s="178"/>
      <c r="G61" s="178"/>
      <c r="H61" s="178"/>
      <c r="I61" s="178"/>
      <c r="J61" s="178"/>
      <c r="AZ61" s="13"/>
      <c r="BA61" s="603"/>
      <c r="BB61" s="604"/>
      <c r="BC61" s="13"/>
      <c r="BD61" s="13"/>
      <c r="BE61" s="1008"/>
      <c r="BF61" s="1009"/>
      <c r="BG61" s="601"/>
      <c r="BH61" s="602"/>
      <c r="BI61" s="13"/>
      <c r="BJ61" s="1008"/>
      <c r="BK61" s="1009"/>
      <c r="BL61" s="601"/>
      <c r="BM61" s="602"/>
      <c r="BN61" s="13"/>
      <c r="BO61" s="683"/>
      <c r="BP61" s="684"/>
      <c r="BQ61" s="601"/>
      <c r="BR61" s="602"/>
    </row>
    <row r="62" spans="2:70">
      <c r="B62" s="178"/>
      <c r="C62" s="178"/>
      <c r="D62" s="178"/>
      <c r="E62" s="178"/>
      <c r="F62" s="178"/>
      <c r="G62" s="178"/>
      <c r="H62" s="178"/>
      <c r="I62" s="178"/>
      <c r="J62" s="178"/>
      <c r="AZ62" s="13"/>
      <c r="BA62" s="603"/>
      <c r="BB62" s="604"/>
      <c r="BC62" s="13"/>
      <c r="BD62" s="13"/>
      <c r="BE62" s="1008"/>
      <c r="BF62" s="1009"/>
      <c r="BG62" s="601"/>
      <c r="BH62" s="602"/>
      <c r="BI62" s="13"/>
      <c r="BJ62" s="1008"/>
      <c r="BK62" s="1009"/>
      <c r="BL62" s="601"/>
      <c r="BM62" s="602"/>
      <c r="BN62" s="13"/>
      <c r="BO62" s="683"/>
      <c r="BP62" s="684"/>
      <c r="BQ62" s="601"/>
      <c r="BR62" s="602"/>
    </row>
    <row r="63" spans="2:70">
      <c r="B63" s="124"/>
      <c r="C63" s="124"/>
      <c r="D63" s="124"/>
      <c r="E63" s="124"/>
      <c r="F63" s="124"/>
      <c r="G63" s="124"/>
      <c r="H63" s="124"/>
      <c r="I63" s="124"/>
      <c r="AZ63" s="13"/>
      <c r="BA63" s="603"/>
      <c r="BB63" s="604"/>
      <c r="BC63" s="13"/>
      <c r="BD63" s="13"/>
      <c r="BE63" s="1008"/>
      <c r="BF63" s="1009"/>
      <c r="BG63" s="601"/>
      <c r="BH63" s="602"/>
      <c r="BI63" s="13"/>
      <c r="BJ63" s="1008"/>
      <c r="BK63" s="1009"/>
      <c r="BL63" s="601"/>
      <c r="BM63" s="602"/>
      <c r="BN63" s="13"/>
      <c r="BO63" s="683"/>
      <c r="BP63" s="684"/>
      <c r="BQ63" s="601"/>
      <c r="BR63" s="602"/>
    </row>
    <row r="64" spans="2:70">
      <c r="B64" s="124"/>
      <c r="C64" s="124"/>
      <c r="D64" s="124"/>
      <c r="E64" s="124"/>
      <c r="F64" s="124"/>
      <c r="G64" s="124"/>
      <c r="H64" s="124"/>
      <c r="I64" s="124"/>
      <c r="AZ64" s="13"/>
      <c r="BA64" s="598"/>
      <c r="BB64" s="599"/>
      <c r="BC64" s="13"/>
      <c r="BD64" s="13"/>
      <c r="BE64" s="1008"/>
      <c r="BF64" s="1009"/>
      <c r="BG64" s="601"/>
      <c r="BH64" s="602"/>
      <c r="BI64" s="13"/>
      <c r="BJ64" s="1008"/>
      <c r="BK64" s="1009"/>
      <c r="BL64" s="601"/>
      <c r="BM64" s="602"/>
      <c r="BN64" s="13"/>
      <c r="BO64" s="683"/>
      <c r="BP64" s="684"/>
      <c r="BQ64" s="601"/>
      <c r="BR64" s="602"/>
    </row>
    <row r="65" spans="2:70">
      <c r="B65" s="124"/>
      <c r="C65" s="124"/>
      <c r="D65" s="124"/>
      <c r="E65" s="124"/>
      <c r="F65" s="124"/>
      <c r="G65" s="124"/>
      <c r="H65" s="124"/>
      <c r="I65" s="124"/>
      <c r="AZ65" s="13"/>
      <c r="BA65" s="603"/>
      <c r="BB65" s="604"/>
      <c r="BC65" s="13"/>
      <c r="BD65" s="13"/>
      <c r="BE65" s="1008"/>
      <c r="BF65" s="1009"/>
      <c r="BG65" s="601"/>
      <c r="BH65" s="602"/>
      <c r="BI65" s="13"/>
      <c r="BJ65" s="1008"/>
      <c r="BK65" s="1009"/>
      <c r="BL65" s="601"/>
      <c r="BM65" s="602"/>
      <c r="BN65" s="13"/>
      <c r="BO65" s="683"/>
      <c r="BP65" s="684"/>
      <c r="BQ65" s="601"/>
      <c r="BR65" s="602"/>
    </row>
    <row r="66" spans="2:70">
      <c r="B66" s="124"/>
      <c r="C66" s="124"/>
      <c r="D66" s="124"/>
      <c r="E66" s="124"/>
      <c r="F66" s="124"/>
      <c r="G66" s="124"/>
      <c r="H66" s="124"/>
      <c r="I66" s="124"/>
      <c r="AZ66" s="13"/>
      <c r="BA66" s="603"/>
      <c r="BB66" s="604"/>
      <c r="BC66" s="13"/>
      <c r="BD66" s="13"/>
      <c r="BE66" s="1008"/>
      <c r="BF66" s="1009"/>
      <c r="BG66" s="601"/>
      <c r="BH66" s="602"/>
      <c r="BI66" s="13"/>
      <c r="BJ66" s="1008"/>
      <c r="BK66" s="1009"/>
      <c r="BL66" s="601"/>
      <c r="BM66" s="602"/>
      <c r="BN66" s="13"/>
      <c r="BO66" s="683"/>
      <c r="BP66" s="684"/>
      <c r="BQ66" s="601"/>
      <c r="BR66" s="602"/>
    </row>
    <row r="67" spans="2:70">
      <c r="B67" s="124"/>
      <c r="C67" s="124"/>
      <c r="D67" s="124"/>
      <c r="E67" s="124"/>
      <c r="F67" s="124"/>
      <c r="G67" s="124"/>
      <c r="H67" s="124"/>
      <c r="I67" s="124"/>
      <c r="AZ67" s="13"/>
      <c r="BA67" s="603"/>
      <c r="BB67" s="604"/>
      <c r="BC67" s="13"/>
      <c r="BD67" s="13"/>
      <c r="BE67" s="1008"/>
      <c r="BF67" s="1009"/>
      <c r="BG67" s="601"/>
      <c r="BH67" s="602"/>
      <c r="BI67" s="13"/>
      <c r="BJ67" s="1008"/>
      <c r="BK67" s="1009"/>
      <c r="BL67" s="601"/>
      <c r="BM67" s="602"/>
      <c r="BN67" s="13"/>
      <c r="BO67" s="683"/>
      <c r="BP67" s="684"/>
      <c r="BQ67" s="601"/>
      <c r="BR67" s="602"/>
    </row>
    <row r="68" spans="2:70">
      <c r="B68" s="124"/>
      <c r="C68" s="124"/>
      <c r="D68" s="124"/>
      <c r="E68" s="124"/>
      <c r="F68" s="124"/>
      <c r="G68" s="124"/>
      <c r="H68" s="124"/>
      <c r="I68" s="124"/>
      <c r="AZ68" s="13"/>
      <c r="BA68" s="603"/>
      <c r="BB68" s="604"/>
      <c r="BC68" s="13"/>
      <c r="BD68" s="13"/>
      <c r="BE68" s="1008"/>
      <c r="BF68" s="1009"/>
      <c r="BG68" s="601"/>
      <c r="BH68" s="602"/>
      <c r="BI68" s="13"/>
      <c r="BJ68" s="1008"/>
      <c r="BK68" s="1009"/>
      <c r="BL68" s="601"/>
      <c r="BM68" s="602"/>
      <c r="BN68" s="13"/>
      <c r="BO68" s="683"/>
      <c r="BP68" s="684"/>
      <c r="BQ68" s="601"/>
      <c r="BR68" s="602"/>
    </row>
    <row r="69" spans="2:70">
      <c r="B69" s="124"/>
      <c r="C69" s="124"/>
      <c r="D69" s="124"/>
      <c r="E69" s="124"/>
      <c r="F69" s="124"/>
      <c r="G69" s="124"/>
      <c r="H69" s="124"/>
      <c r="I69" s="124"/>
      <c r="AZ69" s="13"/>
      <c r="BA69" s="598"/>
      <c r="BB69" s="599"/>
      <c r="BC69" s="13"/>
      <c r="BD69" s="13"/>
      <c r="BE69" s="1008"/>
      <c r="BF69" s="1009"/>
      <c r="BG69" s="601"/>
      <c r="BH69" s="602"/>
      <c r="BI69" s="13"/>
      <c r="BJ69" s="1008"/>
      <c r="BK69" s="1009"/>
      <c r="BL69" s="601"/>
      <c r="BM69" s="602"/>
      <c r="BN69" s="13"/>
      <c r="BO69" s="683"/>
      <c r="BP69" s="684"/>
      <c r="BQ69" s="601"/>
      <c r="BR69" s="602"/>
    </row>
    <row r="70" spans="2:70">
      <c r="B70" s="124"/>
      <c r="C70" s="124"/>
      <c r="D70" s="124"/>
      <c r="E70" s="124"/>
      <c r="F70" s="124"/>
      <c r="G70" s="124"/>
      <c r="H70" s="124"/>
      <c r="I70" s="124"/>
      <c r="AZ70" s="13"/>
      <c r="BA70" s="598"/>
      <c r="BB70" s="599"/>
      <c r="BC70" s="13"/>
      <c r="BD70" s="13"/>
      <c r="BE70" s="1008"/>
      <c r="BF70" s="1009"/>
      <c r="BG70" s="601"/>
      <c r="BH70" s="602"/>
      <c r="BI70" s="13"/>
      <c r="BJ70" s="1008"/>
      <c r="BK70" s="1009"/>
      <c r="BL70" s="601"/>
      <c r="BM70" s="602"/>
      <c r="BN70" s="13"/>
      <c r="BO70" s="683"/>
      <c r="BP70" s="684"/>
      <c r="BQ70" s="601"/>
      <c r="BR70" s="602"/>
    </row>
    <row r="71" spans="2:70">
      <c r="B71" s="124"/>
      <c r="C71" s="124"/>
      <c r="D71" s="124"/>
      <c r="E71" s="124"/>
      <c r="F71" s="124"/>
      <c r="G71" s="124"/>
      <c r="H71" s="124"/>
      <c r="I71" s="124"/>
      <c r="AZ71" s="13"/>
      <c r="BA71" s="603"/>
      <c r="BB71" s="604"/>
      <c r="BC71" s="13"/>
      <c r="BD71" s="13"/>
      <c r="BE71" s="1008"/>
      <c r="BF71" s="1009"/>
      <c r="BG71" s="601"/>
      <c r="BH71" s="602"/>
      <c r="BI71" s="13"/>
      <c r="BJ71" s="1008"/>
      <c r="BK71" s="1009"/>
      <c r="BL71" s="601"/>
      <c r="BM71" s="602"/>
      <c r="BN71" s="13"/>
      <c r="BO71" s="683"/>
      <c r="BP71" s="684"/>
      <c r="BQ71" s="601"/>
      <c r="BR71" s="602"/>
    </row>
    <row r="72" spans="2:70">
      <c r="B72" s="124"/>
      <c r="C72" s="124"/>
      <c r="D72" s="124"/>
      <c r="E72" s="124"/>
      <c r="F72" s="124"/>
      <c r="G72" s="124"/>
      <c r="H72" s="124"/>
      <c r="I72" s="124"/>
      <c r="AZ72" s="13"/>
      <c r="BA72" s="603"/>
      <c r="BB72" s="604"/>
      <c r="BC72" s="13"/>
      <c r="BD72" s="13"/>
      <c r="BE72" s="1008"/>
      <c r="BF72" s="1009"/>
      <c r="BG72" s="601"/>
      <c r="BH72" s="602"/>
      <c r="BI72" s="13"/>
      <c r="BJ72" s="1008"/>
      <c r="BK72" s="1009"/>
      <c r="BL72" s="601"/>
      <c r="BM72" s="602"/>
      <c r="BN72" s="13"/>
      <c r="BO72" s="683"/>
      <c r="BP72" s="684"/>
      <c r="BQ72" s="601"/>
      <c r="BR72" s="602"/>
    </row>
    <row r="73" spans="2:70">
      <c r="B73" s="124"/>
      <c r="C73" s="124"/>
      <c r="D73" s="124"/>
      <c r="E73" s="124"/>
      <c r="F73" s="124"/>
      <c r="G73" s="124"/>
      <c r="H73" s="124"/>
      <c r="I73" s="124"/>
      <c r="AZ73" s="13"/>
      <c r="BA73" s="603"/>
      <c r="BB73" s="604"/>
      <c r="BC73" s="13"/>
      <c r="BD73" s="13"/>
      <c r="BE73" s="1008"/>
      <c r="BF73" s="1009"/>
      <c r="BG73" s="601"/>
      <c r="BH73" s="602"/>
      <c r="BI73" s="13"/>
      <c r="BJ73" s="1008"/>
      <c r="BK73" s="1009"/>
      <c r="BL73" s="601"/>
      <c r="BM73" s="602"/>
      <c r="BN73" s="13"/>
      <c r="BO73" s="683"/>
      <c r="BP73" s="684"/>
      <c r="BQ73" s="601"/>
      <c r="BR73" s="602"/>
    </row>
    <row r="74" spans="2:70">
      <c r="AZ74" s="13"/>
      <c r="BA74" s="603"/>
      <c r="BB74" s="604"/>
      <c r="BC74" s="13"/>
      <c r="BD74" s="13"/>
      <c r="BE74" s="1008"/>
      <c r="BF74" s="1009"/>
      <c r="BG74" s="601"/>
      <c r="BH74" s="602"/>
      <c r="BI74" s="13"/>
      <c r="BJ74" s="1008"/>
      <c r="BK74" s="1009"/>
      <c r="BL74" s="601"/>
      <c r="BM74" s="602"/>
      <c r="BN74" s="13"/>
      <c r="BO74" s="683"/>
      <c r="BP74" s="684"/>
      <c r="BQ74" s="601"/>
      <c r="BR74" s="602"/>
    </row>
    <row r="75" spans="2:70">
      <c r="AZ75" s="13"/>
      <c r="BA75" s="603"/>
      <c r="BB75" s="604"/>
      <c r="BC75" s="13"/>
      <c r="BD75" s="13"/>
      <c r="BE75" s="1008"/>
      <c r="BF75" s="1009"/>
      <c r="BG75" s="601"/>
      <c r="BH75" s="602"/>
      <c r="BI75" s="13"/>
      <c r="BJ75" s="1008"/>
      <c r="BK75" s="1009"/>
      <c r="BL75" s="601"/>
      <c r="BM75" s="602"/>
      <c r="BN75" s="13"/>
      <c r="BO75" s="683"/>
      <c r="BP75" s="684"/>
      <c r="BQ75" s="601"/>
      <c r="BR75" s="602"/>
    </row>
    <row r="76" spans="2:70">
      <c r="AZ76" s="13"/>
      <c r="BA76" s="603"/>
      <c r="BB76" s="604"/>
      <c r="BC76" s="13"/>
      <c r="BD76" s="13"/>
      <c r="BE76" s="1008"/>
      <c r="BF76" s="1009"/>
      <c r="BG76" s="601"/>
      <c r="BH76" s="602"/>
      <c r="BI76" s="13"/>
      <c r="BJ76" s="1008"/>
      <c r="BK76" s="1009"/>
      <c r="BL76" s="601"/>
      <c r="BM76" s="602"/>
      <c r="BN76" s="13"/>
      <c r="BO76" s="683"/>
      <c r="BP76" s="684"/>
      <c r="BQ76" s="601"/>
      <c r="BR76" s="602"/>
    </row>
    <row r="77" spans="2:70">
      <c r="AZ77" s="13"/>
      <c r="BA77" s="603"/>
      <c r="BB77" s="604"/>
      <c r="BC77" s="13"/>
      <c r="BD77" s="13"/>
      <c r="BE77" s="1008"/>
      <c r="BF77" s="1009"/>
      <c r="BG77" s="601"/>
      <c r="BH77" s="602"/>
      <c r="BI77" s="13"/>
      <c r="BJ77" s="1008"/>
      <c r="BK77" s="1009"/>
      <c r="BL77" s="601"/>
      <c r="BM77" s="602"/>
      <c r="BN77" s="13"/>
      <c r="BO77" s="683"/>
      <c r="BP77" s="684"/>
      <c r="BQ77" s="601"/>
      <c r="BR77" s="602"/>
    </row>
    <row r="78" spans="2:70">
      <c r="AZ78" s="13"/>
      <c r="BA78" s="598"/>
      <c r="BB78" s="599"/>
      <c r="BC78" s="13"/>
      <c r="BD78" s="13"/>
      <c r="BE78" s="1008"/>
      <c r="BF78" s="1009"/>
      <c r="BG78" s="601"/>
      <c r="BH78" s="602"/>
      <c r="BI78" s="13"/>
      <c r="BJ78" s="1008"/>
      <c r="BK78" s="1009"/>
      <c r="BL78" s="601"/>
      <c r="BM78" s="602"/>
      <c r="BN78" s="13"/>
      <c r="BO78" s="683"/>
      <c r="BP78" s="684"/>
      <c r="BQ78" s="601"/>
      <c r="BR78" s="602"/>
    </row>
    <row r="79" spans="2:70">
      <c r="AZ79" s="13"/>
      <c r="BA79" s="603"/>
      <c r="BB79" s="604"/>
      <c r="BC79" s="13"/>
      <c r="BD79" s="13"/>
      <c r="BE79" s="1008"/>
      <c r="BF79" s="1009"/>
      <c r="BG79" s="601"/>
      <c r="BH79" s="602"/>
      <c r="BI79" s="13"/>
      <c r="BJ79" s="1008"/>
      <c r="BK79" s="1009"/>
      <c r="BL79" s="601"/>
      <c r="BM79" s="602"/>
      <c r="BN79" s="13"/>
      <c r="BO79" s="683"/>
      <c r="BP79" s="684"/>
      <c r="BQ79" s="601"/>
      <c r="BR79" s="602"/>
    </row>
    <row r="80" spans="2:70">
      <c r="AZ80" s="13"/>
      <c r="BA80" s="603"/>
      <c r="BB80" s="604"/>
      <c r="BC80" s="13"/>
      <c r="BD80" s="13"/>
      <c r="BE80" s="1008"/>
      <c r="BF80" s="1009"/>
      <c r="BG80" s="601"/>
      <c r="BH80" s="602"/>
      <c r="BI80" s="13"/>
      <c r="BJ80" s="1008"/>
      <c r="BK80" s="1009"/>
      <c r="BL80" s="601"/>
      <c r="BM80" s="602"/>
      <c r="BN80" s="13"/>
      <c r="BO80" s="683"/>
      <c r="BP80" s="684"/>
      <c r="BQ80" s="601"/>
      <c r="BR80" s="602"/>
    </row>
    <row r="81" spans="52:70">
      <c r="AZ81" s="13"/>
      <c r="BA81" s="603"/>
      <c r="BB81" s="604"/>
      <c r="BC81" s="13"/>
      <c r="BD81" s="13"/>
      <c r="BE81" s="1008"/>
      <c r="BF81" s="1009"/>
      <c r="BG81" s="601"/>
      <c r="BH81" s="602"/>
      <c r="BI81" s="13"/>
      <c r="BJ81" s="1008"/>
      <c r="BK81" s="1009"/>
      <c r="BL81" s="601"/>
      <c r="BM81" s="602"/>
      <c r="BN81" s="13"/>
      <c r="BO81" s="683"/>
      <c r="BP81" s="684"/>
      <c r="BQ81" s="601"/>
      <c r="BR81" s="602"/>
    </row>
    <row r="82" spans="52:70">
      <c r="AZ82" s="13"/>
      <c r="BA82" s="603"/>
      <c r="BB82" s="604"/>
      <c r="BC82" s="13"/>
      <c r="BD82" s="13"/>
      <c r="BE82" s="1008"/>
      <c r="BF82" s="1009"/>
      <c r="BG82" s="601"/>
      <c r="BH82" s="602"/>
      <c r="BI82" s="13"/>
      <c r="BJ82" s="1008"/>
      <c r="BK82" s="1009"/>
      <c r="BL82" s="601"/>
      <c r="BM82" s="602"/>
      <c r="BN82" s="13"/>
      <c r="BO82" s="683"/>
      <c r="BP82" s="684"/>
      <c r="BQ82" s="601"/>
      <c r="BR82" s="602"/>
    </row>
    <row r="83" spans="52:70">
      <c r="AZ83" s="13"/>
      <c r="BA83" s="603"/>
      <c r="BB83" s="604"/>
      <c r="BC83" s="13"/>
      <c r="BD83" s="13"/>
      <c r="BE83" s="1008"/>
      <c r="BF83" s="1009"/>
      <c r="BG83" s="601"/>
      <c r="BH83" s="602"/>
      <c r="BI83" s="13"/>
      <c r="BJ83" s="1008"/>
      <c r="BK83" s="1009"/>
      <c r="BL83" s="601"/>
      <c r="BM83" s="602"/>
      <c r="BN83" s="13"/>
      <c r="BO83" s="683"/>
      <c r="BP83" s="684"/>
      <c r="BQ83" s="601"/>
      <c r="BR83" s="602"/>
    </row>
    <row r="84" spans="52:70">
      <c r="AZ84" s="13"/>
      <c r="BA84" s="598"/>
      <c r="BB84" s="599"/>
      <c r="BC84" s="13"/>
      <c r="BD84" s="13"/>
      <c r="BE84" s="1008"/>
      <c r="BF84" s="1009"/>
      <c r="BG84" s="601"/>
      <c r="BH84" s="602"/>
      <c r="BI84" s="13"/>
      <c r="BJ84" s="1008"/>
      <c r="BK84" s="1009"/>
      <c r="BL84" s="601"/>
      <c r="BM84" s="602"/>
      <c r="BN84" s="13"/>
      <c r="BO84" s="683"/>
      <c r="BP84" s="684"/>
      <c r="BQ84" s="601"/>
      <c r="BR84" s="602"/>
    </row>
    <row r="85" spans="52:70">
      <c r="AZ85" s="13"/>
      <c r="BA85" s="603"/>
      <c r="BB85" s="604"/>
      <c r="BC85" s="13"/>
      <c r="BD85" s="13"/>
      <c r="BE85" s="1008"/>
      <c r="BF85" s="1009"/>
      <c r="BG85" s="601"/>
      <c r="BH85" s="602"/>
      <c r="BI85" s="13"/>
      <c r="BJ85" s="1008"/>
      <c r="BK85" s="1009"/>
      <c r="BL85" s="601"/>
      <c r="BM85" s="602"/>
      <c r="BN85" s="13"/>
      <c r="BO85" s="683"/>
      <c r="BP85" s="684"/>
      <c r="BQ85" s="601"/>
      <c r="BR85" s="602"/>
    </row>
    <row r="86" spans="52:70">
      <c r="AZ86" s="13"/>
      <c r="BA86" s="603"/>
      <c r="BB86" s="604"/>
      <c r="BC86" s="13"/>
      <c r="BD86" s="13"/>
      <c r="BE86" s="1008"/>
      <c r="BF86" s="1009"/>
      <c r="BG86" s="601"/>
      <c r="BH86" s="602"/>
      <c r="BI86" s="13"/>
      <c r="BJ86" s="1008"/>
      <c r="BK86" s="1009"/>
      <c r="BL86" s="601"/>
      <c r="BM86" s="602"/>
      <c r="BN86" s="13"/>
      <c r="BO86" s="683"/>
      <c r="BP86" s="684"/>
      <c r="BQ86" s="601"/>
      <c r="BR86" s="602"/>
    </row>
    <row r="87" spans="52:70">
      <c r="AZ87" s="13"/>
      <c r="BA87" s="603"/>
      <c r="BB87" s="604"/>
      <c r="BC87" s="13"/>
      <c r="BD87" s="13"/>
      <c r="BE87" s="1008"/>
      <c r="BF87" s="1009"/>
      <c r="BG87" s="601"/>
      <c r="BH87" s="602"/>
      <c r="BI87" s="13"/>
      <c r="BJ87" s="1008"/>
      <c r="BK87" s="1009"/>
      <c r="BL87" s="601"/>
      <c r="BM87" s="602"/>
      <c r="BN87" s="13"/>
      <c r="BO87" s="683"/>
      <c r="BP87" s="684"/>
      <c r="BQ87" s="601"/>
      <c r="BR87" s="602"/>
    </row>
    <row r="88" spans="52:70">
      <c r="AZ88" s="13"/>
      <c r="BA88" s="603"/>
      <c r="BB88" s="604"/>
      <c r="BC88" s="13"/>
      <c r="BD88" s="13"/>
      <c r="BE88" s="1008"/>
      <c r="BF88" s="1009"/>
      <c r="BG88" s="601"/>
      <c r="BH88" s="602"/>
      <c r="BI88" s="13"/>
      <c r="BJ88" s="1008"/>
      <c r="BK88" s="1009"/>
      <c r="BL88" s="601"/>
      <c r="BM88" s="602"/>
      <c r="BN88" s="13"/>
      <c r="BO88" s="683"/>
      <c r="BP88" s="684"/>
      <c r="BQ88" s="601"/>
      <c r="BR88" s="602"/>
    </row>
    <row r="89" spans="52:70">
      <c r="AZ89" s="13"/>
      <c r="BA89" s="603"/>
      <c r="BB89" s="604"/>
      <c r="BC89" s="13"/>
      <c r="BD89" s="13"/>
      <c r="BE89" s="1008"/>
      <c r="BF89" s="1009"/>
      <c r="BG89" s="601"/>
      <c r="BH89" s="602"/>
      <c r="BI89" s="13"/>
      <c r="BJ89" s="1008"/>
      <c r="BK89" s="1009"/>
      <c r="BL89" s="601"/>
      <c r="BM89" s="602"/>
      <c r="BN89" s="13"/>
      <c r="BO89" s="683"/>
      <c r="BP89" s="684"/>
      <c r="BQ89" s="601"/>
      <c r="BR89" s="602"/>
    </row>
    <row r="90" spans="52:70">
      <c r="AZ90" s="13"/>
      <c r="BA90" s="603"/>
      <c r="BB90" s="604"/>
      <c r="BC90" s="13"/>
      <c r="BD90" s="13"/>
      <c r="BE90" s="1008"/>
      <c r="BF90" s="1009"/>
      <c r="BG90" s="601"/>
      <c r="BH90" s="602"/>
      <c r="BI90" s="13"/>
      <c r="BJ90" s="1008"/>
      <c r="BK90" s="1009"/>
      <c r="BL90" s="601"/>
      <c r="BM90" s="602"/>
      <c r="BN90" s="13"/>
      <c r="BO90" s="683"/>
      <c r="BP90" s="684"/>
      <c r="BQ90" s="601"/>
      <c r="BR90" s="602"/>
    </row>
    <row r="91" spans="52:70">
      <c r="AZ91" s="13"/>
      <c r="BA91" s="603"/>
      <c r="BB91" s="604"/>
      <c r="BC91" s="13"/>
      <c r="BD91" s="13"/>
      <c r="BE91" s="1008"/>
      <c r="BF91" s="1009"/>
      <c r="BG91" s="601"/>
      <c r="BH91" s="602"/>
      <c r="BI91" s="13"/>
      <c r="BJ91" s="1008"/>
      <c r="BK91" s="1009"/>
      <c r="BL91" s="601"/>
      <c r="BM91" s="602"/>
      <c r="BN91" s="13"/>
      <c r="BO91" s="683"/>
      <c r="BP91" s="684"/>
      <c r="BQ91" s="601"/>
      <c r="BR91" s="602"/>
    </row>
    <row r="92" spans="52:70">
      <c r="AZ92" s="13"/>
      <c r="BA92" s="603"/>
      <c r="BB92" s="604"/>
      <c r="BC92" s="13"/>
      <c r="BD92" s="13"/>
      <c r="BE92" s="1008"/>
      <c r="BF92" s="1009"/>
      <c r="BG92" s="601"/>
      <c r="BH92" s="602"/>
      <c r="BI92" s="13"/>
      <c r="BJ92" s="1008"/>
      <c r="BK92" s="1009"/>
      <c r="BL92" s="601"/>
      <c r="BM92" s="602"/>
      <c r="BN92" s="13"/>
      <c r="BO92" s="683"/>
      <c r="BP92" s="684"/>
      <c r="BQ92" s="601"/>
      <c r="BR92" s="602"/>
    </row>
    <row r="93" spans="52:70">
      <c r="AZ93" s="13"/>
      <c r="BA93" s="603"/>
      <c r="BB93" s="604"/>
      <c r="BC93" s="13"/>
      <c r="BD93" s="13"/>
      <c r="BE93" s="1008"/>
      <c r="BF93" s="1009"/>
      <c r="BG93" s="601"/>
      <c r="BH93" s="602"/>
      <c r="BI93" s="13"/>
      <c r="BJ93" s="1008"/>
      <c r="BK93" s="1009"/>
      <c r="BL93" s="601"/>
      <c r="BM93" s="602"/>
      <c r="BN93" s="13"/>
      <c r="BO93" s="683"/>
      <c r="BP93" s="684"/>
      <c r="BQ93" s="601"/>
      <c r="BR93" s="602"/>
    </row>
    <row r="94" spans="52:70">
      <c r="AZ94" s="13"/>
      <c r="BA94" s="598"/>
      <c r="BB94" s="599"/>
      <c r="BC94" s="13"/>
      <c r="BD94" s="13"/>
      <c r="BE94" s="1008"/>
      <c r="BF94" s="1009"/>
      <c r="BG94" s="601"/>
      <c r="BH94" s="602"/>
      <c r="BI94" s="13"/>
      <c r="BJ94" s="1008"/>
      <c r="BK94" s="1009"/>
      <c r="BL94" s="601"/>
      <c r="BM94" s="602"/>
      <c r="BN94" s="13"/>
      <c r="BO94" s="683"/>
      <c r="BP94" s="684"/>
      <c r="BQ94" s="601"/>
      <c r="BR94" s="602"/>
    </row>
    <row r="95" spans="52:70">
      <c r="AZ95" s="13"/>
      <c r="BA95" s="603"/>
      <c r="BB95" s="604"/>
      <c r="BC95" s="13"/>
      <c r="BD95" s="13"/>
      <c r="BE95" s="1008"/>
      <c r="BF95" s="1009"/>
      <c r="BG95" s="601"/>
      <c r="BH95" s="602"/>
      <c r="BI95" s="13"/>
      <c r="BJ95" s="1008"/>
      <c r="BK95" s="1009"/>
      <c r="BL95" s="601"/>
      <c r="BM95" s="602"/>
      <c r="BN95" s="13"/>
      <c r="BO95" s="683"/>
      <c r="BP95" s="684"/>
      <c r="BQ95" s="601"/>
      <c r="BR95" s="602"/>
    </row>
    <row r="96" spans="52:70">
      <c r="AZ96" s="13"/>
      <c r="BA96" s="603"/>
      <c r="BB96" s="604"/>
      <c r="BC96" s="13"/>
      <c r="BD96" s="13"/>
      <c r="BE96" s="1008"/>
      <c r="BF96" s="1009"/>
      <c r="BG96" s="601"/>
      <c r="BH96" s="602"/>
      <c r="BI96" s="13"/>
      <c r="BJ96" s="1008"/>
      <c r="BK96" s="1009"/>
      <c r="BL96" s="601"/>
      <c r="BM96" s="602"/>
      <c r="BN96" s="13"/>
      <c r="BO96" s="683"/>
      <c r="BP96" s="684"/>
      <c r="BQ96" s="601"/>
      <c r="BR96" s="602"/>
    </row>
    <row r="97" spans="52:70">
      <c r="AZ97" s="13"/>
      <c r="BA97" s="603"/>
      <c r="BB97" s="604"/>
      <c r="BC97" s="13"/>
      <c r="BD97" s="13"/>
      <c r="BE97" s="1008"/>
      <c r="BF97" s="1009"/>
      <c r="BG97" s="601"/>
      <c r="BH97" s="602"/>
      <c r="BI97" s="13"/>
      <c r="BJ97" s="1008"/>
      <c r="BK97" s="1009"/>
      <c r="BL97" s="601"/>
      <c r="BM97" s="602"/>
      <c r="BN97" s="13"/>
      <c r="BO97" s="683"/>
      <c r="BP97" s="684"/>
      <c r="BQ97" s="601"/>
      <c r="BR97" s="602"/>
    </row>
    <row r="98" spans="52:70">
      <c r="AZ98" s="13"/>
      <c r="BA98" s="603"/>
      <c r="BB98" s="604"/>
      <c r="BC98" s="13"/>
      <c r="BD98" s="13"/>
      <c r="BE98" s="1008"/>
      <c r="BF98" s="1009"/>
      <c r="BG98" s="601"/>
      <c r="BH98" s="602"/>
      <c r="BI98" s="13"/>
      <c r="BJ98" s="1008"/>
      <c r="BK98" s="1009"/>
      <c r="BL98" s="601"/>
      <c r="BM98" s="602"/>
      <c r="BN98" s="13"/>
      <c r="BO98" s="683"/>
      <c r="BP98" s="684"/>
      <c r="BQ98" s="601"/>
      <c r="BR98" s="602"/>
    </row>
    <row r="99" spans="52:70">
      <c r="AZ99" s="13"/>
      <c r="BA99" s="598"/>
      <c r="BB99" s="599"/>
      <c r="BC99" s="13"/>
      <c r="BD99" s="13"/>
      <c r="BE99" s="1008"/>
      <c r="BF99" s="1009"/>
      <c r="BG99" s="601"/>
      <c r="BH99" s="602"/>
      <c r="BI99" s="13"/>
      <c r="BJ99" s="1008"/>
      <c r="BK99" s="1009"/>
      <c r="BL99" s="601"/>
      <c r="BM99" s="602"/>
      <c r="BN99" s="13"/>
      <c r="BO99" s="683"/>
      <c r="BP99" s="684"/>
      <c r="BQ99" s="601"/>
      <c r="BR99" s="602"/>
    </row>
    <row r="100" spans="52:70">
      <c r="AZ100" s="13"/>
      <c r="BA100" s="603"/>
      <c r="BB100" s="604"/>
      <c r="BC100" s="13"/>
      <c r="BD100" s="13"/>
      <c r="BE100" s="1008"/>
      <c r="BF100" s="605"/>
      <c r="BG100" s="601"/>
      <c r="BH100" s="602"/>
      <c r="BI100" s="13"/>
      <c r="BJ100" s="1008"/>
      <c r="BK100" s="1009"/>
      <c r="BL100" s="601"/>
      <c r="BM100" s="602"/>
      <c r="BN100" s="13"/>
      <c r="BO100" s="683"/>
      <c r="BP100" s="605"/>
      <c r="BQ100" s="601"/>
      <c r="BR100" s="602"/>
    </row>
    <row r="101" spans="52:70">
      <c r="AZ101" s="13"/>
      <c r="BA101" s="603"/>
      <c r="BB101" s="604"/>
      <c r="BC101" s="13"/>
      <c r="BD101" s="13"/>
      <c r="BE101" s="1008"/>
      <c r="BF101" s="1009"/>
      <c r="BG101" s="601"/>
      <c r="BH101" s="602"/>
      <c r="BI101" s="13"/>
      <c r="BJ101" s="1008"/>
      <c r="BK101" s="605"/>
      <c r="BL101" s="601"/>
      <c r="BM101" s="602"/>
      <c r="BN101" s="13"/>
      <c r="BO101" s="683"/>
      <c r="BP101" s="684"/>
      <c r="BQ101" s="601"/>
      <c r="BR101" s="602"/>
    </row>
    <row r="102" spans="52:70">
      <c r="AZ102" s="13"/>
      <c r="BA102" s="603"/>
      <c r="BB102" s="604"/>
      <c r="BC102" s="13"/>
      <c r="BD102" s="13"/>
      <c r="BE102" s="1008"/>
      <c r="BF102" s="1009"/>
      <c r="BG102" s="601"/>
      <c r="BH102" s="602"/>
      <c r="BI102" s="13"/>
      <c r="BJ102" s="1008"/>
      <c r="BK102" s="1009"/>
      <c r="BL102" s="601"/>
      <c r="BM102" s="602"/>
      <c r="BN102" s="13"/>
      <c r="BO102" s="683"/>
      <c r="BP102" s="684"/>
      <c r="BQ102" s="601"/>
      <c r="BR102" s="602"/>
    </row>
    <row r="103" spans="52:70">
      <c r="AZ103" s="13"/>
      <c r="BA103" s="603"/>
      <c r="BB103" s="604"/>
      <c r="BC103" s="13"/>
      <c r="BD103" s="13"/>
      <c r="BE103" s="1008"/>
      <c r="BF103" s="1009"/>
      <c r="BG103" s="601"/>
      <c r="BH103" s="602"/>
      <c r="BI103" s="13"/>
      <c r="BJ103" s="1008"/>
      <c r="BK103" s="1009"/>
      <c r="BL103" s="601"/>
      <c r="BM103" s="602"/>
      <c r="BN103" s="13"/>
      <c r="BO103" s="683"/>
      <c r="BP103" s="684"/>
      <c r="BQ103" s="601"/>
      <c r="BR103" s="602"/>
    </row>
    <row r="104" spans="52:70">
      <c r="AZ104" s="13"/>
      <c r="BA104" s="603"/>
      <c r="BB104" s="604"/>
      <c r="BC104" s="13"/>
      <c r="BD104" s="13"/>
      <c r="BE104" s="1008"/>
      <c r="BF104" s="1009"/>
      <c r="BG104" s="601"/>
      <c r="BH104" s="602"/>
      <c r="BI104" s="13"/>
      <c r="BJ104" s="1008"/>
      <c r="BK104" s="1009"/>
      <c r="BL104" s="601"/>
      <c r="BM104" s="602"/>
      <c r="BN104" s="13"/>
      <c r="BO104" s="683"/>
      <c r="BP104" s="684"/>
      <c r="BQ104" s="601"/>
      <c r="BR104" s="602"/>
    </row>
    <row r="105" spans="52:70">
      <c r="AZ105" s="13"/>
      <c r="BA105" s="603"/>
      <c r="BB105" s="604"/>
      <c r="BC105" s="13"/>
      <c r="BD105" s="13"/>
      <c r="BE105" s="1008"/>
      <c r="BF105" s="1009"/>
      <c r="BG105" s="601"/>
      <c r="BH105" s="602"/>
      <c r="BI105" s="13"/>
      <c r="BJ105" s="1008"/>
      <c r="BK105" s="1009"/>
      <c r="BL105" s="601"/>
      <c r="BM105" s="602"/>
      <c r="BN105" s="13"/>
      <c r="BO105" s="683"/>
      <c r="BP105" s="684"/>
      <c r="BQ105" s="601"/>
      <c r="BR105" s="602"/>
    </row>
    <row r="106" spans="52:70">
      <c r="AZ106" s="13"/>
      <c r="BA106" s="598"/>
      <c r="BB106" s="599"/>
      <c r="BC106" s="13"/>
      <c r="BD106" s="13"/>
      <c r="BE106" s="606"/>
      <c r="BF106" s="607"/>
      <c r="BG106" s="608"/>
      <c r="BH106" s="609"/>
      <c r="BI106" s="13"/>
      <c r="BJ106" s="1008"/>
      <c r="BK106" s="1009"/>
      <c r="BL106" s="601"/>
      <c r="BM106" s="602"/>
      <c r="BN106" s="13"/>
      <c r="BO106" s="683"/>
      <c r="BP106" s="684"/>
      <c r="BQ106" s="601"/>
      <c r="BR106" s="602"/>
    </row>
    <row r="107" spans="52:70">
      <c r="AZ107" s="13"/>
      <c r="BA107" s="603"/>
      <c r="BB107" s="604"/>
      <c r="BC107" s="13"/>
      <c r="BD107" s="13"/>
      <c r="BE107" s="610"/>
      <c r="BF107" s="13"/>
      <c r="BG107" s="13"/>
      <c r="BH107" s="13"/>
      <c r="BI107" s="13"/>
      <c r="BJ107" s="1008"/>
      <c r="BK107" s="1009"/>
      <c r="BL107" s="601"/>
      <c r="BM107" s="602"/>
      <c r="BN107" s="13"/>
      <c r="BO107" s="606"/>
      <c r="BP107" s="607"/>
      <c r="BQ107" s="608"/>
      <c r="BR107" s="609"/>
    </row>
    <row r="108" spans="52:70">
      <c r="AZ108" s="13"/>
      <c r="BA108" s="603"/>
      <c r="BB108" s="604"/>
      <c r="BC108" s="13"/>
      <c r="BD108" s="13"/>
      <c r="BE108" s="13"/>
      <c r="BF108" s="13"/>
      <c r="BG108" s="13"/>
      <c r="BH108" s="13"/>
      <c r="BI108" s="13"/>
      <c r="BJ108" s="606"/>
      <c r="BK108" s="607"/>
      <c r="BL108" s="608"/>
      <c r="BM108" s="609"/>
      <c r="BN108" s="13"/>
      <c r="BO108" s="13"/>
      <c r="BP108" s="13"/>
      <c r="BQ108" s="13"/>
      <c r="BR108" s="13"/>
    </row>
    <row r="109" spans="52:70">
      <c r="AZ109" s="13"/>
      <c r="BA109" s="603"/>
      <c r="BB109" s="604"/>
      <c r="BC109" s="13"/>
      <c r="BD109" s="13"/>
      <c r="BE109" s="13"/>
      <c r="BF109" s="13"/>
      <c r="BG109" s="13"/>
      <c r="BH109" s="13"/>
      <c r="BI109" s="13"/>
      <c r="BJ109" s="611"/>
      <c r="BK109" s="611"/>
      <c r="BL109" s="409"/>
      <c r="BM109" s="409"/>
      <c r="BN109" s="13"/>
      <c r="BO109" s="13"/>
      <c r="BP109" s="13"/>
      <c r="BQ109" s="13"/>
      <c r="BR109" s="13"/>
    </row>
    <row r="110" spans="52:70">
      <c r="AZ110" s="13"/>
      <c r="BA110" s="603"/>
      <c r="BB110" s="604"/>
      <c r="BC110" s="13"/>
      <c r="BD110" s="13"/>
      <c r="BE110" s="13"/>
      <c r="BF110" s="13"/>
      <c r="BG110" s="13"/>
      <c r="BH110" s="13"/>
      <c r="BI110" s="13"/>
      <c r="BJ110" s="610"/>
      <c r="BK110" s="611"/>
      <c r="BL110" s="409"/>
      <c r="BM110" s="409"/>
      <c r="BN110" s="13"/>
      <c r="BO110" s="610"/>
      <c r="BP110" s="13"/>
      <c r="BQ110" s="13"/>
      <c r="BR110" s="13"/>
    </row>
    <row r="111" spans="52:70">
      <c r="AZ111" s="13"/>
      <c r="BA111" s="603"/>
      <c r="BB111" s="604"/>
      <c r="BC111" s="13"/>
      <c r="BD111" s="13"/>
      <c r="BE111" s="13"/>
      <c r="BF111" s="13"/>
      <c r="BG111" s="13"/>
      <c r="BH111" s="13"/>
      <c r="BI111" s="13"/>
      <c r="BJ111" s="13"/>
      <c r="BK111" s="13"/>
      <c r="BL111" s="13"/>
      <c r="BM111" s="13"/>
      <c r="BN111" s="13"/>
      <c r="BO111" s="13"/>
      <c r="BP111" s="13"/>
      <c r="BQ111" s="13"/>
      <c r="BR111" s="13"/>
    </row>
    <row r="112" spans="52:70">
      <c r="AZ112" s="13"/>
      <c r="BA112" s="598"/>
      <c r="BB112" s="599"/>
      <c r="BC112" s="13"/>
      <c r="BD112" s="13"/>
      <c r="BE112" s="13"/>
      <c r="BF112" s="13"/>
      <c r="BG112" s="13"/>
      <c r="BH112" s="13"/>
      <c r="BI112" s="13"/>
      <c r="BJ112" s="13"/>
      <c r="BK112" s="13"/>
      <c r="BL112" s="13"/>
      <c r="BM112" s="13"/>
      <c r="BN112" s="13"/>
      <c r="BO112" s="13"/>
      <c r="BP112" s="13"/>
      <c r="BQ112" s="13"/>
      <c r="BR112" s="13"/>
    </row>
    <row r="113" spans="52:70">
      <c r="AZ113" s="13"/>
      <c r="BA113" s="598"/>
      <c r="BB113" s="599"/>
      <c r="BC113" s="13"/>
      <c r="BD113" s="13"/>
      <c r="BE113" s="13"/>
      <c r="BF113" s="13"/>
      <c r="BG113" s="13"/>
      <c r="BH113" s="13"/>
      <c r="BI113" s="13"/>
      <c r="BJ113" s="13"/>
      <c r="BK113" s="13"/>
      <c r="BL113" s="13"/>
      <c r="BM113" s="13"/>
      <c r="BN113" s="13"/>
      <c r="BO113" s="13"/>
      <c r="BP113" s="13"/>
      <c r="BQ113" s="13"/>
      <c r="BR113" s="13"/>
    </row>
    <row r="114" spans="52:70">
      <c r="AZ114" s="13"/>
      <c r="BA114" s="603"/>
      <c r="BB114" s="604"/>
      <c r="BC114" s="13"/>
      <c r="BD114" s="13"/>
      <c r="BE114" s="13"/>
      <c r="BF114" s="13"/>
      <c r="BG114" s="13"/>
      <c r="BH114" s="13"/>
      <c r="BI114" s="13"/>
      <c r="BJ114" s="13"/>
      <c r="BK114" s="13"/>
      <c r="BL114" s="13"/>
      <c r="BM114" s="13"/>
      <c r="BN114" s="13"/>
      <c r="BO114" s="13"/>
      <c r="BP114" s="13"/>
      <c r="BQ114" s="13"/>
      <c r="BR114" s="13"/>
    </row>
    <row r="115" spans="52:70">
      <c r="AZ115" s="13"/>
      <c r="BA115" s="603"/>
      <c r="BB115" s="604"/>
      <c r="BC115" s="13"/>
      <c r="BD115" s="13"/>
      <c r="BE115" s="13"/>
      <c r="BF115" s="13"/>
      <c r="BG115" s="13"/>
      <c r="BH115" s="13"/>
      <c r="BI115" s="13"/>
      <c r="BJ115" s="13"/>
      <c r="BK115" s="13"/>
      <c r="BL115" s="13"/>
      <c r="BM115" s="13"/>
      <c r="BN115" s="13"/>
      <c r="BO115" s="13"/>
      <c r="BP115" s="13"/>
      <c r="BQ115" s="13"/>
      <c r="BR115" s="13"/>
    </row>
    <row r="116" spans="52:70">
      <c r="AZ116" s="13"/>
      <c r="BA116" s="603"/>
      <c r="BB116" s="604"/>
      <c r="BC116" s="13"/>
      <c r="BD116" s="13"/>
      <c r="BE116" s="13"/>
      <c r="BF116" s="13"/>
      <c r="BG116" s="13"/>
      <c r="BH116" s="13"/>
      <c r="BI116" s="13"/>
      <c r="BJ116" s="13"/>
      <c r="BK116" s="13"/>
      <c r="BL116" s="13"/>
      <c r="BM116" s="13"/>
      <c r="BN116" s="13"/>
      <c r="BO116" s="13"/>
      <c r="BP116" s="13"/>
      <c r="BQ116" s="13"/>
      <c r="BR116" s="13"/>
    </row>
    <row r="117" spans="52:70">
      <c r="AZ117" s="13"/>
      <c r="BA117" s="598"/>
      <c r="BB117" s="599"/>
      <c r="BC117" s="13"/>
      <c r="BD117" s="13"/>
      <c r="BE117" s="13"/>
      <c r="BF117" s="13"/>
      <c r="BG117" s="13"/>
      <c r="BH117" s="13"/>
      <c r="BI117" s="13"/>
      <c r="BJ117" s="13"/>
      <c r="BK117" s="13"/>
      <c r="BL117" s="13"/>
      <c r="BM117" s="13"/>
      <c r="BN117" s="13"/>
      <c r="BO117" s="13"/>
      <c r="BP117" s="13"/>
      <c r="BQ117" s="13"/>
      <c r="BR117" s="13"/>
    </row>
    <row r="118" spans="52:70">
      <c r="AZ118" s="13"/>
      <c r="BA118" s="603"/>
      <c r="BB118" s="604"/>
      <c r="BC118" s="13"/>
      <c r="BD118" s="13"/>
      <c r="BE118" s="13"/>
      <c r="BF118" s="13"/>
      <c r="BG118" s="13"/>
      <c r="BH118" s="13"/>
      <c r="BI118" s="13"/>
      <c r="BJ118" s="13"/>
      <c r="BK118" s="13"/>
      <c r="BL118" s="13"/>
      <c r="BM118" s="13"/>
      <c r="BN118" s="13"/>
      <c r="BO118" s="13"/>
      <c r="BP118" s="13"/>
      <c r="BQ118" s="13"/>
      <c r="BR118" s="13"/>
    </row>
    <row r="119" spans="52:70">
      <c r="AZ119" s="13"/>
      <c r="BA119" s="603"/>
      <c r="BB119" s="604"/>
      <c r="BC119" s="13"/>
      <c r="BD119" s="13"/>
      <c r="BE119" s="13"/>
      <c r="BF119" s="13"/>
      <c r="BG119" s="13"/>
      <c r="BH119" s="13"/>
      <c r="BI119" s="13"/>
      <c r="BJ119" s="13"/>
      <c r="BK119" s="13"/>
      <c r="BL119" s="13"/>
      <c r="BM119" s="13"/>
      <c r="BN119" s="13"/>
      <c r="BO119" s="13"/>
      <c r="BP119" s="13"/>
      <c r="BQ119" s="13"/>
      <c r="BR119" s="13"/>
    </row>
    <row r="120" spans="52:70">
      <c r="AZ120" s="13"/>
      <c r="BA120" s="598"/>
      <c r="BB120" s="599"/>
      <c r="BC120" s="13"/>
      <c r="BD120" s="13"/>
      <c r="BE120" s="13"/>
      <c r="BF120" s="13"/>
      <c r="BG120" s="13"/>
      <c r="BH120" s="13"/>
      <c r="BI120" s="13"/>
      <c r="BJ120" s="13"/>
      <c r="BK120" s="13"/>
      <c r="BL120" s="13"/>
      <c r="BM120" s="13"/>
      <c r="BN120" s="13"/>
      <c r="BO120" s="13"/>
      <c r="BP120" s="13"/>
      <c r="BQ120" s="13"/>
      <c r="BR120" s="13"/>
    </row>
    <row r="121" spans="52:70">
      <c r="AZ121" s="13"/>
      <c r="BA121" s="603"/>
      <c r="BB121" s="604"/>
      <c r="BC121" s="13"/>
      <c r="BD121" s="13"/>
      <c r="BE121" s="13"/>
      <c r="BF121" s="13"/>
      <c r="BG121" s="13"/>
      <c r="BH121" s="13"/>
      <c r="BI121" s="13"/>
      <c r="BJ121" s="13"/>
      <c r="BK121" s="13"/>
      <c r="BL121" s="13"/>
      <c r="BM121" s="13"/>
      <c r="BN121" s="13"/>
      <c r="BO121" s="13"/>
      <c r="BP121" s="13"/>
      <c r="BQ121" s="13"/>
      <c r="BR121" s="13"/>
    </row>
    <row r="122" spans="52:70">
      <c r="AZ122" s="13"/>
      <c r="BA122" s="603"/>
      <c r="BB122" s="604"/>
      <c r="BC122" s="13"/>
      <c r="BD122" s="13"/>
      <c r="BE122" s="13"/>
      <c r="BF122" s="13"/>
      <c r="BG122" s="13"/>
      <c r="BH122" s="13"/>
      <c r="BI122" s="13"/>
      <c r="BJ122" s="13"/>
      <c r="BK122" s="13"/>
      <c r="BL122" s="13"/>
      <c r="BM122" s="13"/>
      <c r="BN122" s="13"/>
      <c r="BO122" s="13"/>
      <c r="BP122" s="13"/>
      <c r="BQ122" s="13"/>
      <c r="BR122" s="13"/>
    </row>
    <row r="123" spans="52:70">
      <c r="AZ123" s="13"/>
      <c r="BA123" s="603"/>
      <c r="BB123" s="604"/>
      <c r="BC123" s="13"/>
      <c r="BD123" s="13"/>
      <c r="BE123" s="13"/>
      <c r="BF123" s="13"/>
      <c r="BG123" s="13"/>
      <c r="BH123" s="13"/>
      <c r="BI123" s="13"/>
      <c r="BJ123" s="13"/>
      <c r="BK123" s="13"/>
      <c r="BL123" s="13"/>
      <c r="BM123" s="13"/>
      <c r="BN123" s="13"/>
      <c r="BO123" s="13"/>
      <c r="BP123" s="13"/>
      <c r="BQ123" s="13"/>
      <c r="BR123" s="13"/>
    </row>
    <row r="124" spans="52:70">
      <c r="AZ124" s="13"/>
      <c r="BA124" s="598"/>
      <c r="BB124" s="599"/>
      <c r="BC124" s="13"/>
      <c r="BD124" s="13"/>
      <c r="BE124" s="13"/>
      <c r="BF124" s="13"/>
      <c r="BG124" s="13"/>
      <c r="BH124" s="13"/>
      <c r="BI124" s="13"/>
      <c r="BJ124" s="13"/>
      <c r="BK124" s="13"/>
      <c r="BL124" s="13"/>
      <c r="BM124" s="13"/>
      <c r="BN124" s="13"/>
      <c r="BO124" s="13"/>
      <c r="BP124" s="13"/>
      <c r="BQ124" s="13"/>
      <c r="BR124" s="13"/>
    </row>
    <row r="125" spans="52:70">
      <c r="AZ125" s="13"/>
      <c r="BA125" s="603"/>
      <c r="BB125" s="604"/>
      <c r="BC125" s="13"/>
      <c r="BD125" s="13"/>
      <c r="BE125" s="13"/>
      <c r="BF125" s="13"/>
      <c r="BG125" s="13"/>
      <c r="BH125" s="13"/>
      <c r="BI125" s="13"/>
      <c r="BJ125" s="13"/>
      <c r="BK125" s="13"/>
      <c r="BL125" s="13"/>
      <c r="BM125" s="13"/>
      <c r="BN125" s="13"/>
      <c r="BO125" s="13"/>
      <c r="BP125" s="13"/>
      <c r="BQ125" s="13"/>
      <c r="BR125" s="13"/>
    </row>
    <row r="126" spans="52:70">
      <c r="AZ126" s="13"/>
      <c r="BA126" s="598"/>
      <c r="BB126" s="599"/>
      <c r="BC126" s="13"/>
      <c r="BD126" s="13"/>
      <c r="BE126" s="13"/>
      <c r="BF126" s="13"/>
      <c r="BG126" s="13"/>
      <c r="BH126" s="13"/>
      <c r="BI126" s="13"/>
      <c r="BJ126" s="13"/>
      <c r="BK126" s="13"/>
      <c r="BL126" s="13"/>
      <c r="BM126" s="13"/>
      <c r="BN126" s="13"/>
      <c r="BO126" s="13"/>
      <c r="BP126" s="13"/>
      <c r="BQ126" s="13"/>
      <c r="BR126" s="13"/>
    </row>
    <row r="127" spans="52:70">
      <c r="AZ127" s="13"/>
      <c r="BA127" s="603"/>
      <c r="BB127" s="604"/>
      <c r="BC127" s="13"/>
      <c r="BD127" s="13"/>
      <c r="BE127" s="13"/>
      <c r="BF127" s="13"/>
      <c r="BG127" s="13"/>
      <c r="BH127" s="13"/>
      <c r="BI127" s="13"/>
      <c r="BJ127" s="13"/>
      <c r="BK127" s="13"/>
      <c r="BL127" s="13"/>
      <c r="BM127" s="13"/>
      <c r="BN127" s="13"/>
      <c r="BO127" s="13"/>
      <c r="BP127" s="13"/>
      <c r="BQ127" s="13"/>
      <c r="BR127" s="13"/>
    </row>
    <row r="128" spans="52:70">
      <c r="AZ128" s="13"/>
      <c r="BA128" s="603"/>
      <c r="BB128" s="604"/>
      <c r="BC128" s="13"/>
      <c r="BD128" s="13"/>
      <c r="BE128" s="13"/>
      <c r="BF128" s="13"/>
      <c r="BG128" s="13"/>
      <c r="BH128" s="13"/>
      <c r="BI128" s="13"/>
      <c r="BJ128" s="13"/>
      <c r="BK128" s="13"/>
      <c r="BL128" s="13"/>
      <c r="BM128" s="13"/>
      <c r="BN128" s="13"/>
      <c r="BO128" s="13"/>
      <c r="BP128" s="13"/>
      <c r="BQ128" s="13"/>
      <c r="BR128" s="13"/>
    </row>
    <row r="129" spans="52:70">
      <c r="AZ129" s="13"/>
      <c r="BA129" s="598"/>
      <c r="BB129" s="599"/>
      <c r="BC129" s="13"/>
      <c r="BD129" s="13"/>
      <c r="BE129" s="13"/>
      <c r="BF129" s="13"/>
      <c r="BG129" s="13"/>
      <c r="BH129" s="13"/>
      <c r="BI129" s="13"/>
      <c r="BJ129" s="13"/>
      <c r="BK129" s="13"/>
      <c r="BL129" s="13"/>
      <c r="BM129" s="13"/>
      <c r="BN129" s="13"/>
      <c r="BO129" s="13"/>
      <c r="BP129" s="13"/>
      <c r="BQ129" s="13"/>
      <c r="BR129" s="13"/>
    </row>
    <row r="130" spans="52:70">
      <c r="AZ130" s="13"/>
      <c r="BA130" s="603"/>
      <c r="BB130" s="604"/>
      <c r="BC130" s="13"/>
      <c r="BD130" s="13"/>
      <c r="BE130" s="13"/>
      <c r="BF130" s="13"/>
      <c r="BG130" s="13"/>
      <c r="BH130" s="13"/>
      <c r="BI130" s="13"/>
      <c r="BJ130" s="13"/>
      <c r="BK130" s="13"/>
      <c r="BL130" s="13"/>
      <c r="BM130" s="13"/>
      <c r="BN130" s="13"/>
      <c r="BO130" s="13"/>
      <c r="BP130" s="13"/>
      <c r="BQ130" s="13"/>
      <c r="BR130" s="13"/>
    </row>
    <row r="131" spans="52:70">
      <c r="AZ131" s="13"/>
      <c r="BA131" s="603"/>
      <c r="BB131" s="604"/>
      <c r="BC131" s="13"/>
      <c r="BD131" s="13"/>
      <c r="BE131" s="13"/>
      <c r="BF131" s="13"/>
      <c r="BG131" s="13"/>
      <c r="BH131" s="13"/>
      <c r="BI131" s="13"/>
      <c r="BJ131" s="13"/>
      <c r="BK131" s="13"/>
      <c r="BL131" s="13"/>
      <c r="BM131" s="13"/>
      <c r="BN131" s="13"/>
      <c r="BO131" s="13"/>
      <c r="BP131" s="13"/>
      <c r="BQ131" s="13"/>
      <c r="BR131" s="13"/>
    </row>
    <row r="132" spans="52:70">
      <c r="AZ132" s="13"/>
      <c r="BA132" s="603"/>
      <c r="BB132" s="604"/>
      <c r="BC132" s="13"/>
      <c r="BD132" s="13"/>
      <c r="BE132" s="13"/>
      <c r="BF132" s="13"/>
      <c r="BG132" s="13"/>
      <c r="BH132" s="13"/>
      <c r="BI132" s="13"/>
      <c r="BJ132" s="13"/>
      <c r="BK132" s="13"/>
      <c r="BL132" s="13"/>
      <c r="BM132" s="13"/>
      <c r="BN132" s="13"/>
      <c r="BO132" s="13"/>
      <c r="BP132" s="13"/>
      <c r="BQ132" s="13"/>
      <c r="BR132" s="13"/>
    </row>
    <row r="133" spans="52:70">
      <c r="AZ133" s="13"/>
      <c r="BA133" s="603"/>
      <c r="BB133" s="604"/>
      <c r="BC133" s="13"/>
      <c r="BD133" s="13"/>
      <c r="BE133" s="13"/>
      <c r="BF133" s="13"/>
      <c r="BG133" s="13"/>
      <c r="BH133" s="13"/>
      <c r="BI133" s="13"/>
      <c r="BJ133" s="13"/>
      <c r="BK133" s="13"/>
      <c r="BL133" s="13"/>
      <c r="BM133" s="13"/>
      <c r="BN133" s="13"/>
      <c r="BO133" s="13"/>
      <c r="BP133" s="13"/>
      <c r="BQ133" s="13"/>
      <c r="BR133" s="13"/>
    </row>
    <row r="134" spans="52:70">
      <c r="AZ134" s="13"/>
      <c r="BA134" s="598"/>
      <c r="BB134" s="599"/>
      <c r="BC134" s="13"/>
      <c r="BD134" s="13"/>
      <c r="BE134" s="13"/>
      <c r="BF134" s="13"/>
      <c r="BG134" s="13"/>
      <c r="BH134" s="13"/>
      <c r="BI134" s="13"/>
      <c r="BJ134" s="13"/>
      <c r="BK134" s="13"/>
      <c r="BL134" s="13"/>
      <c r="BM134" s="13"/>
      <c r="BN134" s="13"/>
      <c r="BO134" s="13"/>
      <c r="BP134" s="13"/>
      <c r="BQ134" s="13"/>
      <c r="BR134" s="13"/>
    </row>
    <row r="135" spans="52:70">
      <c r="AZ135" s="13"/>
      <c r="BA135" s="598"/>
      <c r="BB135" s="599"/>
      <c r="BC135" s="13"/>
      <c r="BD135" s="13"/>
      <c r="BE135" s="13"/>
      <c r="BF135" s="13"/>
      <c r="BG135" s="13"/>
      <c r="BH135" s="13"/>
      <c r="BI135" s="13"/>
      <c r="BJ135" s="13"/>
      <c r="BK135" s="13"/>
      <c r="BL135" s="13"/>
      <c r="BM135" s="13"/>
      <c r="BN135" s="13"/>
      <c r="BO135" s="13"/>
      <c r="BP135" s="13"/>
      <c r="BQ135" s="13"/>
      <c r="BR135" s="13"/>
    </row>
    <row r="136" spans="52:70">
      <c r="AZ136" s="13"/>
      <c r="BA136" s="603"/>
      <c r="BB136" s="604"/>
      <c r="BC136" s="13"/>
      <c r="BD136" s="13"/>
      <c r="BE136" s="13"/>
      <c r="BF136" s="13"/>
      <c r="BG136" s="13"/>
      <c r="BH136" s="13"/>
      <c r="BI136" s="13"/>
      <c r="BJ136" s="13"/>
      <c r="BK136" s="13"/>
      <c r="BL136" s="13"/>
      <c r="BM136" s="13"/>
      <c r="BN136" s="13"/>
      <c r="BO136" s="13"/>
      <c r="BP136" s="13"/>
      <c r="BQ136" s="13"/>
      <c r="BR136" s="13"/>
    </row>
    <row r="137" spans="52:70">
      <c r="AZ137" s="13"/>
      <c r="BA137" s="409"/>
      <c r="BB137" s="409"/>
      <c r="BC137" s="13"/>
      <c r="BD137" s="13"/>
      <c r="BE137" s="13"/>
      <c r="BF137" s="13"/>
      <c r="BG137" s="13"/>
      <c r="BH137" s="13"/>
      <c r="BI137" s="13"/>
      <c r="BJ137" s="13"/>
      <c r="BK137" s="13"/>
      <c r="BL137" s="13"/>
      <c r="BM137" s="13"/>
      <c r="BN137" s="13"/>
      <c r="BO137" s="13"/>
      <c r="BP137" s="13"/>
      <c r="BQ137" s="13"/>
      <c r="BR137" s="13"/>
    </row>
    <row r="138" spans="52:70">
      <c r="AZ138" s="13"/>
      <c r="BA138" s="612"/>
      <c r="BB138" s="612"/>
      <c r="BC138" s="13"/>
      <c r="BD138" s="13"/>
      <c r="BE138" s="13"/>
      <c r="BF138" s="13"/>
      <c r="BG138" s="13"/>
      <c r="BH138" s="13"/>
      <c r="BI138" s="13"/>
      <c r="BJ138" s="13"/>
      <c r="BK138" s="13"/>
      <c r="BL138" s="13"/>
      <c r="BM138" s="13"/>
      <c r="BN138" s="13"/>
      <c r="BO138" s="13"/>
      <c r="BP138" s="13"/>
      <c r="BQ138" s="13"/>
      <c r="BR138" s="13"/>
    </row>
    <row r="139" spans="52:70">
      <c r="AZ139" s="13"/>
      <c r="BA139" s="13"/>
      <c r="BB139" s="13"/>
      <c r="BC139" s="13"/>
      <c r="BD139" s="13"/>
      <c r="BE139" s="13"/>
      <c r="BF139" s="13"/>
      <c r="BG139" s="13"/>
      <c r="BH139" s="13"/>
      <c r="BI139" s="13"/>
      <c r="BJ139" s="13"/>
      <c r="BK139" s="13"/>
      <c r="BL139" s="13"/>
      <c r="BM139" s="13"/>
      <c r="BN139" s="13"/>
      <c r="BO139" s="13"/>
      <c r="BP139" s="13"/>
      <c r="BQ139" s="13"/>
      <c r="BR139" s="13"/>
    </row>
    <row r="140" spans="52:70">
      <c r="AZ140" s="13"/>
      <c r="BA140" s="613"/>
      <c r="BB140" s="13"/>
      <c r="BC140" s="13"/>
      <c r="BD140" s="13"/>
      <c r="BE140" s="13"/>
      <c r="BF140" s="13"/>
      <c r="BG140" s="13"/>
      <c r="BH140" s="13"/>
      <c r="BI140" s="13"/>
      <c r="BJ140" s="13"/>
      <c r="BK140" s="13"/>
      <c r="BL140" s="13"/>
      <c r="BM140" s="13"/>
      <c r="BN140" s="13"/>
      <c r="BO140" s="13"/>
      <c r="BP140" s="13"/>
      <c r="BQ140" s="13"/>
      <c r="BR140" s="13"/>
    </row>
    <row r="141" spans="52:70">
      <c r="AZ141" s="13"/>
      <c r="BA141" s="1007"/>
      <c r="BB141"/>
      <c r="BC141" s="13"/>
      <c r="BD141" s="13"/>
      <c r="BE141" s="13"/>
      <c r="BF141" s="13"/>
      <c r="BG141" s="13"/>
      <c r="BH141" s="13"/>
      <c r="BI141" s="13"/>
      <c r="BJ141" s="13"/>
      <c r="BK141" s="13"/>
      <c r="BL141" s="13"/>
      <c r="BM141" s="13"/>
      <c r="BN141" s="13"/>
      <c r="BO141" s="13"/>
      <c r="BP141" s="13"/>
      <c r="BQ141" s="13"/>
      <c r="BR141" s="13"/>
    </row>
    <row r="142" spans="52:70">
      <c r="AZ142" s="13"/>
      <c r="BA142" s="1007"/>
      <c r="BB142" s="368"/>
      <c r="BC142" s="368"/>
      <c r="BD142" s="368"/>
      <c r="BE142" s="368"/>
      <c r="BF142" s="13"/>
      <c r="BG142" s="13"/>
      <c r="BH142" s="13"/>
      <c r="BI142" s="13"/>
      <c r="BJ142" s="13"/>
      <c r="BK142" s="13"/>
      <c r="BL142" s="13"/>
      <c r="BM142" s="13"/>
      <c r="BN142" s="13"/>
      <c r="BO142" s="13"/>
      <c r="BP142" s="13"/>
      <c r="BQ142" s="13"/>
      <c r="BR142" s="13"/>
    </row>
    <row r="143" spans="52:70">
      <c r="AZ143" s="13"/>
      <c r="BA143" s="614"/>
      <c r="BB143" s="615"/>
      <c r="BC143" s="615"/>
      <c r="BD143" s="615"/>
      <c r="BE143" s="615"/>
      <c r="BF143" s="13"/>
      <c r="BG143" s="13"/>
      <c r="BH143" s="13"/>
      <c r="BI143" s="13"/>
      <c r="BJ143" s="13"/>
      <c r="BK143" s="13"/>
      <c r="BL143" s="13"/>
      <c r="BM143" s="13"/>
      <c r="BN143" s="13"/>
      <c r="BO143" s="13"/>
      <c r="BP143" s="13"/>
      <c r="BQ143" s="13"/>
      <c r="BR143" s="13"/>
    </row>
    <row r="144" spans="52:70">
      <c r="AZ144" s="13"/>
      <c r="BA144" s="616"/>
      <c r="BB144" s="617"/>
      <c r="BC144" s="617"/>
      <c r="BD144" s="617"/>
      <c r="BE144" s="617"/>
      <c r="BF144" s="13"/>
      <c r="BG144" s="13"/>
      <c r="BH144" s="13"/>
      <c r="BI144" s="13"/>
      <c r="BJ144" s="13"/>
      <c r="BK144" s="13"/>
      <c r="BL144" s="13"/>
      <c r="BM144" s="13"/>
      <c r="BN144" s="13"/>
      <c r="BO144" s="13"/>
      <c r="BP144" s="13"/>
      <c r="BQ144" s="13"/>
      <c r="BR144" s="13"/>
    </row>
    <row r="145" spans="52:70">
      <c r="AZ145" s="13"/>
      <c r="BA145" s="616"/>
      <c r="BB145" s="617"/>
      <c r="BC145" s="617"/>
      <c r="BD145" s="617"/>
      <c r="BE145" s="617"/>
      <c r="BF145" s="13"/>
      <c r="BG145" s="13"/>
      <c r="BH145" s="13"/>
      <c r="BI145" s="13"/>
      <c r="BJ145" s="13"/>
      <c r="BK145" s="13"/>
      <c r="BL145" s="13"/>
      <c r="BM145" s="13"/>
      <c r="BN145" s="13"/>
      <c r="BO145" s="13"/>
      <c r="BP145" s="13"/>
      <c r="BQ145" s="13"/>
      <c r="BR145" s="13"/>
    </row>
    <row r="146" spans="52:70">
      <c r="AZ146" s="13"/>
      <c r="BA146" s="616"/>
      <c r="BB146" s="617"/>
      <c r="BC146" s="617"/>
      <c r="BD146" s="617"/>
      <c r="BE146" s="617"/>
      <c r="BF146" s="13"/>
      <c r="BG146" s="13"/>
      <c r="BH146" s="13"/>
      <c r="BI146" s="13"/>
      <c r="BJ146" s="13"/>
      <c r="BK146" s="13"/>
      <c r="BL146" s="13"/>
      <c r="BM146" s="13"/>
      <c r="BN146" s="13"/>
      <c r="BO146" s="13"/>
      <c r="BP146" s="13"/>
      <c r="BQ146" s="13"/>
      <c r="BR146" s="13"/>
    </row>
    <row r="147" spans="52:70">
      <c r="AZ147" s="13"/>
      <c r="BA147" s="618"/>
      <c r="BB147" s="506"/>
      <c r="BC147" s="506"/>
      <c r="BD147" s="506"/>
      <c r="BE147" s="506"/>
      <c r="BF147" s="13"/>
      <c r="BG147" s="13"/>
      <c r="BH147" s="13"/>
      <c r="BI147" s="13"/>
      <c r="BJ147" s="13"/>
      <c r="BK147" s="13"/>
      <c r="BL147" s="13"/>
      <c r="BM147" s="13"/>
      <c r="BN147" s="13"/>
      <c r="BO147" s="13"/>
      <c r="BP147" s="13"/>
      <c r="BQ147" s="13"/>
      <c r="BR147" s="13"/>
    </row>
    <row r="148" spans="52:70">
      <c r="AZ148" s="13"/>
      <c r="BA148" s="616"/>
      <c r="BB148" s="617"/>
      <c r="BC148" s="617"/>
      <c r="BD148" s="617"/>
      <c r="BE148" s="617"/>
      <c r="BF148" s="13"/>
      <c r="BG148" s="13"/>
      <c r="BH148" s="13"/>
      <c r="BI148" s="13"/>
      <c r="BJ148" s="13"/>
      <c r="BK148" s="13"/>
      <c r="BL148" s="13"/>
      <c r="BM148" s="13"/>
      <c r="BN148" s="13"/>
      <c r="BO148" s="13"/>
      <c r="BP148" s="13"/>
      <c r="BQ148" s="13"/>
      <c r="BR148" s="13"/>
    </row>
    <row r="149" spans="52:70">
      <c r="AZ149" s="13"/>
      <c r="BA149" s="614"/>
      <c r="BB149" s="615"/>
      <c r="BC149" s="615"/>
      <c r="BD149" s="615"/>
      <c r="BE149" s="615"/>
      <c r="BF149" s="13"/>
      <c r="BG149" s="13"/>
      <c r="BH149" s="13"/>
      <c r="BI149" s="13"/>
      <c r="BJ149" s="13"/>
      <c r="BK149" s="13"/>
      <c r="BL149" s="13"/>
      <c r="BM149" s="13"/>
      <c r="BN149" s="13"/>
      <c r="BO149" s="13"/>
      <c r="BP149" s="13"/>
      <c r="BQ149" s="13"/>
      <c r="BR149" s="13"/>
    </row>
    <row r="150" spans="52:70">
      <c r="AZ150" s="13"/>
      <c r="BA150" s="616"/>
      <c r="BB150" s="617"/>
      <c r="BC150" s="617"/>
      <c r="BD150" s="617"/>
      <c r="BE150" s="617"/>
      <c r="BF150" s="13"/>
      <c r="BG150" s="13"/>
      <c r="BH150" s="13"/>
      <c r="BI150" s="13"/>
      <c r="BJ150" s="13"/>
      <c r="BK150" s="13"/>
      <c r="BL150" s="13"/>
      <c r="BM150" s="13"/>
      <c r="BN150" s="13"/>
      <c r="BO150" s="13"/>
      <c r="BP150" s="13"/>
      <c r="BQ150" s="13"/>
      <c r="BR150" s="13"/>
    </row>
    <row r="151" spans="52:70">
      <c r="AZ151" s="13"/>
      <c r="BA151" s="619"/>
      <c r="BB151" s="617"/>
      <c r="BC151" s="617"/>
      <c r="BD151" s="617"/>
      <c r="BE151" s="617"/>
      <c r="BF151" s="13"/>
      <c r="BG151" s="13"/>
      <c r="BH151" s="13"/>
      <c r="BI151" s="13"/>
      <c r="BJ151" s="13"/>
      <c r="BK151" s="13"/>
      <c r="BL151" s="13"/>
      <c r="BM151" s="13"/>
      <c r="BN151" s="13"/>
      <c r="BO151" s="13"/>
      <c r="BP151" s="13"/>
      <c r="BQ151" s="13"/>
      <c r="BR151" s="13"/>
    </row>
    <row r="152" spans="52:70">
      <c r="AZ152" s="13"/>
      <c r="BA152" s="463"/>
      <c r="BB152" s="599"/>
      <c r="BC152" s="600"/>
      <c r="BD152" s="600"/>
      <c r="BE152" s="600"/>
      <c r="BF152" s="13"/>
      <c r="BG152" s="13"/>
      <c r="BH152" s="13"/>
      <c r="BI152" s="13"/>
      <c r="BJ152" s="13"/>
      <c r="BK152" s="13"/>
      <c r="BL152" s="13"/>
      <c r="BM152" s="13"/>
      <c r="BN152" s="13"/>
      <c r="BO152" s="13"/>
      <c r="BP152" s="13"/>
      <c r="BQ152" s="13"/>
      <c r="BR152" s="13"/>
    </row>
    <row r="153" spans="52:70">
      <c r="AZ153" s="13"/>
      <c r="BA153" s="13"/>
      <c r="BB153" s="13"/>
      <c r="BC153" s="13"/>
      <c r="BD153" s="13"/>
      <c r="BE153" s="13"/>
      <c r="BF153" s="13"/>
      <c r="BG153" s="13"/>
      <c r="BH153" s="13"/>
      <c r="BI153" s="13"/>
      <c r="BJ153" s="13"/>
      <c r="BK153" s="13"/>
      <c r="BL153" s="13"/>
      <c r="BM153" s="13"/>
      <c r="BN153" s="13"/>
      <c r="BO153" s="13"/>
      <c r="BP153" s="13"/>
      <c r="BQ153" s="13"/>
      <c r="BR153" s="13"/>
    </row>
    <row r="154" spans="52:70">
      <c r="AZ154" s="13"/>
      <c r="BA154" s="13"/>
      <c r="BB154" s="13"/>
      <c r="BC154" s="13"/>
      <c r="BD154" s="13"/>
      <c r="BE154" s="13"/>
      <c r="BF154" s="13"/>
      <c r="BG154" s="13"/>
      <c r="BH154" s="13"/>
      <c r="BI154" s="13"/>
      <c r="BJ154" s="13"/>
      <c r="BK154" s="13"/>
      <c r="BL154" s="13"/>
      <c r="BM154" s="13"/>
      <c r="BN154" s="13"/>
      <c r="BO154" s="13"/>
      <c r="BP154" s="13"/>
      <c r="BQ154" s="13"/>
      <c r="BR154" s="13"/>
    </row>
    <row r="155" spans="52:70">
      <c r="AZ155" s="13"/>
      <c r="BA155" s="13"/>
      <c r="BB155" s="13"/>
      <c r="BC155" s="13"/>
      <c r="BD155" s="13"/>
      <c r="BE155" s="13"/>
      <c r="BF155" s="13"/>
      <c r="BG155" s="13"/>
      <c r="BH155" s="13"/>
      <c r="BI155" s="13"/>
      <c r="BJ155" s="13"/>
      <c r="BK155" s="13"/>
      <c r="BL155" s="13"/>
      <c r="BM155" s="13"/>
      <c r="BN155" s="13"/>
      <c r="BO155" s="13"/>
      <c r="BP155" s="13"/>
      <c r="BQ155" s="13"/>
      <c r="BR155" s="13"/>
    </row>
    <row r="156" spans="52:70">
      <c r="AZ156" s="13"/>
      <c r="BA156" s="13"/>
      <c r="BB156" s="13"/>
      <c r="BC156" s="13"/>
      <c r="BD156" s="13"/>
      <c r="BE156" s="13"/>
      <c r="BF156" s="13"/>
      <c r="BG156" s="13"/>
      <c r="BH156" s="13"/>
      <c r="BI156" s="13"/>
      <c r="BJ156" s="13"/>
      <c r="BK156" s="13"/>
      <c r="BL156" s="13"/>
      <c r="BM156" s="13"/>
      <c r="BN156" s="13"/>
      <c r="BO156" s="13"/>
      <c r="BP156" s="13"/>
      <c r="BQ156" s="13"/>
      <c r="BR156" s="13"/>
    </row>
    <row r="157" spans="52:70">
      <c r="AZ157" s="13"/>
      <c r="BA157" s="13"/>
      <c r="BB157" s="13"/>
      <c r="BC157" s="13"/>
      <c r="BD157" s="13"/>
      <c r="BE157" s="13"/>
      <c r="BF157" s="13"/>
      <c r="BG157" s="13"/>
      <c r="BH157" s="13"/>
      <c r="BI157" s="13"/>
      <c r="BJ157" s="13"/>
      <c r="BK157" s="13"/>
      <c r="BL157" s="13"/>
      <c r="BM157" s="13"/>
      <c r="BN157" s="13"/>
      <c r="BO157" s="13"/>
      <c r="BP157" s="13"/>
      <c r="BQ157" s="13"/>
      <c r="BR157" s="13"/>
    </row>
  </sheetData>
  <mergeCells count="59">
    <mergeCell ref="B6:B7"/>
    <mergeCell ref="B3:AT3"/>
    <mergeCell ref="B4:AT4"/>
    <mergeCell ref="AA6:AV6"/>
    <mergeCell ref="C6:X6"/>
    <mergeCell ref="BE5:BG5"/>
    <mergeCell ref="BJ5:BL5"/>
    <mergeCell ref="BE6:BG6"/>
    <mergeCell ref="BJ6:BL6"/>
    <mergeCell ref="AZ4:BR4"/>
    <mergeCell ref="BE7:BE56"/>
    <mergeCell ref="BF7:BF13"/>
    <mergeCell ref="BJ7:BJ56"/>
    <mergeCell ref="BK7:BK13"/>
    <mergeCell ref="BF14:BF16"/>
    <mergeCell ref="BK14:BK16"/>
    <mergeCell ref="BF17:BF18"/>
    <mergeCell ref="BK17:BK18"/>
    <mergeCell ref="BF20:BF24"/>
    <mergeCell ref="BK20:BK24"/>
    <mergeCell ref="BF25:BF29"/>
    <mergeCell ref="BK25:BK29"/>
    <mergeCell ref="BF30:BF32"/>
    <mergeCell ref="BK30:BK32"/>
    <mergeCell ref="BF33:BF38"/>
    <mergeCell ref="BK33:BK38"/>
    <mergeCell ref="BF39:BF46"/>
    <mergeCell ref="BK39:BK46"/>
    <mergeCell ref="BF47:BF52"/>
    <mergeCell ref="BK47:BK52"/>
    <mergeCell ref="BF53:BF56"/>
    <mergeCell ref="BK53:BK56"/>
    <mergeCell ref="BE57:BE91"/>
    <mergeCell ref="BF57:BF63"/>
    <mergeCell ref="BJ57:BJ92"/>
    <mergeCell ref="BK57:BK63"/>
    <mergeCell ref="BF64:BF67"/>
    <mergeCell ref="BK64:BK68"/>
    <mergeCell ref="BF68:BF76"/>
    <mergeCell ref="BK69:BK77"/>
    <mergeCell ref="BF77:BF80"/>
    <mergeCell ref="BK78:BK81"/>
    <mergeCell ref="BF81:BF86"/>
    <mergeCell ref="BK82:BK87"/>
    <mergeCell ref="BF87:BF91"/>
    <mergeCell ref="BK88:BK92"/>
    <mergeCell ref="BA141:BA142"/>
    <mergeCell ref="BE92:BE105"/>
    <mergeCell ref="BF92:BF94"/>
    <mergeCell ref="BJ93:BJ107"/>
    <mergeCell ref="BK93:BK95"/>
    <mergeCell ref="BF95:BF96"/>
    <mergeCell ref="BK96:BK97"/>
    <mergeCell ref="BF97:BF99"/>
    <mergeCell ref="BK98:BK100"/>
    <mergeCell ref="BF101:BF102"/>
    <mergeCell ref="BK102:BK103"/>
    <mergeCell ref="BF103:BF105"/>
    <mergeCell ref="BK104:BK107"/>
  </mergeCells>
  <hyperlinks>
    <hyperlink ref="B2" location="Indice!A1" display="Índice"/>
    <hyperlink ref="AT2" location="'4.6 Egresos porcentuales'!A1" display="Siguiente"/>
    <hyperlink ref="AS2" location="'4.4 Establecimientos hosp prome'!A1" display="Anterior"/>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O74"/>
  <sheetViews>
    <sheetView showGridLines="0" zoomScale="60" zoomScaleNormal="60" workbookViewId="0">
      <pane ySplit="4" topLeftCell="A8" activePane="bottomLeft" state="frozen"/>
      <selection pane="bottomLeft" activeCell="F55" sqref="F55"/>
    </sheetView>
  </sheetViews>
  <sheetFormatPr baseColWidth="10" defaultColWidth="11.42578125" defaultRowHeight="18"/>
  <cols>
    <col min="1" max="1" width="5" style="3" customWidth="1"/>
    <col min="2" max="2" width="35.7109375" style="3" customWidth="1"/>
    <col min="3" max="12" width="14.140625" style="3" customWidth="1"/>
    <col min="13" max="14" width="14.140625" style="85" customWidth="1"/>
    <col min="15" max="15" width="15.42578125" style="85" customWidth="1"/>
    <col min="16" max="16" width="14.140625" style="85" customWidth="1"/>
    <col min="17" max="17" width="15.7109375" style="85" customWidth="1"/>
    <col min="18" max="18" width="16.5703125" style="85" customWidth="1"/>
    <col min="19" max="19" width="15.5703125" style="85" customWidth="1"/>
    <col min="20" max="20" width="15.5703125" style="3" customWidth="1"/>
    <col min="21" max="21" width="11.42578125" style="3"/>
    <col min="22" max="22" width="12.42578125" style="3" customWidth="1"/>
    <col min="23" max="23" width="16.7109375" style="3" customWidth="1"/>
    <col min="24" max="31" width="11.42578125" style="3"/>
    <col min="32" max="32" width="33" style="3" bestFit="1" customWidth="1"/>
    <col min="33" max="33" width="42.85546875" style="3" bestFit="1" customWidth="1"/>
    <col min="34" max="34" width="29.5703125" style="3" bestFit="1" customWidth="1"/>
    <col min="35" max="35" width="14.5703125" style="3" bestFit="1" customWidth="1"/>
    <col min="36" max="37" width="11.42578125" style="3"/>
    <col min="38" max="38" width="42.85546875" style="3" bestFit="1" customWidth="1"/>
    <col min="39" max="39" width="29.5703125" style="3" bestFit="1" customWidth="1"/>
    <col min="40" max="40" width="11.42578125" style="3"/>
    <col min="41" max="41" width="16.140625" style="3" bestFit="1" customWidth="1"/>
    <col min="42" max="16384" width="11.42578125" style="3"/>
  </cols>
  <sheetData>
    <row r="1" spans="2:41" ht="83.25" customHeight="1">
      <c r="O1" s="3"/>
      <c r="V1" s="15"/>
      <c r="W1" s="15"/>
      <c r="X1" s="15"/>
      <c r="Y1" s="15"/>
      <c r="Z1" s="15"/>
      <c r="AA1" s="15"/>
      <c r="AB1" s="15"/>
      <c r="AC1" s="15"/>
      <c r="AD1" s="15"/>
      <c r="AE1" s="15"/>
      <c r="AF1" s="15"/>
      <c r="AG1" s="581"/>
      <c r="AH1" s="15"/>
      <c r="AI1" s="15"/>
      <c r="AJ1" s="15"/>
      <c r="AK1" s="15"/>
      <c r="AL1" s="581"/>
      <c r="AM1" s="15"/>
    </row>
    <row r="2" spans="2:41" s="667" customFormat="1" ht="33" customHeight="1">
      <c r="B2" s="665" t="s">
        <v>108</v>
      </c>
      <c r="C2" s="669"/>
      <c r="D2" s="669"/>
      <c r="E2" s="669"/>
      <c r="F2" s="669"/>
      <c r="G2" s="669"/>
      <c r="H2" s="669"/>
      <c r="I2" s="669"/>
      <c r="J2" s="669"/>
      <c r="K2" s="669"/>
      <c r="L2" s="669"/>
      <c r="M2" s="670"/>
      <c r="N2" s="670"/>
      <c r="O2" s="671"/>
      <c r="P2" s="670"/>
      <c r="Q2" s="663"/>
      <c r="R2" s="672"/>
      <c r="S2" s="663" t="s">
        <v>283</v>
      </c>
      <c r="T2" s="663" t="s">
        <v>284</v>
      </c>
      <c r="U2" s="672"/>
      <c r="V2" s="673"/>
      <c r="W2" s="668"/>
      <c r="X2" s="668"/>
      <c r="Y2" s="668"/>
      <c r="Z2" s="668"/>
      <c r="AA2" s="668"/>
      <c r="AB2" s="668"/>
      <c r="AC2" s="668"/>
      <c r="AD2" s="668"/>
      <c r="AE2" s="668"/>
      <c r="AF2" s="668"/>
      <c r="AG2" s="674"/>
      <c r="AH2" s="674"/>
      <c r="AI2" s="668"/>
      <c r="AJ2" s="668"/>
      <c r="AK2" s="668"/>
      <c r="AL2" s="674"/>
      <c r="AM2" s="674"/>
    </row>
    <row r="3" spans="2:41" ht="33" customHeight="1">
      <c r="B3" s="999" t="s">
        <v>262</v>
      </c>
      <c r="C3" s="999"/>
      <c r="D3" s="999"/>
      <c r="E3" s="999"/>
      <c r="F3" s="999"/>
      <c r="G3" s="999"/>
      <c r="H3" s="999"/>
      <c r="I3" s="999"/>
      <c r="J3" s="999"/>
      <c r="K3" s="999"/>
      <c r="L3" s="999"/>
      <c r="M3" s="999"/>
      <c r="N3" s="999"/>
      <c r="O3" s="999"/>
      <c r="P3" s="999"/>
      <c r="Q3" s="999"/>
      <c r="R3" s="999"/>
      <c r="S3" s="999"/>
      <c r="U3" s="85"/>
      <c r="V3" s="620"/>
      <c r="W3" s="15"/>
      <c r="X3" s="15"/>
      <c r="Y3" s="15"/>
      <c r="Z3" s="15"/>
      <c r="AA3" s="15"/>
      <c r="AB3" s="15"/>
      <c r="AC3" s="15"/>
      <c r="AD3" s="15"/>
      <c r="AE3" s="15"/>
      <c r="AF3" s="15"/>
      <c r="AG3" s="621"/>
      <c r="AH3" s="622"/>
      <c r="AI3" s="620"/>
      <c r="AJ3" s="15"/>
      <c r="AK3" s="15"/>
      <c r="AL3" s="621"/>
      <c r="AM3" s="622"/>
      <c r="AO3" s="85">
        <f>AM38-AM3</f>
        <v>0</v>
      </c>
    </row>
    <row r="4" spans="2:41" ht="33" customHeight="1">
      <c r="B4" s="1002" t="s">
        <v>336</v>
      </c>
      <c r="C4" s="928"/>
      <c r="D4" s="928"/>
      <c r="E4" s="928"/>
      <c r="F4" s="928"/>
      <c r="G4" s="928"/>
      <c r="H4" s="928"/>
      <c r="I4" s="928"/>
      <c r="J4" s="928"/>
      <c r="K4" s="928"/>
      <c r="L4" s="928"/>
      <c r="M4" s="928"/>
      <c r="N4" s="928"/>
      <c r="O4" s="928"/>
      <c r="P4" s="928"/>
      <c r="Q4" s="928"/>
      <c r="R4" s="928"/>
      <c r="S4" s="928"/>
      <c r="U4" s="86"/>
      <c r="V4" s="620"/>
      <c r="W4" s="15"/>
      <c r="X4" s="15"/>
      <c r="Y4" s="15"/>
      <c r="Z4" s="15"/>
      <c r="AA4" s="15"/>
      <c r="AB4" s="15"/>
      <c r="AC4" s="15"/>
      <c r="AD4" s="15"/>
      <c r="AE4" s="15"/>
      <c r="AF4" s="15"/>
      <c r="AG4" s="623"/>
      <c r="AH4" s="622"/>
      <c r="AI4" s="620"/>
      <c r="AJ4" s="15"/>
      <c r="AK4" s="15"/>
      <c r="AL4" s="623"/>
      <c r="AM4" s="622"/>
    </row>
    <row r="5" spans="2:41" ht="33" customHeight="1">
      <c r="B5" s="230"/>
      <c r="C5" s="230"/>
      <c r="D5" s="230"/>
      <c r="E5" s="230"/>
      <c r="F5" s="230"/>
      <c r="G5" s="230"/>
      <c r="H5" s="230"/>
      <c r="I5" s="230"/>
      <c r="J5" s="230"/>
      <c r="K5" s="230"/>
      <c r="L5" s="230"/>
      <c r="M5" s="355"/>
      <c r="N5" s="355"/>
      <c r="O5" s="355"/>
      <c r="P5" s="355"/>
      <c r="Q5" s="355"/>
      <c r="R5" s="355"/>
      <c r="S5" s="355"/>
      <c r="U5" s="85"/>
      <c r="V5" s="620"/>
      <c r="W5" s="15"/>
      <c r="X5" s="15"/>
      <c r="Y5" s="15"/>
      <c r="Z5" s="15"/>
      <c r="AA5" s="15"/>
      <c r="AB5" s="15"/>
      <c r="AC5" s="15"/>
      <c r="AD5" s="15"/>
      <c r="AE5" s="15"/>
      <c r="AF5" s="15"/>
      <c r="AG5" s="623"/>
      <c r="AH5" s="622"/>
      <c r="AI5" s="620"/>
      <c r="AJ5" s="15"/>
      <c r="AK5" s="15"/>
      <c r="AL5" s="623"/>
      <c r="AM5" s="622"/>
    </row>
    <row r="6" spans="2:41" s="5" customFormat="1" ht="33" customHeight="1">
      <c r="B6" s="1015" t="s">
        <v>155</v>
      </c>
      <c r="C6" s="1021" t="s">
        <v>62</v>
      </c>
      <c r="D6" s="1022"/>
      <c r="E6" s="1022"/>
      <c r="F6" s="1022"/>
      <c r="G6" s="1022"/>
      <c r="H6" s="1022"/>
      <c r="I6" s="1022"/>
      <c r="J6" s="1022"/>
      <c r="K6" s="1022"/>
      <c r="L6" s="1022"/>
      <c r="M6" s="1022"/>
      <c r="N6" s="1022"/>
      <c r="O6" s="1022"/>
      <c r="P6" s="1022"/>
      <c r="Q6" s="1022"/>
      <c r="R6" s="1022"/>
      <c r="S6" s="1022"/>
      <c r="T6" s="1023"/>
      <c r="V6" s="13"/>
      <c r="W6" s="579"/>
      <c r="X6" s="579"/>
      <c r="Y6" s="13"/>
      <c r="Z6" s="13"/>
      <c r="AA6" s="13"/>
      <c r="AB6" s="13"/>
      <c r="AC6" s="13"/>
      <c r="AD6" s="13"/>
      <c r="AE6" s="13"/>
      <c r="AF6" s="13"/>
      <c r="AG6" s="623"/>
      <c r="AH6" s="622"/>
      <c r="AI6" s="13"/>
      <c r="AJ6" s="13"/>
      <c r="AK6" s="13"/>
      <c r="AL6" s="623"/>
      <c r="AM6" s="622"/>
    </row>
    <row r="7" spans="2:41" s="5" customFormat="1" ht="33" customHeight="1">
      <c r="B7" s="1016"/>
      <c r="C7" s="375">
        <v>2003</v>
      </c>
      <c r="D7" s="375">
        <v>2004</v>
      </c>
      <c r="E7" s="375">
        <v>2005</v>
      </c>
      <c r="F7" s="375">
        <v>2006</v>
      </c>
      <c r="G7" s="375">
        <v>2007</v>
      </c>
      <c r="H7" s="375">
        <v>2008</v>
      </c>
      <c r="I7" s="375">
        <v>2009</v>
      </c>
      <c r="J7" s="375">
        <v>2010</v>
      </c>
      <c r="K7" s="375">
        <v>2011</v>
      </c>
      <c r="L7" s="376">
        <v>2012</v>
      </c>
      <c r="M7" s="376">
        <v>2013</v>
      </c>
      <c r="N7" s="376">
        <v>2014</v>
      </c>
      <c r="O7" s="376">
        <v>2015</v>
      </c>
      <c r="P7" s="376">
        <v>2016</v>
      </c>
      <c r="Q7" s="376">
        <v>2017</v>
      </c>
      <c r="R7" s="376">
        <v>2018</v>
      </c>
      <c r="S7" s="376">
        <v>2019</v>
      </c>
      <c r="T7" s="376">
        <v>2020</v>
      </c>
      <c r="V7" s="13"/>
      <c r="W7" s="624"/>
      <c r="X7" s="579"/>
      <c r="Y7" s="13"/>
      <c r="Z7" s="13"/>
      <c r="AA7" s="13"/>
      <c r="AB7" s="13"/>
      <c r="AC7" s="13"/>
      <c r="AD7" s="13"/>
      <c r="AE7" s="13"/>
      <c r="AF7" s="13"/>
      <c r="AG7" s="623"/>
      <c r="AH7" s="622"/>
      <c r="AI7" s="13"/>
      <c r="AJ7" s="13"/>
      <c r="AK7" s="13"/>
      <c r="AL7" s="623"/>
      <c r="AM7" s="622"/>
    </row>
    <row r="8" spans="2:41" s="2" customFormat="1" ht="33" customHeight="1">
      <c r="B8" s="323" t="s">
        <v>156</v>
      </c>
      <c r="C8" s="358">
        <v>4615845</v>
      </c>
      <c r="D8" s="358">
        <v>5834557</v>
      </c>
      <c r="E8" s="358">
        <v>6343009</v>
      </c>
      <c r="F8" s="358">
        <v>6026064</v>
      </c>
      <c r="G8" s="358">
        <v>7447054</v>
      </c>
      <c r="H8" s="358">
        <v>8442986</v>
      </c>
      <c r="I8" s="358">
        <v>10971069</v>
      </c>
      <c r="J8" s="358">
        <v>11456536</v>
      </c>
      <c r="K8" s="358">
        <v>12599838</v>
      </c>
      <c r="L8" s="358">
        <v>16819863</v>
      </c>
      <c r="M8" s="358">
        <v>12343482</v>
      </c>
      <c r="N8" s="358">
        <v>11349764</v>
      </c>
      <c r="O8" s="358">
        <v>10677208</v>
      </c>
      <c r="P8" s="358">
        <v>12094151.199999999</v>
      </c>
      <c r="Q8" s="358">
        <v>11327309</v>
      </c>
      <c r="R8" s="358">
        <v>11103942</v>
      </c>
      <c r="S8" s="358">
        <v>12606067</v>
      </c>
      <c r="T8" s="358">
        <v>7040318</v>
      </c>
      <c r="U8" s="88"/>
      <c r="V8" s="625"/>
      <c r="W8" s="4"/>
      <c r="X8" s="4"/>
      <c r="Y8" s="4"/>
      <c r="Z8" s="4"/>
      <c r="AA8" s="4"/>
      <c r="AB8" s="4"/>
      <c r="AC8" s="4"/>
      <c r="AD8" s="4"/>
      <c r="AE8" s="4"/>
      <c r="AF8" s="4"/>
      <c r="AG8" s="623"/>
      <c r="AH8" s="622"/>
      <c r="AI8" s="4"/>
      <c r="AJ8" s="4"/>
      <c r="AK8" s="4"/>
      <c r="AL8" s="623"/>
      <c r="AM8" s="622"/>
    </row>
    <row r="9" spans="2:41" s="2" customFormat="1" ht="33" customHeight="1">
      <c r="B9" s="319" t="s">
        <v>157</v>
      </c>
      <c r="C9" s="359">
        <v>1936445</v>
      </c>
      <c r="D9" s="359">
        <v>2334333</v>
      </c>
      <c r="E9" s="359">
        <v>2496345</v>
      </c>
      <c r="F9" s="359">
        <v>2108033</v>
      </c>
      <c r="G9" s="359">
        <v>2858602</v>
      </c>
      <c r="H9" s="359">
        <v>3043890</v>
      </c>
      <c r="I9" s="359">
        <v>4225196</v>
      </c>
      <c r="J9" s="359">
        <v>3840871</v>
      </c>
      <c r="K9" s="359">
        <v>4577131</v>
      </c>
      <c r="L9" s="359">
        <v>4534916</v>
      </c>
      <c r="M9" s="359">
        <v>3916678</v>
      </c>
      <c r="N9" s="359">
        <v>3651007</v>
      </c>
      <c r="O9" s="359">
        <v>4119075</v>
      </c>
      <c r="P9" s="359">
        <v>4379010</v>
      </c>
      <c r="Q9" s="359">
        <v>4098417</v>
      </c>
      <c r="R9" s="359">
        <v>4054252</v>
      </c>
      <c r="S9" s="359">
        <v>5292989</v>
      </c>
      <c r="T9" s="359">
        <v>2517568</v>
      </c>
      <c r="U9" s="84"/>
      <c r="V9" s="625"/>
      <c r="W9" s="625"/>
      <c r="X9" s="4"/>
      <c r="Y9" s="4"/>
      <c r="Z9" s="4"/>
      <c r="AA9" s="4"/>
      <c r="AB9" s="4"/>
      <c r="AC9" s="4"/>
      <c r="AD9" s="4"/>
      <c r="AE9" s="4"/>
      <c r="AF9" s="4"/>
      <c r="AG9" s="623"/>
      <c r="AH9" s="622"/>
      <c r="AI9" s="4"/>
      <c r="AJ9" s="4"/>
      <c r="AK9" s="4"/>
      <c r="AL9" s="623"/>
      <c r="AM9" s="622"/>
    </row>
    <row r="10" spans="2:41" s="2" customFormat="1" ht="33" customHeight="1">
      <c r="B10" s="319" t="s">
        <v>118</v>
      </c>
      <c r="C10" s="359">
        <v>1057529</v>
      </c>
      <c r="D10" s="359">
        <v>1428817</v>
      </c>
      <c r="E10" s="359">
        <v>1483860</v>
      </c>
      <c r="F10" s="359">
        <v>1385252</v>
      </c>
      <c r="G10" s="359">
        <v>1679446</v>
      </c>
      <c r="H10" s="359">
        <v>2037970</v>
      </c>
      <c r="I10" s="359">
        <v>3027485</v>
      </c>
      <c r="J10" s="359">
        <v>3584353</v>
      </c>
      <c r="K10" s="359">
        <v>3783749</v>
      </c>
      <c r="L10" s="359">
        <v>3641463</v>
      </c>
      <c r="M10" s="359">
        <v>3177842</v>
      </c>
      <c r="N10" s="359">
        <v>2882632</v>
      </c>
      <c r="O10" s="359">
        <v>2877560</v>
      </c>
      <c r="P10" s="359">
        <v>3139466</v>
      </c>
      <c r="Q10" s="359">
        <v>3432059</v>
      </c>
      <c r="R10" s="359">
        <v>3842861</v>
      </c>
      <c r="S10" s="359">
        <v>3792035</v>
      </c>
      <c r="T10" s="359">
        <v>2756176</v>
      </c>
      <c r="U10" s="84"/>
      <c r="V10" s="625"/>
      <c r="W10" s="4"/>
      <c r="X10" s="4"/>
      <c r="Y10" s="4"/>
      <c r="Z10" s="4"/>
      <c r="AA10" s="4"/>
      <c r="AB10" s="4"/>
      <c r="AC10" s="4"/>
      <c r="AD10" s="4"/>
      <c r="AE10" s="4"/>
      <c r="AF10" s="4"/>
      <c r="AG10" s="623"/>
      <c r="AH10" s="622"/>
      <c r="AI10" s="4"/>
      <c r="AJ10" s="4"/>
      <c r="AK10" s="4"/>
      <c r="AL10" s="623"/>
      <c r="AM10" s="622"/>
    </row>
    <row r="11" spans="2:41" s="2" customFormat="1" ht="33" customHeight="1">
      <c r="B11" s="319" t="s">
        <v>158</v>
      </c>
      <c r="C11" s="359">
        <v>969205</v>
      </c>
      <c r="D11" s="359">
        <v>1187462</v>
      </c>
      <c r="E11" s="359">
        <v>1206573</v>
      </c>
      <c r="F11" s="359">
        <v>1314090</v>
      </c>
      <c r="G11" s="359">
        <v>1604349</v>
      </c>
      <c r="H11" s="359">
        <v>1808047</v>
      </c>
      <c r="I11" s="359">
        <v>2091660</v>
      </c>
      <c r="J11" s="359">
        <v>2303278</v>
      </c>
      <c r="K11" s="359">
        <v>2690196</v>
      </c>
      <c r="L11" s="359">
        <v>3302923</v>
      </c>
      <c r="M11" s="359">
        <v>3287646</v>
      </c>
      <c r="N11" s="359">
        <v>2835961</v>
      </c>
      <c r="O11" s="359">
        <v>1927303</v>
      </c>
      <c r="P11" s="359">
        <v>2588275</v>
      </c>
      <c r="Q11" s="359">
        <v>2291444</v>
      </c>
      <c r="R11" s="359">
        <v>2326257</v>
      </c>
      <c r="S11" s="359">
        <v>3026980</v>
      </c>
      <c r="T11" s="359">
        <v>1305128</v>
      </c>
      <c r="U11" s="84"/>
      <c r="V11" s="625"/>
      <c r="W11" s="4"/>
      <c r="X11" s="4"/>
      <c r="Y11" s="4"/>
      <c r="Z11" s="4"/>
      <c r="AA11" s="4"/>
      <c r="AB11" s="4"/>
      <c r="AC11" s="4"/>
      <c r="AD11" s="4"/>
      <c r="AE11" s="4"/>
      <c r="AF11" s="4"/>
      <c r="AG11" s="623"/>
      <c r="AH11" s="622"/>
      <c r="AI11" s="4"/>
      <c r="AJ11" s="4"/>
      <c r="AK11" s="4"/>
      <c r="AL11" s="623"/>
      <c r="AM11" s="622"/>
    </row>
    <row r="12" spans="2:41" s="2" customFormat="1" ht="33" customHeight="1">
      <c r="B12" s="319" t="s">
        <v>162</v>
      </c>
      <c r="C12" s="359">
        <v>652666</v>
      </c>
      <c r="D12" s="359">
        <v>883945</v>
      </c>
      <c r="E12" s="359">
        <v>1156231</v>
      </c>
      <c r="F12" s="359">
        <v>1218689</v>
      </c>
      <c r="G12" s="359">
        <v>1304657</v>
      </c>
      <c r="H12" s="359">
        <v>1553079</v>
      </c>
      <c r="I12" s="359">
        <v>1626728</v>
      </c>
      <c r="J12" s="359">
        <v>1728034</v>
      </c>
      <c r="K12" s="359">
        <v>1548762</v>
      </c>
      <c r="L12" s="359">
        <v>5340561</v>
      </c>
      <c r="M12" s="359">
        <v>1961316</v>
      </c>
      <c r="N12" s="359">
        <v>1980164</v>
      </c>
      <c r="O12" s="359">
        <v>1753270</v>
      </c>
      <c r="P12" s="359">
        <v>1987400.2</v>
      </c>
      <c r="Q12" s="359">
        <v>1505389</v>
      </c>
      <c r="R12" s="359">
        <v>880572</v>
      </c>
      <c r="S12" s="359">
        <v>494063</v>
      </c>
      <c r="T12" s="359">
        <v>461446</v>
      </c>
      <c r="U12" s="84"/>
      <c r="V12" s="625"/>
      <c r="W12" s="4"/>
      <c r="X12" s="4"/>
      <c r="Y12" s="4"/>
      <c r="Z12" s="4"/>
      <c r="AA12" s="4"/>
      <c r="AB12" s="4"/>
      <c r="AC12" s="4"/>
      <c r="AD12" s="4"/>
      <c r="AE12" s="4"/>
      <c r="AF12" s="4"/>
      <c r="AG12" s="623"/>
      <c r="AH12" s="622"/>
      <c r="AI12" s="4"/>
      <c r="AJ12" s="4"/>
      <c r="AK12" s="4"/>
      <c r="AL12" s="623"/>
      <c r="AM12" s="622"/>
    </row>
    <row r="13" spans="2:41" s="2" customFormat="1" ht="33" customHeight="1">
      <c r="B13" s="323" t="s">
        <v>159</v>
      </c>
      <c r="C13" s="358">
        <v>4558170</v>
      </c>
      <c r="D13" s="358">
        <v>5977340</v>
      </c>
      <c r="E13" s="358">
        <v>6446318</v>
      </c>
      <c r="F13" s="358">
        <v>5779160</v>
      </c>
      <c r="G13" s="358">
        <v>7176962</v>
      </c>
      <c r="H13" s="358">
        <v>8684373</v>
      </c>
      <c r="I13" s="358">
        <v>10843704</v>
      </c>
      <c r="J13" s="358">
        <v>11701707</v>
      </c>
      <c r="K13" s="358">
        <v>14548228</v>
      </c>
      <c r="L13" s="358">
        <v>18232275</v>
      </c>
      <c r="M13" s="358">
        <v>17156231</v>
      </c>
      <c r="N13" s="358">
        <v>16347401</v>
      </c>
      <c r="O13" s="358">
        <v>17745689</v>
      </c>
      <c r="P13" s="358">
        <v>19179413.239999998</v>
      </c>
      <c r="Q13" s="358">
        <v>19625669</v>
      </c>
      <c r="R13" s="358">
        <v>19855524</v>
      </c>
      <c r="S13" s="358">
        <v>26279320</v>
      </c>
      <c r="T13" s="358">
        <v>19292642</v>
      </c>
      <c r="U13" s="84"/>
      <c r="V13" s="625"/>
      <c r="W13" s="625"/>
      <c r="X13" s="4"/>
      <c r="Y13" s="4"/>
      <c r="Z13" s="4"/>
      <c r="AA13" s="4"/>
      <c r="AB13" s="4"/>
      <c r="AC13" s="4"/>
      <c r="AD13" s="4"/>
      <c r="AE13" s="4"/>
      <c r="AF13" s="4"/>
      <c r="AG13" s="623"/>
      <c r="AH13" s="622"/>
      <c r="AI13" s="4"/>
      <c r="AJ13" s="4"/>
      <c r="AK13" s="4"/>
      <c r="AL13" s="623"/>
      <c r="AM13" s="622"/>
    </row>
    <row r="14" spans="2:41" s="2" customFormat="1" ht="33" customHeight="1">
      <c r="B14" s="319" t="s">
        <v>114</v>
      </c>
      <c r="C14" s="359">
        <v>990396</v>
      </c>
      <c r="D14" s="359">
        <v>1161244</v>
      </c>
      <c r="E14" s="359">
        <v>1238334</v>
      </c>
      <c r="F14" s="359">
        <v>1447115</v>
      </c>
      <c r="G14" s="359">
        <v>2005177</v>
      </c>
      <c r="H14" s="359">
        <v>2379416</v>
      </c>
      <c r="I14" s="359">
        <v>3116041</v>
      </c>
      <c r="J14" s="359">
        <v>3603563</v>
      </c>
      <c r="K14" s="359">
        <v>4389252</v>
      </c>
      <c r="L14" s="359">
        <v>5559656</v>
      </c>
      <c r="M14" s="359">
        <v>6405734</v>
      </c>
      <c r="N14" s="359">
        <v>6436373</v>
      </c>
      <c r="O14" s="359">
        <v>13467034</v>
      </c>
      <c r="P14" s="359">
        <v>13958606</v>
      </c>
      <c r="Q14" s="359">
        <v>14074650</v>
      </c>
      <c r="R14" s="359">
        <v>14009161</v>
      </c>
      <c r="S14" s="359">
        <v>14949871</v>
      </c>
      <c r="T14" s="359">
        <v>10522871</v>
      </c>
      <c r="V14" s="4"/>
      <c r="W14" s="4"/>
      <c r="X14" s="4"/>
      <c r="Y14" s="4"/>
      <c r="Z14" s="4"/>
      <c r="AA14" s="4"/>
      <c r="AB14" s="4"/>
      <c r="AC14" s="4"/>
      <c r="AD14" s="4"/>
      <c r="AE14" s="4"/>
      <c r="AF14" s="4"/>
      <c r="AG14" s="623"/>
      <c r="AH14" s="622"/>
      <c r="AI14" s="4"/>
      <c r="AJ14" s="4"/>
      <c r="AK14" s="4"/>
      <c r="AL14" s="623"/>
      <c r="AM14" s="622"/>
    </row>
    <row r="15" spans="2:41" s="2" customFormat="1" ht="33" customHeight="1">
      <c r="B15" s="321" t="s">
        <v>115</v>
      </c>
      <c r="C15" s="360">
        <v>1818944</v>
      </c>
      <c r="D15" s="360">
        <v>2061363</v>
      </c>
      <c r="E15" s="360">
        <v>2271315</v>
      </c>
      <c r="F15" s="360">
        <v>2362185</v>
      </c>
      <c r="G15" s="360">
        <v>3056768</v>
      </c>
      <c r="H15" s="360">
        <v>4208401</v>
      </c>
      <c r="I15" s="360">
        <v>5349662</v>
      </c>
      <c r="J15" s="360">
        <v>5653415</v>
      </c>
      <c r="K15" s="360">
        <v>6785158</v>
      </c>
      <c r="L15" s="360">
        <v>9157975</v>
      </c>
      <c r="M15" s="360">
        <v>8765343</v>
      </c>
      <c r="N15" s="360">
        <v>7806554</v>
      </c>
      <c r="O15" s="360">
        <v>30383</v>
      </c>
      <c r="P15" s="360">
        <v>69590</v>
      </c>
      <c r="Q15" s="360">
        <v>63483</v>
      </c>
      <c r="R15" s="360">
        <v>63653</v>
      </c>
      <c r="S15" s="360">
        <v>63629</v>
      </c>
      <c r="T15" s="360">
        <v>43842</v>
      </c>
      <c r="V15" s="4"/>
      <c r="W15" s="4"/>
      <c r="X15" s="4"/>
      <c r="Y15" s="4"/>
      <c r="Z15" s="4"/>
      <c r="AA15" s="4"/>
      <c r="AB15" s="4"/>
      <c r="AC15" s="4"/>
      <c r="AD15" s="4"/>
      <c r="AE15" s="4"/>
      <c r="AF15" s="4"/>
      <c r="AG15" s="623"/>
      <c r="AH15" s="622"/>
      <c r="AI15" s="4"/>
      <c r="AJ15" s="4"/>
      <c r="AK15" s="4"/>
      <c r="AL15" s="623"/>
      <c r="AM15" s="622"/>
    </row>
    <row r="16" spans="2:41" s="2" customFormat="1" ht="33" customHeight="1">
      <c r="B16" s="319" t="s">
        <v>116</v>
      </c>
      <c r="C16" s="359">
        <v>55248</v>
      </c>
      <c r="D16" s="359">
        <v>66278</v>
      </c>
      <c r="E16" s="359">
        <v>82950</v>
      </c>
      <c r="F16" s="359">
        <v>81838</v>
      </c>
      <c r="G16" s="359">
        <v>123369</v>
      </c>
      <c r="H16" s="359">
        <v>201677</v>
      </c>
      <c r="I16" s="359">
        <v>301814</v>
      </c>
      <c r="J16" s="359">
        <v>326184</v>
      </c>
      <c r="K16" s="359">
        <v>449379</v>
      </c>
      <c r="L16" s="359">
        <v>493452</v>
      </c>
      <c r="M16" s="359">
        <v>573598</v>
      </c>
      <c r="N16" s="359">
        <v>592379</v>
      </c>
      <c r="O16" s="359">
        <v>831290</v>
      </c>
      <c r="P16" s="359">
        <v>1014345</v>
      </c>
      <c r="Q16" s="359">
        <v>942797</v>
      </c>
      <c r="R16" s="359">
        <v>1196159</v>
      </c>
      <c r="S16" s="359">
        <v>1128202</v>
      </c>
      <c r="T16" s="359">
        <v>868644</v>
      </c>
      <c r="V16" s="4"/>
      <c r="W16" s="4"/>
      <c r="X16" s="4"/>
      <c r="Y16" s="4"/>
      <c r="Z16" s="4"/>
      <c r="AA16" s="4"/>
      <c r="AB16" s="4"/>
      <c r="AC16" s="4"/>
      <c r="AD16" s="4"/>
      <c r="AE16" s="4"/>
      <c r="AF16" s="4"/>
      <c r="AG16" s="623"/>
      <c r="AH16" s="622"/>
      <c r="AI16" s="4"/>
      <c r="AJ16" s="4"/>
      <c r="AK16" s="4"/>
      <c r="AL16" s="621"/>
      <c r="AM16" s="622"/>
    </row>
    <row r="17" spans="1:39" s="2" customFormat="1" ht="33" customHeight="1">
      <c r="B17" s="321" t="s">
        <v>160</v>
      </c>
      <c r="C17" s="360">
        <v>1012121</v>
      </c>
      <c r="D17" s="360">
        <v>1943677</v>
      </c>
      <c r="E17" s="360">
        <v>2076245</v>
      </c>
      <c r="F17" s="360">
        <v>1274343</v>
      </c>
      <c r="G17" s="360">
        <v>1904265</v>
      </c>
      <c r="H17" s="360">
        <v>1095890</v>
      </c>
      <c r="I17" s="360">
        <v>1210908</v>
      </c>
      <c r="J17" s="360">
        <v>1268372</v>
      </c>
      <c r="K17" s="360">
        <v>1707876</v>
      </c>
      <c r="L17" s="360">
        <v>1742343</v>
      </c>
      <c r="M17" s="360">
        <v>789302</v>
      </c>
      <c r="N17" s="360">
        <v>855993</v>
      </c>
      <c r="O17" s="360">
        <v>1094641</v>
      </c>
      <c r="P17" s="360">
        <v>1403898</v>
      </c>
      <c r="Q17" s="360">
        <v>1810540</v>
      </c>
      <c r="R17" s="360">
        <v>296718</v>
      </c>
      <c r="S17" s="360">
        <v>2435485</v>
      </c>
      <c r="T17" s="360">
        <v>2072300</v>
      </c>
      <c r="V17" s="4"/>
      <c r="W17" s="4"/>
      <c r="X17" s="4"/>
      <c r="Y17" s="4"/>
      <c r="Z17" s="4"/>
      <c r="AA17" s="4"/>
      <c r="AB17" s="4"/>
      <c r="AC17" s="4"/>
      <c r="AD17" s="4"/>
      <c r="AE17" s="4"/>
      <c r="AF17" s="4"/>
      <c r="AG17" s="621"/>
      <c r="AH17" s="622"/>
      <c r="AI17" s="4"/>
      <c r="AJ17" s="4"/>
      <c r="AK17" s="4"/>
      <c r="AL17" s="623"/>
      <c r="AM17" s="622"/>
    </row>
    <row r="18" spans="1:39" s="2" customFormat="1" ht="33" customHeight="1">
      <c r="B18" s="319" t="s">
        <v>161</v>
      </c>
      <c r="C18" s="359">
        <v>681461</v>
      </c>
      <c r="D18" s="359">
        <v>744778</v>
      </c>
      <c r="E18" s="359">
        <v>777474</v>
      </c>
      <c r="F18" s="359">
        <v>613679</v>
      </c>
      <c r="G18" s="359">
        <v>87383</v>
      </c>
      <c r="H18" s="359">
        <v>798989</v>
      </c>
      <c r="I18" s="359">
        <v>865279</v>
      </c>
      <c r="J18" s="359">
        <v>850173</v>
      </c>
      <c r="K18" s="359">
        <v>1216563</v>
      </c>
      <c r="L18" s="359">
        <v>1278849</v>
      </c>
      <c r="M18" s="359">
        <v>622254</v>
      </c>
      <c r="N18" s="359">
        <v>656102</v>
      </c>
      <c r="O18" s="359">
        <v>2322341</v>
      </c>
      <c r="P18" s="359">
        <v>2732974.24</v>
      </c>
      <c r="Q18" s="359">
        <v>2734199</v>
      </c>
      <c r="R18" s="359">
        <v>4289833</v>
      </c>
      <c r="S18" s="359">
        <v>7702133</v>
      </c>
      <c r="T18" s="359">
        <v>5784985</v>
      </c>
      <c r="V18" s="4"/>
      <c r="W18" s="4"/>
      <c r="X18" s="4"/>
      <c r="Y18" s="4"/>
      <c r="Z18" s="4"/>
      <c r="AA18" s="4"/>
      <c r="AB18" s="4"/>
      <c r="AC18" s="4"/>
      <c r="AD18" s="4"/>
      <c r="AE18" s="4"/>
      <c r="AF18" s="4"/>
      <c r="AG18" s="623"/>
      <c r="AH18" s="622"/>
      <c r="AI18" s="4"/>
      <c r="AJ18" s="4"/>
      <c r="AK18" s="4"/>
      <c r="AL18" s="623"/>
      <c r="AM18" s="622"/>
    </row>
    <row r="19" spans="1:39" s="2" customFormat="1" ht="33" customHeight="1">
      <c r="B19" s="324" t="s">
        <v>41</v>
      </c>
      <c r="C19" s="361">
        <v>9174015</v>
      </c>
      <c r="D19" s="361">
        <v>11811897</v>
      </c>
      <c r="E19" s="361">
        <v>12789327</v>
      </c>
      <c r="F19" s="361">
        <v>11805224</v>
      </c>
      <c r="G19" s="361">
        <v>14624016</v>
      </c>
      <c r="H19" s="361">
        <v>17127359</v>
      </c>
      <c r="I19" s="361">
        <v>21814773</v>
      </c>
      <c r="J19" s="361">
        <v>23158243</v>
      </c>
      <c r="K19" s="361">
        <v>27148066</v>
      </c>
      <c r="L19" s="361">
        <v>35052138</v>
      </c>
      <c r="M19" s="361">
        <v>29499713</v>
      </c>
      <c r="N19" s="361">
        <v>27697165</v>
      </c>
      <c r="O19" s="361">
        <v>28422897</v>
      </c>
      <c r="P19" s="361">
        <v>31273564.439999998</v>
      </c>
      <c r="Q19" s="361">
        <v>30952978</v>
      </c>
      <c r="R19" s="361">
        <v>30959466</v>
      </c>
      <c r="S19" s="361">
        <v>38885387</v>
      </c>
      <c r="T19" s="361">
        <v>26332960</v>
      </c>
      <c r="V19" s="4"/>
      <c r="W19" s="4"/>
      <c r="X19" s="4"/>
      <c r="Y19" s="4"/>
      <c r="Z19" s="4"/>
      <c r="AA19" s="4"/>
      <c r="AB19" s="4"/>
      <c r="AC19" s="4"/>
      <c r="AD19" s="4"/>
      <c r="AE19" s="4"/>
      <c r="AF19" s="4"/>
      <c r="AG19" s="623"/>
      <c r="AH19" s="622"/>
      <c r="AI19" s="4"/>
      <c r="AJ19" s="4"/>
      <c r="AK19" s="4"/>
      <c r="AL19" s="623"/>
      <c r="AM19" s="622"/>
    </row>
    <row r="20" spans="1:39" ht="33" customHeight="1">
      <c r="B20" s="356"/>
      <c r="C20" s="357"/>
      <c r="D20" s="357"/>
      <c r="E20" s="357"/>
      <c r="F20" s="357"/>
      <c r="G20" s="357"/>
      <c r="H20" s="357"/>
      <c r="I20" s="357"/>
      <c r="J20" s="357"/>
      <c r="K20" s="357"/>
      <c r="L20" s="357"/>
      <c r="M20" s="355"/>
      <c r="N20" s="355"/>
      <c r="O20" s="355"/>
      <c r="P20" s="355"/>
      <c r="Q20" s="355"/>
      <c r="R20" s="355"/>
      <c r="S20" s="355"/>
      <c r="V20" s="15"/>
      <c r="W20" s="15"/>
      <c r="X20" s="15"/>
      <c r="Y20" s="15"/>
      <c r="Z20" s="15"/>
      <c r="AA20" s="15"/>
      <c r="AB20" s="15"/>
      <c r="AC20" s="15"/>
      <c r="AD20" s="15"/>
      <c r="AE20" s="15"/>
      <c r="AF20" s="15"/>
      <c r="AG20" s="623"/>
      <c r="AH20" s="622"/>
      <c r="AI20" s="15"/>
      <c r="AJ20" s="15"/>
      <c r="AK20" s="15"/>
      <c r="AL20" s="623"/>
      <c r="AM20" s="622"/>
    </row>
    <row r="21" spans="1:39" ht="33" customHeight="1">
      <c r="B21" s="793" t="s">
        <v>333</v>
      </c>
      <c r="C21" s="230"/>
      <c r="D21" s="230"/>
      <c r="E21" s="230"/>
      <c r="F21" s="230"/>
      <c r="G21" s="230"/>
      <c r="H21" s="230"/>
      <c r="I21" s="230"/>
      <c r="J21" s="355"/>
      <c r="K21" s="230"/>
      <c r="L21" s="230"/>
      <c r="M21" s="355"/>
      <c r="N21" s="355"/>
      <c r="O21" s="355"/>
      <c r="P21" s="355"/>
      <c r="Q21" s="355"/>
      <c r="R21" s="355"/>
      <c r="S21" s="355"/>
      <c r="T21" s="15"/>
      <c r="U21" s="581"/>
      <c r="V21" s="581"/>
      <c r="W21" s="581"/>
      <c r="X21" s="581"/>
      <c r="Y21" s="581"/>
      <c r="Z21" s="581"/>
      <c r="AA21" s="581"/>
      <c r="AB21" s="581"/>
      <c r="AC21" s="581"/>
      <c r="AD21" s="581"/>
      <c r="AE21" s="581"/>
      <c r="AF21" s="581"/>
      <c r="AG21" s="623"/>
      <c r="AH21" s="622"/>
      <c r="AI21" s="15"/>
      <c r="AJ21" s="15"/>
      <c r="AK21" s="15"/>
      <c r="AL21" s="623"/>
      <c r="AM21" s="622"/>
    </row>
    <row r="22" spans="1:39" ht="33" customHeight="1">
      <c r="J22" s="85"/>
      <c r="T22" s="15"/>
      <c r="U22" s="581"/>
      <c r="V22" s="581"/>
      <c r="W22" s="581"/>
      <c r="X22" s="581"/>
      <c r="Y22" s="581"/>
      <c r="Z22" s="581"/>
      <c r="AA22" s="581"/>
      <c r="AB22" s="581"/>
      <c r="AC22" s="581"/>
      <c r="AD22" s="581"/>
      <c r="AE22" s="581"/>
      <c r="AF22" s="581"/>
      <c r="AG22" s="623"/>
      <c r="AH22" s="622"/>
      <c r="AI22" s="15"/>
      <c r="AJ22" s="15"/>
      <c r="AK22" s="15"/>
      <c r="AL22" s="623"/>
      <c r="AM22" s="622"/>
    </row>
    <row r="23" spans="1:39" ht="33" customHeight="1">
      <c r="B23" s="509"/>
      <c r="C23" s="509"/>
      <c r="D23" s="509"/>
      <c r="E23" s="509"/>
      <c r="F23" s="509"/>
      <c r="J23" s="85"/>
      <c r="T23" s="15"/>
      <c r="U23" s="581"/>
      <c r="V23" s="581"/>
      <c r="W23" s="581"/>
      <c r="X23" s="581"/>
      <c r="Y23" s="581"/>
      <c r="Z23" s="581"/>
      <c r="AA23" s="581"/>
      <c r="AB23" s="581"/>
      <c r="AC23" s="581"/>
      <c r="AD23" s="581"/>
      <c r="AE23" s="581"/>
      <c r="AF23" s="581"/>
      <c r="AG23" s="623"/>
      <c r="AH23" s="622"/>
      <c r="AI23" s="15"/>
      <c r="AJ23" s="15"/>
      <c r="AK23" s="15"/>
      <c r="AL23" s="623"/>
      <c r="AM23" s="622"/>
    </row>
    <row r="24" spans="1:39" ht="33" customHeight="1">
      <c r="B24" s="509"/>
      <c r="C24" s="509"/>
      <c r="D24" s="509"/>
      <c r="E24" s="509"/>
      <c r="F24" s="509"/>
      <c r="J24" s="85"/>
      <c r="T24" s="15"/>
      <c r="U24" s="581"/>
      <c r="V24" s="581"/>
      <c r="W24" s="581"/>
      <c r="X24" s="581"/>
      <c r="Y24" s="581"/>
      <c r="Z24" s="581"/>
      <c r="AA24" s="581"/>
      <c r="AB24" s="581"/>
      <c r="AC24" s="581"/>
      <c r="AD24" s="581"/>
      <c r="AE24" s="581"/>
      <c r="AF24" s="581"/>
      <c r="AG24" s="623"/>
      <c r="AH24" s="622"/>
      <c r="AI24" s="15"/>
      <c r="AJ24" s="15"/>
      <c r="AK24" s="15"/>
      <c r="AL24" s="623"/>
      <c r="AM24" s="622"/>
    </row>
    <row r="25" spans="1:39" ht="33" customHeight="1">
      <c r="A25" s="200"/>
      <c r="B25" s="1020"/>
      <c r="C25" s="1020"/>
      <c r="D25" s="175" t="s">
        <v>43</v>
      </c>
      <c r="E25" s="175"/>
      <c r="F25" s="510"/>
      <c r="G25" s="62"/>
      <c r="J25" s="85"/>
      <c r="T25" s="15"/>
      <c r="U25" s="15"/>
      <c r="V25" s="15"/>
      <c r="W25" s="15"/>
      <c r="X25" s="15"/>
      <c r="Y25" s="15"/>
      <c r="Z25" s="15"/>
      <c r="AA25" s="15"/>
      <c r="AB25" s="15"/>
      <c r="AC25" s="15"/>
      <c r="AD25" s="15"/>
      <c r="AE25" s="15"/>
      <c r="AF25" s="15"/>
      <c r="AG25" s="623"/>
      <c r="AH25" s="622"/>
      <c r="AI25" s="15"/>
      <c r="AJ25" s="15"/>
      <c r="AK25" s="15"/>
      <c r="AL25" s="623"/>
      <c r="AM25" s="622"/>
    </row>
    <row r="26" spans="1:39" ht="33" customHeight="1">
      <c r="A26" s="200"/>
      <c r="B26" s="191" t="str">
        <f>+B9</f>
        <v>Hospitales generales 1/</v>
      </c>
      <c r="C26" s="192">
        <f>T9</f>
        <v>2517568</v>
      </c>
      <c r="D26" s="193">
        <f>C26/$C$30</f>
        <v>0.35759293827352684</v>
      </c>
      <c r="E26" s="175"/>
      <c r="F26" s="510"/>
      <c r="G26" s="62"/>
      <c r="J26" s="85"/>
      <c r="T26" s="15"/>
      <c r="U26" s="581"/>
      <c r="V26" s="581"/>
      <c r="W26" s="581"/>
      <c r="X26" s="581"/>
      <c r="Y26" s="581"/>
      <c r="Z26" s="581"/>
      <c r="AA26" s="581"/>
      <c r="AB26" s="15"/>
      <c r="AC26" s="15"/>
      <c r="AD26" s="15"/>
      <c r="AE26" s="15"/>
      <c r="AF26" s="15"/>
      <c r="AG26" s="623"/>
      <c r="AH26" s="622"/>
      <c r="AI26" s="15"/>
      <c r="AJ26" s="15"/>
      <c r="AK26" s="15"/>
      <c r="AL26" s="621"/>
      <c r="AM26" s="622"/>
    </row>
    <row r="27" spans="1:39" ht="33" customHeight="1">
      <c r="A27" s="200"/>
      <c r="B27" s="191" t="str">
        <f>+B10</f>
        <v>Hospitales básicos</v>
      </c>
      <c r="C27" s="192">
        <f>T10</f>
        <v>2756176</v>
      </c>
      <c r="D27" s="193">
        <f>C27/$C$30</f>
        <v>0.39148458919043144</v>
      </c>
      <c r="E27" s="175"/>
      <c r="F27" s="510"/>
      <c r="G27" s="62"/>
      <c r="J27" s="85"/>
      <c r="T27" s="15"/>
      <c r="U27" s="581"/>
      <c r="V27" s="581"/>
      <c r="W27" s="581"/>
      <c r="X27" s="581"/>
      <c r="Y27" s="581"/>
      <c r="Z27" s="581"/>
      <c r="AA27" s="581"/>
      <c r="AB27" s="15"/>
      <c r="AC27" s="15"/>
      <c r="AD27" s="15"/>
      <c r="AE27" s="15"/>
      <c r="AF27" s="15"/>
      <c r="AG27" s="623"/>
      <c r="AH27" s="622"/>
      <c r="AI27" s="15"/>
      <c r="AJ27" s="15"/>
      <c r="AK27" s="15"/>
      <c r="AL27" s="623"/>
      <c r="AM27" s="622"/>
    </row>
    <row r="28" spans="1:39" ht="33" customHeight="1">
      <c r="A28" s="200"/>
      <c r="B28" s="191" t="str">
        <f>+B11</f>
        <v>Hospitales especializados</v>
      </c>
      <c r="C28" s="192">
        <f>T11</f>
        <v>1305128</v>
      </c>
      <c r="D28" s="193">
        <f>C28/$C$30</f>
        <v>0.18537912634059994</v>
      </c>
      <c r="E28" s="175"/>
      <c r="F28" s="510"/>
      <c r="G28" s="62"/>
      <c r="J28" s="85"/>
      <c r="T28" s="15"/>
      <c r="U28" s="581"/>
      <c r="V28" s="581"/>
      <c r="W28" s="581"/>
      <c r="X28" s="15"/>
      <c r="Y28" s="15"/>
      <c r="Z28" s="15"/>
      <c r="AA28" s="15"/>
      <c r="AB28" s="15"/>
      <c r="AC28" s="15"/>
      <c r="AD28" s="15"/>
      <c r="AE28" s="15"/>
      <c r="AF28" s="15"/>
      <c r="AG28" s="623"/>
      <c r="AH28" s="622"/>
      <c r="AI28" s="15"/>
      <c r="AJ28" s="15"/>
      <c r="AK28" s="15"/>
      <c r="AL28" s="621"/>
      <c r="AM28" s="622"/>
    </row>
    <row r="29" spans="1:39" ht="33" customHeight="1">
      <c r="A29" s="200"/>
      <c r="B29" s="191" t="str">
        <f>+B12</f>
        <v>Clínicas particulares</v>
      </c>
      <c r="C29" s="192">
        <f>T12</f>
        <v>461446</v>
      </c>
      <c r="D29" s="193">
        <f>C29/$C$30</f>
        <v>6.5543346195441735E-2</v>
      </c>
      <c r="E29" s="175"/>
      <c r="F29" s="510"/>
      <c r="G29" s="62"/>
      <c r="J29" s="85"/>
      <c r="T29" s="15"/>
      <c r="U29" s="581"/>
      <c r="V29" s="581"/>
      <c r="W29" s="581"/>
      <c r="X29" s="15"/>
      <c r="Y29" s="15"/>
      <c r="Z29" s="15"/>
      <c r="AA29" s="15"/>
      <c r="AB29" s="15"/>
      <c r="AC29" s="15"/>
      <c r="AD29" s="15"/>
      <c r="AE29" s="15"/>
      <c r="AF29" s="15"/>
      <c r="AG29" s="623"/>
      <c r="AH29" s="622"/>
      <c r="AI29" s="15"/>
      <c r="AJ29" s="15"/>
      <c r="AK29" s="15"/>
      <c r="AL29" s="623"/>
      <c r="AM29" s="622"/>
    </row>
    <row r="30" spans="1:39" ht="33" customHeight="1">
      <c r="A30" s="200"/>
      <c r="B30" s="194"/>
      <c r="C30" s="195">
        <f>+SUM(C26:C29)</f>
        <v>7040318</v>
      </c>
      <c r="D30" s="196">
        <f>+SUM(D26:D29)</f>
        <v>1</v>
      </c>
      <c r="E30" s="197"/>
      <c r="F30" s="511"/>
      <c r="G30" s="62"/>
      <c r="J30" s="85"/>
      <c r="T30" s="15"/>
      <c r="U30" s="15"/>
      <c r="V30" s="15"/>
      <c r="W30" s="15"/>
      <c r="X30" s="15"/>
      <c r="Y30" s="15"/>
      <c r="Z30" s="15"/>
      <c r="AA30" s="15"/>
      <c r="AB30" s="15"/>
      <c r="AC30" s="15"/>
      <c r="AD30" s="15"/>
      <c r="AE30" s="15"/>
      <c r="AF30" s="15"/>
      <c r="AG30" s="623"/>
      <c r="AH30" s="622"/>
      <c r="AI30" s="15"/>
      <c r="AJ30" s="15"/>
      <c r="AK30" s="15"/>
      <c r="AL30" s="623"/>
      <c r="AM30" s="622"/>
    </row>
    <row r="31" spans="1:39" ht="33" customHeight="1">
      <c r="A31" s="200"/>
      <c r="B31" s="191"/>
      <c r="C31" s="198"/>
      <c r="D31" s="193"/>
      <c r="E31" s="199"/>
      <c r="F31" s="510"/>
      <c r="G31" s="62"/>
      <c r="J31" s="85"/>
      <c r="T31" s="15"/>
      <c r="U31" s="581"/>
      <c r="V31" s="581"/>
      <c r="W31" s="581"/>
      <c r="X31" s="581"/>
      <c r="Y31" s="581"/>
      <c r="Z31" s="581"/>
      <c r="AA31" s="581"/>
      <c r="AB31" s="581"/>
      <c r="AC31" s="581"/>
      <c r="AD31" s="15"/>
      <c r="AE31" s="15"/>
      <c r="AF31" s="15"/>
      <c r="AG31" s="621"/>
      <c r="AH31" s="622"/>
      <c r="AI31" s="15"/>
      <c r="AJ31" s="15"/>
      <c r="AK31" s="15"/>
      <c r="AL31" s="623"/>
      <c r="AM31" s="622"/>
    </row>
    <row r="32" spans="1:39" ht="33" customHeight="1">
      <c r="B32" s="184"/>
      <c r="C32" s="185"/>
      <c r="D32" s="186"/>
      <c r="E32" s="188"/>
      <c r="F32" s="62"/>
      <c r="G32" s="62"/>
      <c r="J32" s="85"/>
      <c r="T32" s="15"/>
      <c r="U32" s="15"/>
      <c r="V32" s="15"/>
      <c r="W32" s="15"/>
      <c r="X32" s="15"/>
      <c r="Y32" s="15"/>
      <c r="Z32" s="15"/>
      <c r="AA32" s="15"/>
      <c r="AB32" s="15"/>
      <c r="AC32" s="15"/>
      <c r="AD32" s="15"/>
      <c r="AE32" s="15"/>
      <c r="AF32" s="15"/>
      <c r="AG32" s="623"/>
      <c r="AH32" s="622"/>
      <c r="AI32" s="15"/>
      <c r="AJ32" s="15"/>
      <c r="AK32" s="15"/>
      <c r="AL32" s="623"/>
      <c r="AM32" s="622"/>
    </row>
    <row r="33" spans="2:41" ht="33" customHeight="1">
      <c r="B33" s="184"/>
      <c r="C33" s="185"/>
      <c r="D33" s="186"/>
      <c r="E33" s="188"/>
      <c r="F33" s="62"/>
      <c r="G33" s="62"/>
      <c r="J33" s="85"/>
      <c r="T33" s="15"/>
      <c r="U33" s="15"/>
      <c r="V33" s="15"/>
      <c r="W33" s="15"/>
      <c r="X33" s="15"/>
      <c r="Y33" s="15"/>
      <c r="Z33" s="15"/>
      <c r="AA33" s="15"/>
      <c r="AB33" s="15"/>
      <c r="AC33" s="15"/>
      <c r="AD33" s="15"/>
      <c r="AE33" s="15"/>
      <c r="AF33" s="15"/>
      <c r="AG33" s="623"/>
      <c r="AH33" s="622"/>
      <c r="AI33" s="15"/>
      <c r="AJ33" s="15"/>
      <c r="AK33" s="15"/>
      <c r="AL33" s="623"/>
      <c r="AM33" s="622"/>
    </row>
    <row r="34" spans="2:41" ht="33" customHeight="1">
      <c r="B34" s="184"/>
      <c r="C34" s="185"/>
      <c r="D34" s="186"/>
      <c r="E34" s="188"/>
      <c r="F34" s="62"/>
      <c r="G34" s="62"/>
      <c r="J34" s="85"/>
      <c r="V34" s="15"/>
      <c r="W34" s="15"/>
      <c r="X34" s="15"/>
      <c r="Y34" s="15"/>
      <c r="Z34" s="15"/>
      <c r="AA34" s="15"/>
      <c r="AB34" s="15"/>
      <c r="AC34" s="15"/>
      <c r="AD34" s="15"/>
      <c r="AE34" s="15"/>
      <c r="AF34" s="15"/>
      <c r="AG34" s="621"/>
      <c r="AH34" s="622"/>
      <c r="AI34" s="15"/>
      <c r="AJ34" s="15"/>
      <c r="AK34" s="15"/>
      <c r="AL34" s="621"/>
      <c r="AM34" s="622"/>
    </row>
    <row r="35" spans="2:41" ht="33" customHeight="1">
      <c r="B35" s="461" t="s">
        <v>334</v>
      </c>
      <c r="C35" s="183"/>
      <c r="D35" s="183"/>
      <c r="E35" s="189"/>
      <c r="F35" s="187"/>
      <c r="G35" s="62"/>
      <c r="V35" s="15"/>
      <c r="W35" s="15"/>
      <c r="X35" s="15"/>
      <c r="Y35" s="15"/>
      <c r="Z35" s="15"/>
      <c r="AA35" s="15"/>
      <c r="AB35" s="15"/>
      <c r="AC35" s="15"/>
      <c r="AD35" s="15"/>
      <c r="AE35" s="15"/>
      <c r="AF35" s="15"/>
      <c r="AG35" s="623"/>
      <c r="AH35" s="622"/>
      <c r="AI35" s="15"/>
      <c r="AJ35" s="15"/>
      <c r="AK35" s="15"/>
      <c r="AL35" s="623"/>
      <c r="AM35" s="622"/>
    </row>
    <row r="36" spans="2:41" ht="33" customHeight="1">
      <c r="B36" s="175"/>
      <c r="C36" s="175"/>
      <c r="D36" s="175" t="s">
        <v>43</v>
      </c>
      <c r="E36" s="201"/>
      <c r="F36" s="512"/>
      <c r="G36" s="62"/>
      <c r="V36" s="15"/>
      <c r="W36" s="15"/>
      <c r="X36" s="15"/>
      <c r="Y36" s="15"/>
      <c r="Z36" s="15"/>
      <c r="AA36" s="15"/>
      <c r="AB36" s="15"/>
      <c r="AC36" s="15"/>
      <c r="AD36" s="15"/>
      <c r="AE36" s="15"/>
      <c r="AF36" s="15"/>
      <c r="AG36" s="623"/>
      <c r="AH36" s="622"/>
      <c r="AI36" s="15"/>
      <c r="AJ36" s="15"/>
      <c r="AK36" s="15"/>
      <c r="AL36" s="621"/>
      <c r="AM36" s="622"/>
    </row>
    <row r="37" spans="2:41" ht="33" customHeight="1">
      <c r="B37" s="175" t="str">
        <f>+B14</f>
        <v>Centros de salud</v>
      </c>
      <c r="C37" s="201">
        <f>T14</f>
        <v>10522871</v>
      </c>
      <c r="D37" s="193">
        <f>+C37/$C$44</f>
        <v>0.54543442002396558</v>
      </c>
      <c r="E37" s="201"/>
      <c r="F37" s="512"/>
      <c r="G37" s="62"/>
      <c r="V37" s="15"/>
      <c r="W37" s="15"/>
      <c r="X37" s="15"/>
      <c r="Y37" s="15"/>
      <c r="Z37" s="15"/>
      <c r="AA37" s="15"/>
      <c r="AB37" s="15"/>
      <c r="AC37" s="15"/>
      <c r="AD37" s="15"/>
      <c r="AE37" s="15"/>
      <c r="AF37" s="15"/>
      <c r="AG37" s="623"/>
      <c r="AH37" s="622"/>
      <c r="AI37" s="15"/>
      <c r="AJ37" s="15"/>
      <c r="AK37" s="15"/>
      <c r="AL37" s="623"/>
      <c r="AM37" s="622"/>
    </row>
    <row r="38" spans="2:41" ht="33" customHeight="1">
      <c r="B38" s="175" t="str">
        <f>+B18</f>
        <v>Otros 2/</v>
      </c>
      <c r="C38" s="201">
        <f>T18</f>
        <v>5784985</v>
      </c>
      <c r="D38" s="193">
        <f>+C38/$C$44</f>
        <v>0.29985447301618928</v>
      </c>
      <c r="E38" s="201"/>
      <c r="F38" s="512"/>
      <c r="G38" s="62"/>
      <c r="V38" s="15"/>
      <c r="W38" s="15"/>
      <c r="X38" s="15"/>
      <c r="Y38" s="15"/>
      <c r="Z38" s="15"/>
      <c r="AA38" s="15"/>
      <c r="AB38" s="15"/>
      <c r="AC38" s="15"/>
      <c r="AD38" s="15"/>
      <c r="AE38" s="15"/>
      <c r="AF38" s="15"/>
      <c r="AG38" s="623"/>
      <c r="AH38" s="622"/>
      <c r="AI38" s="15"/>
      <c r="AJ38" s="15"/>
      <c r="AK38" s="15"/>
      <c r="AL38" s="621"/>
      <c r="AM38" s="622"/>
    </row>
    <row r="39" spans="2:41" ht="33" customHeight="1">
      <c r="B39" s="175" t="str">
        <f>+B17</f>
        <v>Dispensarios médicos</v>
      </c>
      <c r="C39" s="201">
        <f>T17</f>
        <v>2072300</v>
      </c>
      <c r="D39" s="193">
        <f>+C39/$C$44</f>
        <v>0.10741400788963999</v>
      </c>
      <c r="E39" s="201"/>
      <c r="F39" s="512"/>
      <c r="G39" s="62"/>
      <c r="V39" s="15"/>
      <c r="W39" s="15"/>
      <c r="X39" s="15"/>
      <c r="Y39" s="15"/>
      <c r="Z39" s="15"/>
      <c r="AA39" s="15"/>
      <c r="AB39" s="15"/>
      <c r="AC39" s="15"/>
      <c r="AD39" s="15"/>
      <c r="AE39" s="15"/>
      <c r="AF39" s="15"/>
      <c r="AG39" s="623"/>
      <c r="AH39" s="622"/>
      <c r="AI39" s="15"/>
      <c r="AJ39" s="15"/>
      <c r="AK39" s="15"/>
      <c r="AL39" s="15"/>
      <c r="AM39" s="15"/>
    </row>
    <row r="40" spans="2:41" ht="33" customHeight="1">
      <c r="B40" s="175" t="str">
        <f>+B16</f>
        <v>Puestos de salud</v>
      </c>
      <c r="C40" s="201">
        <f>T16</f>
        <v>868644</v>
      </c>
      <c r="D40" s="193">
        <f>+C40/$C$44</f>
        <v>4.5024626487134317E-2</v>
      </c>
      <c r="E40" s="201"/>
      <c r="F40" s="512"/>
      <c r="G40" s="62"/>
      <c r="V40" s="15"/>
      <c r="W40" s="15"/>
      <c r="X40" s="15"/>
      <c r="Y40" s="15"/>
      <c r="Z40" s="15"/>
      <c r="AA40" s="15"/>
      <c r="AB40" s="15"/>
      <c r="AC40" s="15"/>
      <c r="AD40" s="15"/>
      <c r="AE40" s="15"/>
      <c r="AF40" s="15"/>
      <c r="AG40" s="623"/>
      <c r="AH40" s="622"/>
      <c r="AI40" s="15"/>
      <c r="AJ40" s="15"/>
      <c r="AK40" s="15"/>
      <c r="AL40" s="15"/>
      <c r="AM40" s="15"/>
    </row>
    <row r="41" spans="2:41" ht="33" customHeight="1">
      <c r="B41" s="175" t="str">
        <f>+B15</f>
        <v>Subcentros de salud</v>
      </c>
      <c r="C41" s="201">
        <f>T15</f>
        <v>43842</v>
      </c>
      <c r="D41" s="193">
        <f>+C41/$C$44</f>
        <v>2.2724725830707893E-3</v>
      </c>
      <c r="E41" s="201"/>
      <c r="F41" s="512"/>
      <c r="G41" s="62"/>
      <c r="V41" s="15"/>
      <c r="W41" s="15"/>
      <c r="X41" s="15"/>
      <c r="Y41" s="15"/>
      <c r="Z41" s="15"/>
      <c r="AA41" s="15"/>
      <c r="AB41" s="15"/>
      <c r="AC41" s="15"/>
      <c r="AD41" s="15"/>
      <c r="AE41" s="15"/>
      <c r="AF41" s="15"/>
      <c r="AG41" s="621"/>
      <c r="AH41" s="622"/>
      <c r="AI41" s="15"/>
      <c r="AJ41" s="15"/>
      <c r="AK41" s="15"/>
      <c r="AL41" s="15"/>
      <c r="AM41" s="15"/>
    </row>
    <row r="42" spans="2:41" ht="33" customHeight="1">
      <c r="B42" s="200"/>
      <c r="C42" s="200"/>
      <c r="D42" s="200"/>
      <c r="E42" s="201"/>
      <c r="F42" s="512"/>
      <c r="G42" s="62"/>
      <c r="V42" s="15"/>
      <c r="W42" s="15"/>
      <c r="X42" s="15"/>
      <c r="Y42" s="15"/>
      <c r="Z42" s="15"/>
      <c r="AA42" s="15"/>
      <c r="AB42" s="15"/>
      <c r="AC42" s="15"/>
      <c r="AD42" s="15"/>
      <c r="AE42" s="15"/>
      <c r="AF42" s="15"/>
      <c r="AG42" s="623"/>
      <c r="AH42" s="622"/>
      <c r="AI42" s="15"/>
      <c r="AJ42" s="15"/>
      <c r="AK42" s="15"/>
      <c r="AL42" s="15"/>
      <c r="AM42" s="15"/>
      <c r="AO42" s="85"/>
    </row>
    <row r="43" spans="2:41" ht="33" customHeight="1">
      <c r="B43" s="200"/>
      <c r="C43" s="200"/>
      <c r="D43" s="200"/>
      <c r="E43" s="201"/>
      <c r="F43" s="512"/>
      <c r="G43" s="62"/>
      <c r="V43" s="15"/>
      <c r="W43" s="15"/>
      <c r="X43" s="15"/>
      <c r="Y43" s="15"/>
      <c r="Z43" s="15"/>
      <c r="AA43" s="15"/>
      <c r="AB43" s="15"/>
      <c r="AC43" s="15"/>
      <c r="AD43" s="15"/>
      <c r="AE43" s="15"/>
      <c r="AF43" s="15"/>
      <c r="AG43" s="623"/>
      <c r="AH43" s="622"/>
      <c r="AI43" s="15"/>
      <c r="AJ43" s="15"/>
      <c r="AK43" s="15"/>
      <c r="AL43" s="15"/>
      <c r="AM43" s="15"/>
    </row>
    <row r="44" spans="2:41" ht="33" customHeight="1">
      <c r="B44" s="175"/>
      <c r="C44" s="201">
        <f>+SUM(C37:C41)</f>
        <v>19292642</v>
      </c>
      <c r="D44" s="193">
        <f>+SUM(D37:D41)</f>
        <v>1</v>
      </c>
      <c r="E44" s="201"/>
      <c r="F44" s="512"/>
      <c r="G44" s="62"/>
      <c r="V44" s="15"/>
      <c r="W44" s="15"/>
      <c r="X44" s="15"/>
      <c r="Y44" s="15"/>
      <c r="Z44" s="15"/>
      <c r="AA44" s="15"/>
      <c r="AB44" s="15"/>
      <c r="AC44" s="15"/>
      <c r="AD44" s="15"/>
      <c r="AE44" s="15"/>
      <c r="AF44" s="15"/>
      <c r="AG44" s="623"/>
      <c r="AH44" s="622"/>
      <c r="AI44" s="15"/>
      <c r="AJ44" s="15"/>
      <c r="AK44" s="15"/>
      <c r="AL44" s="15"/>
      <c r="AM44" s="15"/>
    </row>
    <row r="45" spans="2:41" ht="33" customHeight="1">
      <c r="B45" s="175"/>
      <c r="C45" s="175"/>
      <c r="D45" s="175"/>
      <c r="E45" s="201"/>
      <c r="F45" s="512"/>
      <c r="G45" s="62"/>
      <c r="V45" s="15"/>
      <c r="W45" s="15"/>
      <c r="X45" s="15"/>
      <c r="Y45" s="15"/>
      <c r="Z45" s="15"/>
      <c r="AA45" s="15"/>
      <c r="AB45" s="15"/>
      <c r="AC45" s="15"/>
      <c r="AD45" s="15"/>
      <c r="AE45" s="15"/>
      <c r="AF45" s="15"/>
      <c r="AG45" s="621"/>
      <c r="AH45" s="622"/>
      <c r="AI45" s="15"/>
      <c r="AJ45" s="15"/>
      <c r="AK45" s="15"/>
      <c r="AL45" s="15"/>
      <c r="AM45" s="15"/>
    </row>
    <row r="46" spans="2:41" ht="33" customHeight="1">
      <c r="B46" s="175"/>
      <c r="C46" s="175"/>
      <c r="D46" s="175"/>
      <c r="E46" s="201"/>
      <c r="F46" s="512"/>
      <c r="G46" s="62"/>
      <c r="V46" s="15"/>
      <c r="W46" s="15"/>
      <c r="X46" s="15"/>
      <c r="Y46" s="15"/>
      <c r="Z46" s="15"/>
      <c r="AA46" s="15"/>
      <c r="AB46" s="15"/>
      <c r="AC46" s="15"/>
      <c r="AD46" s="15"/>
      <c r="AE46" s="15"/>
      <c r="AF46" s="15"/>
      <c r="AG46" s="15"/>
      <c r="AH46" s="15"/>
      <c r="AI46" s="15"/>
      <c r="AJ46" s="15"/>
      <c r="AK46" s="15"/>
      <c r="AL46" s="15"/>
      <c r="AM46" s="15"/>
    </row>
    <row r="47" spans="2:41" ht="33" customHeight="1">
      <c r="B47" s="62"/>
      <c r="C47" s="190"/>
      <c r="D47" s="190"/>
      <c r="E47" s="190"/>
      <c r="F47" s="190"/>
      <c r="G47" s="62"/>
      <c r="V47" s="15"/>
      <c r="W47" s="15"/>
      <c r="X47" s="15"/>
      <c r="Y47" s="15"/>
      <c r="Z47" s="15"/>
      <c r="AA47" s="15"/>
      <c r="AB47" s="15"/>
      <c r="AC47" s="15"/>
      <c r="AD47" s="15"/>
      <c r="AE47" s="15"/>
      <c r="AF47" s="15"/>
      <c r="AG47" s="15"/>
      <c r="AH47" s="15"/>
      <c r="AI47" s="15"/>
      <c r="AJ47" s="15"/>
      <c r="AK47" s="15"/>
      <c r="AL47" s="15"/>
      <c r="AM47" s="15"/>
    </row>
    <row r="48" spans="2:41" ht="33" customHeight="1">
      <c r="H48" s="87"/>
      <c r="J48" s="87"/>
      <c r="V48" s="15"/>
      <c r="W48" s="15"/>
      <c r="X48" s="15"/>
      <c r="Y48" s="15"/>
      <c r="Z48" s="15"/>
      <c r="AA48" s="15"/>
      <c r="AB48" s="15"/>
      <c r="AC48" s="15"/>
      <c r="AD48" s="15"/>
      <c r="AE48" s="15"/>
      <c r="AF48" s="15"/>
      <c r="AG48" s="15"/>
      <c r="AH48" s="15"/>
      <c r="AI48" s="15"/>
      <c r="AJ48" s="15"/>
      <c r="AK48" s="15"/>
      <c r="AL48" s="15"/>
      <c r="AM48" s="15"/>
    </row>
    <row r="49" spans="2:39" ht="27" customHeight="1">
      <c r="B49" s="230"/>
      <c r="C49" s="785"/>
      <c r="D49" s="230"/>
      <c r="E49" s="230"/>
      <c r="F49" s="230"/>
      <c r="G49" s="230"/>
      <c r="H49" s="87"/>
      <c r="V49" s="15"/>
      <c r="W49" s="15"/>
      <c r="X49" s="15"/>
      <c r="Y49" s="15"/>
      <c r="Z49" s="15"/>
      <c r="AA49" s="15"/>
      <c r="AB49" s="15"/>
      <c r="AC49" s="15"/>
      <c r="AD49" s="15"/>
      <c r="AE49" s="15"/>
      <c r="AF49" s="15"/>
      <c r="AG49" s="15"/>
      <c r="AH49" s="15"/>
      <c r="AI49" s="15"/>
      <c r="AJ49" s="15"/>
      <c r="AK49" s="15"/>
      <c r="AL49" s="15"/>
      <c r="AM49" s="15"/>
    </row>
    <row r="50" spans="2:39" ht="18.75">
      <c r="B50" s="471" t="s">
        <v>359</v>
      </c>
      <c r="C50" s="230"/>
      <c r="D50" s="230"/>
      <c r="E50" s="230"/>
      <c r="F50" s="230"/>
      <c r="G50" s="230"/>
      <c r="V50" s="15"/>
      <c r="W50" s="15"/>
      <c r="X50" s="15"/>
      <c r="Y50" s="15"/>
      <c r="Z50" s="15"/>
      <c r="AA50" s="15"/>
      <c r="AB50" s="15"/>
      <c r="AC50" s="15"/>
      <c r="AD50" s="15"/>
      <c r="AE50" s="15"/>
      <c r="AF50" s="15"/>
      <c r="AG50" s="15"/>
      <c r="AH50" s="15"/>
      <c r="AI50" s="15"/>
      <c r="AJ50" s="15"/>
      <c r="AK50" s="15"/>
      <c r="AL50" s="15"/>
      <c r="AM50" s="15"/>
    </row>
    <row r="51" spans="2:39" ht="18.75">
      <c r="B51" s="234" t="s">
        <v>360</v>
      </c>
      <c r="C51" s="786"/>
      <c r="D51" s="786"/>
      <c r="E51" s="786"/>
      <c r="F51" s="786"/>
      <c r="G51" s="230"/>
      <c r="I51" s="50"/>
      <c r="V51" s="15"/>
      <c r="W51" s="15"/>
      <c r="X51" s="15"/>
      <c r="Y51" s="15"/>
      <c r="Z51" s="15"/>
      <c r="AA51" s="15"/>
      <c r="AB51" s="15"/>
      <c r="AC51" s="15"/>
      <c r="AD51" s="15"/>
      <c r="AE51" s="15"/>
      <c r="AF51" s="15"/>
      <c r="AG51" s="15"/>
      <c r="AH51" s="15"/>
      <c r="AI51" s="15"/>
      <c r="AJ51" s="15"/>
      <c r="AK51" s="15"/>
      <c r="AL51" s="15"/>
      <c r="AM51" s="15"/>
    </row>
    <row r="52" spans="2:39" ht="18.75">
      <c r="B52" s="474" t="s">
        <v>361</v>
      </c>
      <c r="C52" s="787"/>
      <c r="D52" s="787"/>
      <c r="E52" s="787"/>
      <c r="F52" s="787"/>
      <c r="G52" s="230"/>
      <c r="I52" s="50"/>
      <c r="V52" s="15"/>
      <c r="W52" s="15"/>
      <c r="X52" s="15"/>
      <c r="Y52" s="15"/>
      <c r="Z52" s="15"/>
      <c r="AA52" s="15"/>
      <c r="AB52" s="15"/>
      <c r="AC52" s="15"/>
      <c r="AD52" s="15"/>
      <c r="AE52" s="15"/>
      <c r="AF52" s="15"/>
      <c r="AG52" s="15"/>
      <c r="AH52" s="15"/>
      <c r="AI52" s="15"/>
      <c r="AJ52" s="15"/>
      <c r="AK52" s="15"/>
      <c r="AL52" s="15"/>
      <c r="AM52" s="15"/>
    </row>
    <row r="53" spans="2:39" ht="18.75">
      <c r="B53" s="234" t="s">
        <v>285</v>
      </c>
      <c r="C53" s="787"/>
      <c r="D53" s="787"/>
      <c r="E53" s="787"/>
      <c r="F53" s="787"/>
      <c r="G53" s="788"/>
      <c r="H53" s="50"/>
      <c r="I53" s="50"/>
      <c r="V53" s="15"/>
      <c r="W53" s="15"/>
      <c r="X53" s="15"/>
      <c r="Y53" s="15"/>
      <c r="Z53" s="15"/>
      <c r="AA53" s="15"/>
      <c r="AB53" s="15"/>
      <c r="AC53" s="15"/>
      <c r="AD53" s="15"/>
      <c r="AE53" s="15"/>
      <c r="AF53" s="15"/>
      <c r="AG53" s="15"/>
      <c r="AH53" s="15"/>
      <c r="AI53" s="15"/>
      <c r="AJ53" s="15"/>
      <c r="AK53" s="15"/>
      <c r="AL53" s="15"/>
      <c r="AM53" s="15"/>
    </row>
    <row r="54" spans="2:39" ht="18.75">
      <c r="B54" s="234"/>
      <c r="C54" s="787"/>
      <c r="D54" s="787"/>
      <c r="E54" s="787"/>
      <c r="F54" s="787"/>
      <c r="G54" s="230"/>
      <c r="I54" s="50"/>
      <c r="V54" s="15"/>
      <c r="W54" s="15"/>
      <c r="X54" s="15"/>
      <c r="Y54" s="15"/>
      <c r="Z54" s="15"/>
      <c r="AA54" s="15"/>
      <c r="AB54" s="15"/>
      <c r="AC54" s="15"/>
      <c r="AD54" s="15"/>
      <c r="AE54" s="15"/>
      <c r="AF54" s="15"/>
      <c r="AG54" s="15"/>
      <c r="AH54" s="15"/>
      <c r="AI54" s="15"/>
      <c r="AJ54" s="15"/>
      <c r="AK54" s="15"/>
      <c r="AL54" s="15"/>
      <c r="AM54" s="15"/>
    </row>
    <row r="55" spans="2:39" ht="18.75">
      <c r="B55" s="62"/>
      <c r="G55" s="50"/>
      <c r="H55" s="50"/>
      <c r="I55" s="50"/>
      <c r="V55" s="15"/>
      <c r="W55" s="15"/>
      <c r="X55" s="15"/>
      <c r="Y55" s="15"/>
      <c r="Z55" s="15"/>
      <c r="AA55" s="15"/>
      <c r="AB55" s="15"/>
      <c r="AC55" s="15"/>
      <c r="AD55" s="15"/>
      <c r="AE55" s="15"/>
      <c r="AF55" s="15"/>
      <c r="AG55" s="15"/>
      <c r="AH55" s="15"/>
      <c r="AI55" s="15"/>
      <c r="AJ55" s="15"/>
      <c r="AK55" s="15"/>
      <c r="AL55" s="15"/>
      <c r="AM55" s="15"/>
    </row>
    <row r="56" spans="2:39">
      <c r="B56" s="50"/>
      <c r="C56" s="50"/>
      <c r="D56" s="50"/>
      <c r="E56" s="50"/>
      <c r="F56" s="50"/>
      <c r="V56" s="15"/>
      <c r="W56" s="15"/>
      <c r="X56" s="15"/>
      <c r="Y56" s="15"/>
      <c r="Z56" s="15"/>
      <c r="AA56" s="15"/>
      <c r="AB56" s="15"/>
      <c r="AC56" s="15"/>
      <c r="AD56" s="15"/>
      <c r="AE56" s="15"/>
      <c r="AF56" s="15"/>
      <c r="AG56" s="15"/>
      <c r="AH56" s="15"/>
      <c r="AI56" s="15"/>
      <c r="AJ56" s="15"/>
      <c r="AK56" s="15"/>
      <c r="AL56" s="15"/>
      <c r="AM56" s="15"/>
    </row>
    <row r="57" spans="2:39">
      <c r="B57" s="50"/>
      <c r="C57" s="50"/>
      <c r="D57" s="50"/>
      <c r="E57" s="50"/>
      <c r="F57" s="50"/>
      <c r="V57" s="15"/>
      <c r="W57" s="15"/>
      <c r="X57" s="15"/>
      <c r="Y57" s="15"/>
      <c r="Z57" s="15"/>
      <c r="AA57" s="15"/>
      <c r="AB57" s="15"/>
      <c r="AC57" s="15"/>
      <c r="AD57" s="15"/>
      <c r="AE57" s="15"/>
      <c r="AF57" s="15"/>
      <c r="AG57" s="15"/>
      <c r="AH57" s="15"/>
      <c r="AI57" s="15"/>
      <c r="AJ57" s="15"/>
      <c r="AK57" s="15"/>
      <c r="AL57" s="15"/>
      <c r="AM57" s="15"/>
    </row>
    <row r="58" spans="2:39">
      <c r="V58" s="15"/>
      <c r="W58" s="15"/>
      <c r="X58" s="15"/>
      <c r="Y58" s="15"/>
      <c r="Z58" s="15"/>
      <c r="AA58" s="15"/>
      <c r="AB58" s="15"/>
      <c r="AC58" s="15"/>
      <c r="AD58" s="15"/>
      <c r="AE58" s="15"/>
      <c r="AF58" s="15"/>
      <c r="AG58" s="15"/>
      <c r="AH58" s="15"/>
      <c r="AI58" s="15"/>
      <c r="AJ58" s="15"/>
      <c r="AK58" s="15"/>
      <c r="AL58" s="15"/>
      <c r="AM58" s="15"/>
    </row>
    <row r="59" spans="2:39">
      <c r="B59" s="50"/>
      <c r="C59" s="50"/>
      <c r="D59" s="50"/>
      <c r="E59" s="50"/>
      <c r="F59" s="50"/>
      <c r="V59" s="15"/>
      <c r="W59" s="15"/>
      <c r="X59" s="15"/>
      <c r="Y59" s="15"/>
      <c r="Z59" s="15"/>
      <c r="AA59" s="15"/>
      <c r="AB59" s="15"/>
      <c r="AC59" s="15"/>
      <c r="AD59" s="15"/>
      <c r="AE59" s="15"/>
      <c r="AF59" s="15"/>
      <c r="AG59" s="15"/>
      <c r="AH59" s="15"/>
      <c r="AI59" s="15"/>
      <c r="AJ59" s="15"/>
      <c r="AK59" s="15"/>
      <c r="AL59" s="15"/>
      <c r="AM59" s="15"/>
    </row>
    <row r="60" spans="2:39">
      <c r="B60" s="50"/>
      <c r="C60" s="50"/>
      <c r="D60" s="50"/>
      <c r="E60" s="50"/>
      <c r="F60" s="50"/>
      <c r="V60" s="15"/>
      <c r="W60" s="15"/>
      <c r="X60" s="15"/>
      <c r="Y60" s="15"/>
      <c r="Z60" s="15"/>
      <c r="AA60" s="15"/>
      <c r="AB60" s="15"/>
      <c r="AC60" s="15"/>
      <c r="AD60" s="15"/>
      <c r="AE60" s="15"/>
      <c r="AF60" s="15"/>
      <c r="AG60" s="15"/>
      <c r="AH60" s="15"/>
      <c r="AI60" s="15"/>
      <c r="AJ60" s="15"/>
      <c r="AK60" s="15"/>
      <c r="AL60" s="15"/>
      <c r="AM60" s="15"/>
    </row>
    <row r="61" spans="2:39">
      <c r="V61" s="15"/>
      <c r="W61" s="15"/>
      <c r="X61" s="15"/>
      <c r="Y61" s="15"/>
      <c r="Z61" s="15"/>
      <c r="AA61" s="15"/>
      <c r="AB61" s="15"/>
      <c r="AC61" s="15"/>
      <c r="AD61" s="15"/>
      <c r="AE61" s="15"/>
      <c r="AF61" s="15"/>
      <c r="AG61" s="15"/>
      <c r="AH61" s="15"/>
      <c r="AI61" s="15"/>
      <c r="AJ61" s="15"/>
      <c r="AK61" s="15"/>
      <c r="AL61" s="15"/>
      <c r="AM61" s="15"/>
    </row>
    <row r="62" spans="2:39">
      <c r="V62" s="15"/>
      <c r="W62" s="15"/>
      <c r="X62" s="15"/>
      <c r="Y62" s="15"/>
      <c r="Z62" s="15"/>
      <c r="AA62" s="15"/>
      <c r="AB62" s="15"/>
      <c r="AC62" s="15"/>
      <c r="AD62" s="15"/>
      <c r="AE62" s="15"/>
      <c r="AF62" s="15"/>
      <c r="AG62" s="15"/>
      <c r="AH62" s="15"/>
      <c r="AI62" s="15"/>
      <c r="AJ62" s="15"/>
      <c r="AK62" s="15"/>
      <c r="AL62" s="15"/>
      <c r="AM62" s="15"/>
    </row>
    <row r="63" spans="2:39">
      <c r="V63" s="15"/>
      <c r="W63" s="15"/>
      <c r="X63" s="15"/>
      <c r="Y63" s="15"/>
      <c r="Z63" s="15"/>
      <c r="AA63" s="15"/>
      <c r="AB63" s="15"/>
      <c r="AC63" s="15"/>
      <c r="AD63" s="15"/>
      <c r="AE63" s="15"/>
      <c r="AF63" s="623"/>
      <c r="AG63" s="622"/>
      <c r="AH63" s="15"/>
      <c r="AI63" s="15"/>
      <c r="AJ63" s="15"/>
      <c r="AK63" s="15"/>
      <c r="AL63" s="15"/>
      <c r="AM63" s="15"/>
    </row>
    <row r="64" spans="2:39">
      <c r="V64" s="15"/>
      <c r="W64" s="15"/>
      <c r="X64" s="15"/>
      <c r="Y64" s="15"/>
      <c r="Z64" s="15"/>
      <c r="AA64" s="15"/>
      <c r="AB64" s="15"/>
      <c r="AC64" s="15"/>
      <c r="AD64" s="15"/>
      <c r="AE64" s="15"/>
      <c r="AF64" s="626"/>
      <c r="AG64" s="627"/>
      <c r="AH64" s="15"/>
      <c r="AI64" s="15"/>
      <c r="AJ64" s="15"/>
      <c r="AK64" s="15"/>
      <c r="AL64" s="15"/>
      <c r="AM64" s="15"/>
    </row>
    <row r="65" spans="22:39">
      <c r="V65" s="15"/>
      <c r="W65" s="15"/>
      <c r="X65" s="15"/>
      <c r="Y65" s="15"/>
      <c r="Z65" s="15"/>
      <c r="AA65" s="15"/>
      <c r="AB65" s="15"/>
      <c r="AC65" s="15"/>
      <c r="AD65" s="15"/>
      <c r="AE65" s="15"/>
      <c r="AF65" s="623"/>
      <c r="AG65" s="622"/>
      <c r="AH65" s="15"/>
      <c r="AI65" s="15"/>
      <c r="AJ65" s="15"/>
      <c r="AK65" s="15"/>
      <c r="AL65" s="15"/>
      <c r="AM65" s="15"/>
    </row>
    <row r="66" spans="22:39">
      <c r="V66" s="15"/>
      <c r="W66" s="15"/>
      <c r="X66" s="15"/>
      <c r="Y66" s="15"/>
      <c r="Z66" s="15"/>
      <c r="AA66" s="15"/>
      <c r="AB66" s="15"/>
      <c r="AC66" s="15"/>
      <c r="AD66" s="15"/>
      <c r="AE66" s="15"/>
      <c r="AF66" s="623"/>
      <c r="AG66" s="622"/>
      <c r="AH66" s="15"/>
      <c r="AI66" s="15"/>
      <c r="AJ66" s="15"/>
      <c r="AK66" s="15"/>
      <c r="AL66" s="15"/>
      <c r="AM66" s="15"/>
    </row>
    <row r="67" spans="22:39">
      <c r="V67" s="15"/>
      <c r="W67" s="15"/>
      <c r="X67" s="15"/>
      <c r="Y67" s="15"/>
      <c r="Z67" s="15"/>
      <c r="AA67" s="15"/>
      <c r="AB67" s="15"/>
      <c r="AC67" s="15"/>
      <c r="AD67" s="15"/>
      <c r="AE67" s="15"/>
      <c r="AF67" s="623"/>
      <c r="AG67" s="622"/>
      <c r="AH67" s="15"/>
      <c r="AI67" s="15"/>
      <c r="AJ67" s="15"/>
      <c r="AK67" s="15"/>
      <c r="AL67" s="15"/>
      <c r="AM67" s="15"/>
    </row>
    <row r="68" spans="22:39">
      <c r="V68" s="15"/>
      <c r="W68" s="15"/>
      <c r="X68" s="15"/>
      <c r="Y68" s="15"/>
      <c r="Z68" s="15"/>
      <c r="AA68" s="15"/>
      <c r="AB68" s="15"/>
      <c r="AC68" s="15"/>
      <c r="AD68" s="15"/>
      <c r="AE68" s="15"/>
      <c r="AF68" s="623"/>
      <c r="AG68" s="622"/>
      <c r="AH68" s="15"/>
      <c r="AI68" s="15"/>
      <c r="AJ68" s="15"/>
      <c r="AK68" s="15"/>
      <c r="AL68" s="15"/>
      <c r="AM68" s="15"/>
    </row>
    <row r="69" spans="22:39">
      <c r="V69" s="15"/>
      <c r="W69" s="15"/>
      <c r="X69" s="15"/>
      <c r="Y69" s="15"/>
      <c r="Z69" s="15"/>
      <c r="AA69" s="15"/>
      <c r="AB69" s="15"/>
      <c r="AC69" s="15"/>
      <c r="AD69" s="15"/>
      <c r="AE69" s="15"/>
      <c r="AF69" s="623"/>
      <c r="AG69" s="622"/>
      <c r="AH69" s="15"/>
      <c r="AI69" s="15"/>
      <c r="AJ69" s="15"/>
      <c r="AK69" s="15"/>
      <c r="AL69" s="15"/>
      <c r="AM69" s="15"/>
    </row>
    <row r="70" spans="22:39">
      <c r="V70" s="15"/>
      <c r="W70" s="15"/>
      <c r="X70" s="15"/>
      <c r="Y70" s="15"/>
      <c r="Z70" s="15"/>
      <c r="AA70" s="15"/>
      <c r="AB70" s="15"/>
      <c r="AC70" s="15"/>
      <c r="AD70" s="15"/>
      <c r="AE70" s="15"/>
      <c r="AF70" s="623"/>
      <c r="AG70" s="622"/>
      <c r="AH70" s="15"/>
      <c r="AI70" s="15"/>
      <c r="AJ70" s="15"/>
      <c r="AK70" s="15"/>
      <c r="AL70" s="15"/>
      <c r="AM70" s="15"/>
    </row>
    <row r="71" spans="22:39">
      <c r="V71" s="15"/>
      <c r="W71" s="15"/>
      <c r="X71" s="15"/>
      <c r="Y71" s="15"/>
      <c r="Z71" s="15"/>
      <c r="AA71" s="15"/>
      <c r="AB71" s="15"/>
      <c r="AC71" s="15"/>
      <c r="AD71" s="15"/>
      <c r="AE71" s="15"/>
      <c r="AF71" s="623"/>
      <c r="AG71" s="622"/>
      <c r="AH71" s="15"/>
      <c r="AI71" s="15"/>
      <c r="AJ71" s="15"/>
      <c r="AK71" s="15"/>
      <c r="AL71" s="15"/>
      <c r="AM71" s="15"/>
    </row>
    <row r="72" spans="22:39">
      <c r="V72" s="15"/>
      <c r="W72" s="15"/>
      <c r="X72" s="15"/>
      <c r="Y72" s="15"/>
      <c r="Z72" s="15"/>
      <c r="AA72" s="15"/>
      <c r="AB72" s="15"/>
      <c r="AC72" s="15"/>
      <c r="AD72" s="15"/>
      <c r="AE72" s="15"/>
      <c r="AF72" s="623"/>
      <c r="AG72" s="622"/>
      <c r="AH72" s="15"/>
      <c r="AI72" s="15"/>
      <c r="AJ72" s="15"/>
      <c r="AK72" s="15"/>
      <c r="AL72" s="15"/>
      <c r="AM72" s="15"/>
    </row>
    <row r="73" spans="22:39">
      <c r="V73" s="15"/>
      <c r="W73" s="15"/>
      <c r="X73" s="15"/>
      <c r="Y73" s="15"/>
      <c r="Z73" s="15"/>
      <c r="AA73" s="15"/>
      <c r="AB73" s="15"/>
      <c r="AC73" s="15"/>
      <c r="AD73" s="15"/>
      <c r="AE73" s="15"/>
      <c r="AF73" s="623"/>
      <c r="AG73" s="622"/>
      <c r="AH73" s="15"/>
      <c r="AI73" s="15"/>
      <c r="AJ73" s="15"/>
      <c r="AK73" s="15"/>
      <c r="AL73" s="15"/>
      <c r="AM73" s="15"/>
    </row>
    <row r="74" spans="22:39">
      <c r="V74" s="15"/>
      <c r="W74" s="15"/>
      <c r="X74" s="15"/>
      <c r="Y74" s="15"/>
      <c r="Z74" s="15"/>
      <c r="AA74" s="15"/>
      <c r="AB74" s="15"/>
      <c r="AC74" s="15"/>
      <c r="AD74" s="15"/>
      <c r="AE74" s="15"/>
      <c r="AF74" s="15"/>
      <c r="AG74" s="15"/>
      <c r="AH74" s="15"/>
      <c r="AI74" s="15"/>
      <c r="AJ74" s="15"/>
      <c r="AK74" s="15"/>
      <c r="AL74" s="15"/>
      <c r="AM74" s="15"/>
    </row>
  </sheetData>
  <mergeCells count="5">
    <mergeCell ref="B6:B7"/>
    <mergeCell ref="B25:C25"/>
    <mergeCell ref="B3:S3"/>
    <mergeCell ref="B4:S4"/>
    <mergeCell ref="C6:T6"/>
  </mergeCells>
  <hyperlinks>
    <hyperlink ref="B2" location="Indice!A1" display="Índice"/>
    <hyperlink ref="T2" location="'4.8 Consultas tipo de age'!A1" display="Siguiente"/>
    <hyperlink ref="S2" location="'4.6 Camas dotación'!A1" display="Anterior"/>
  </hyperlinks>
  <pageMargins left="0.7" right="0.7" top="0.75" bottom="0.75" header="0.3" footer="0.3"/>
  <pageSetup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B1:AV95"/>
  <sheetViews>
    <sheetView showGridLines="0" zoomScale="60" zoomScaleNormal="60" workbookViewId="0">
      <pane ySplit="4" topLeftCell="A26" activePane="bottomLeft" state="frozen"/>
      <selection pane="bottomLeft" activeCell="K35" sqref="K35"/>
    </sheetView>
  </sheetViews>
  <sheetFormatPr baseColWidth="10" defaultColWidth="11.42578125" defaultRowHeight="17.25"/>
  <cols>
    <col min="1" max="1" width="5" style="9" customWidth="1"/>
    <col min="2" max="2" width="20.7109375" style="9" customWidth="1"/>
    <col min="3" max="14" width="15.7109375" style="9" customWidth="1"/>
    <col min="15" max="17" width="15.7109375" style="89" customWidth="1"/>
    <col min="18" max="18" width="14.85546875" style="9" customWidth="1"/>
    <col min="19" max="20" width="14.85546875" style="9" bestFit="1" customWidth="1"/>
    <col min="21" max="21" width="18.7109375" style="9" customWidth="1"/>
    <col min="22" max="24" width="11.42578125" style="9"/>
    <col min="25" max="25" width="36" style="9" bestFit="1" customWidth="1"/>
    <col min="26" max="26" width="13.5703125" style="9" bestFit="1" customWidth="1"/>
    <col min="27" max="28" width="12.42578125" style="9" bestFit="1" customWidth="1"/>
    <col min="29" max="31" width="11.42578125" style="9"/>
    <col min="32" max="32" width="14.28515625" style="9" bestFit="1" customWidth="1"/>
    <col min="33" max="33" width="24.28515625" style="9" bestFit="1" customWidth="1"/>
    <col min="34" max="34" width="23.85546875" style="9" bestFit="1" customWidth="1"/>
    <col min="35" max="36" width="11.42578125" style="9"/>
    <col min="37" max="37" width="15.85546875" style="9" bestFit="1" customWidth="1"/>
    <col min="38" max="38" width="11.42578125" style="9"/>
    <col min="39" max="39" width="30.140625" style="9" bestFit="1" customWidth="1"/>
    <col min="40" max="41" width="11.42578125" style="9"/>
    <col min="42" max="42" width="10" style="9" bestFit="1" customWidth="1"/>
    <col min="43" max="43" width="11.42578125" style="9"/>
    <col min="44" max="44" width="30.140625" style="9" bestFit="1" customWidth="1"/>
    <col min="45" max="16384" width="11.42578125" style="9"/>
  </cols>
  <sheetData>
    <row r="1" spans="2:48" ht="95.25" customHeight="1"/>
    <row r="2" spans="2:48" s="676" customFormat="1" ht="33" customHeight="1">
      <c r="B2" s="658" t="s">
        <v>108</v>
      </c>
      <c r="O2" s="677"/>
      <c r="P2" s="677"/>
      <c r="Q2" s="677"/>
      <c r="S2" s="663" t="s">
        <v>283</v>
      </c>
      <c r="T2" s="663" t="s">
        <v>284</v>
      </c>
      <c r="X2" s="678"/>
      <c r="Y2" s="678"/>
      <c r="Z2" s="678"/>
      <c r="AA2" s="678"/>
      <c r="AB2" s="678"/>
      <c r="AC2" s="678"/>
      <c r="AD2" s="678"/>
      <c r="AE2" s="678"/>
      <c r="AF2" s="678"/>
      <c r="AG2" s="678"/>
      <c r="AH2" s="678"/>
      <c r="AI2" s="678"/>
      <c r="AJ2" s="678"/>
      <c r="AK2" s="678"/>
      <c r="AL2" s="678"/>
      <c r="AM2" s="678"/>
      <c r="AN2" s="678"/>
      <c r="AO2" s="678"/>
      <c r="AP2" s="678"/>
      <c r="AQ2" s="678"/>
      <c r="AR2" s="678"/>
      <c r="AS2" s="678"/>
      <c r="AT2" s="678"/>
      <c r="AU2" s="678"/>
      <c r="AV2" s="678"/>
    </row>
    <row r="3" spans="2:48" ht="33" customHeight="1">
      <c r="B3" s="926" t="s">
        <v>263</v>
      </c>
      <c r="C3" s="926"/>
      <c r="D3" s="926"/>
      <c r="E3" s="926"/>
      <c r="F3" s="926"/>
      <c r="G3" s="926"/>
      <c r="H3" s="926"/>
      <c r="I3" s="926"/>
      <c r="J3" s="926"/>
      <c r="K3" s="926"/>
      <c r="L3" s="926"/>
      <c r="M3" s="926"/>
      <c r="N3" s="926"/>
      <c r="O3" s="926"/>
      <c r="P3" s="926"/>
      <c r="Q3" s="926"/>
      <c r="R3" s="926"/>
      <c r="X3" s="628"/>
      <c r="Y3" s="629"/>
      <c r="Z3" s="628"/>
      <c r="AA3" s="628"/>
      <c r="AB3" s="628"/>
      <c r="AC3" s="628"/>
      <c r="AD3" s="628"/>
      <c r="AE3" s="630"/>
      <c r="AF3" s="628"/>
      <c r="AG3" s="628"/>
      <c r="AH3" s="628"/>
      <c r="AI3" s="628"/>
      <c r="AJ3" s="628"/>
      <c r="AK3" s="628"/>
      <c r="AL3" s="628"/>
      <c r="AM3" s="630"/>
      <c r="AN3" s="628"/>
      <c r="AO3" s="628"/>
      <c r="AP3" s="628"/>
      <c r="AQ3" s="628"/>
      <c r="AR3" s="630"/>
      <c r="AS3" s="628"/>
      <c r="AT3" s="628"/>
      <c r="AU3" s="628"/>
      <c r="AV3" s="628"/>
    </row>
    <row r="4" spans="2:48" ht="33" customHeight="1">
      <c r="B4" s="968" t="s">
        <v>335</v>
      </c>
      <c r="C4" s="968"/>
      <c r="D4" s="968"/>
      <c r="E4" s="968"/>
      <c r="F4" s="968"/>
      <c r="G4" s="968"/>
      <c r="H4" s="968"/>
      <c r="I4" s="968"/>
      <c r="J4" s="968"/>
      <c r="K4" s="968"/>
      <c r="L4" s="968"/>
      <c r="M4" s="968"/>
      <c r="N4" s="968"/>
      <c r="O4" s="968"/>
      <c r="P4" s="968"/>
      <c r="Q4" s="968"/>
      <c r="R4" s="968"/>
      <c r="X4" s="628"/>
      <c r="Y4" s="1024"/>
      <c r="Z4" s="1024"/>
      <c r="AA4" s="1024"/>
      <c r="AB4" s="1024"/>
      <c r="AC4" s="628"/>
      <c r="AD4" s="628"/>
      <c r="AE4" s="1024"/>
      <c r="AF4" s="1024"/>
      <c r="AG4" s="1024"/>
      <c r="AH4" s="1024"/>
      <c r="AI4" s="1024"/>
      <c r="AJ4" s="1024"/>
      <c r="AK4" s="1024"/>
      <c r="AL4" s="628"/>
      <c r="AM4" s="1024"/>
      <c r="AN4" s="1024"/>
      <c r="AO4" s="1024"/>
      <c r="AP4" s="1024"/>
      <c r="AQ4" s="628"/>
      <c r="AR4" s="1024"/>
      <c r="AS4" s="1024"/>
      <c r="AT4" s="1024"/>
      <c r="AU4" s="1024"/>
      <c r="AV4" s="628"/>
    </row>
    <row r="5" spans="2:48" ht="33" customHeight="1">
      <c r="B5" s="336"/>
      <c r="C5" s="336"/>
      <c r="D5" s="336"/>
      <c r="E5" s="336"/>
      <c r="F5" s="336"/>
      <c r="G5" s="336"/>
      <c r="H5" s="336"/>
      <c r="I5" s="336"/>
      <c r="J5" s="336"/>
      <c r="K5" s="336"/>
      <c r="L5" s="336"/>
      <c r="M5" s="336"/>
      <c r="N5" s="336"/>
      <c r="O5" s="362"/>
      <c r="P5" s="362"/>
      <c r="Q5" s="362"/>
      <c r="X5" s="628"/>
      <c r="Y5" s="1024"/>
      <c r="Z5" s="1024"/>
      <c r="AA5" s="1024"/>
      <c r="AB5" s="1024"/>
      <c r="AC5" s="628"/>
      <c r="AD5" s="628"/>
      <c r="AE5" s="1024"/>
      <c r="AF5" s="1024"/>
      <c r="AG5" s="583"/>
      <c r="AH5" s="583"/>
      <c r="AI5" s="1024"/>
      <c r="AJ5" s="1024"/>
      <c r="AK5" s="1024"/>
      <c r="AL5" s="628"/>
      <c r="AM5" s="1024"/>
      <c r="AN5" s="1024"/>
      <c r="AO5" s="1024"/>
      <c r="AP5" s="1024"/>
      <c r="AQ5" s="628"/>
      <c r="AR5" s="1024"/>
      <c r="AS5" s="1024"/>
      <c r="AT5" s="1024"/>
      <c r="AU5" s="1024"/>
      <c r="AV5" s="628"/>
    </row>
    <row r="6" spans="2:48" ht="33" customHeight="1">
      <c r="B6" s="1015" t="s">
        <v>163</v>
      </c>
      <c r="C6" s="1025" t="s">
        <v>62</v>
      </c>
      <c r="D6" s="1026"/>
      <c r="E6" s="1026"/>
      <c r="F6" s="1026"/>
      <c r="G6" s="1026"/>
      <c r="H6" s="1026"/>
      <c r="I6" s="1026"/>
      <c r="J6" s="1026"/>
      <c r="K6" s="1026"/>
      <c r="L6" s="1026"/>
      <c r="M6" s="1026"/>
      <c r="N6" s="1026"/>
      <c r="O6" s="1026"/>
      <c r="P6" s="1026"/>
      <c r="Q6" s="1026"/>
      <c r="R6" s="1026"/>
      <c r="S6" s="1026"/>
      <c r="T6" s="1027"/>
      <c r="X6" s="628"/>
      <c r="Y6" s="584"/>
      <c r="Z6" s="585"/>
      <c r="AA6" s="585"/>
      <c r="AB6" s="585"/>
      <c r="AC6" s="628"/>
      <c r="AD6" s="628"/>
      <c r="AE6" s="584"/>
      <c r="AF6" s="631"/>
      <c r="AG6" s="631"/>
      <c r="AH6" s="631"/>
      <c r="AI6" s="631"/>
      <c r="AJ6" s="631"/>
      <c r="AK6" s="631"/>
      <c r="AL6" s="628"/>
      <c r="AM6" s="584"/>
      <c r="AN6" s="631"/>
      <c r="AO6" s="631"/>
      <c r="AP6" s="631"/>
      <c r="AQ6" s="628"/>
      <c r="AR6" s="584"/>
      <c r="AS6" s="585"/>
      <c r="AT6" s="585"/>
      <c r="AU6" s="585"/>
      <c r="AV6" s="628"/>
    </row>
    <row r="7" spans="2:48" ht="33" customHeight="1">
      <c r="B7" s="1016"/>
      <c r="C7" s="375">
        <v>2003</v>
      </c>
      <c r="D7" s="375">
        <v>2004</v>
      </c>
      <c r="E7" s="375">
        <v>2005</v>
      </c>
      <c r="F7" s="375">
        <v>2006</v>
      </c>
      <c r="G7" s="375">
        <v>2007</v>
      </c>
      <c r="H7" s="375">
        <v>2008</v>
      </c>
      <c r="I7" s="375">
        <v>2009</v>
      </c>
      <c r="J7" s="375">
        <v>2010</v>
      </c>
      <c r="K7" s="375">
        <v>2011</v>
      </c>
      <c r="L7" s="375">
        <v>2012</v>
      </c>
      <c r="M7" s="375">
        <v>2013</v>
      </c>
      <c r="N7" s="375">
        <v>2014</v>
      </c>
      <c r="O7" s="375">
        <v>2015</v>
      </c>
      <c r="P7" s="375">
        <v>2016</v>
      </c>
      <c r="Q7" s="375">
        <v>2017</v>
      </c>
      <c r="R7" s="375">
        <v>2018</v>
      </c>
      <c r="S7" s="375">
        <v>2019</v>
      </c>
      <c r="T7" s="375">
        <v>2020</v>
      </c>
      <c r="X7" s="628"/>
      <c r="Y7" s="586"/>
      <c r="Z7" s="587"/>
      <c r="AA7" s="587"/>
      <c r="AB7" s="587"/>
      <c r="AC7" s="628"/>
      <c r="AD7" s="628"/>
      <c r="AE7" s="586"/>
      <c r="AF7" s="632"/>
      <c r="AG7" s="632"/>
      <c r="AH7" s="632"/>
      <c r="AI7" s="632"/>
      <c r="AJ7" s="632"/>
      <c r="AK7" s="632"/>
      <c r="AL7" s="628"/>
      <c r="AM7" s="586"/>
      <c r="AN7" s="632"/>
      <c r="AO7" s="632"/>
      <c r="AP7" s="632"/>
      <c r="AQ7" s="628"/>
      <c r="AR7" s="586"/>
      <c r="AS7" s="587"/>
      <c r="AT7" s="587"/>
      <c r="AU7" s="587"/>
      <c r="AV7" s="628"/>
    </row>
    <row r="8" spans="2:48" s="11" customFormat="1" ht="33" customHeight="1">
      <c r="B8" s="321" t="s">
        <v>34</v>
      </c>
      <c r="C8" s="360">
        <v>9174015</v>
      </c>
      <c r="D8" s="360">
        <v>11811897</v>
      </c>
      <c r="E8" s="360">
        <v>12789328</v>
      </c>
      <c r="F8" s="360">
        <v>11805224</v>
      </c>
      <c r="G8" s="360">
        <v>9091829</v>
      </c>
      <c r="H8" s="360">
        <v>17127359</v>
      </c>
      <c r="I8" s="360">
        <v>21814773</v>
      </c>
      <c r="J8" s="360">
        <v>23158243</v>
      </c>
      <c r="K8" s="360">
        <v>23207451</v>
      </c>
      <c r="L8" s="360">
        <v>30082215</v>
      </c>
      <c r="M8" s="360">
        <v>29499713</v>
      </c>
      <c r="N8" s="360">
        <v>27697165</v>
      </c>
      <c r="O8" s="360">
        <v>28422897</v>
      </c>
      <c r="P8" s="360">
        <v>31273564.439999975</v>
      </c>
      <c r="Q8" s="360">
        <v>30952978</v>
      </c>
      <c r="R8" s="360">
        <v>37259426.000000015</v>
      </c>
      <c r="S8" s="360">
        <v>36275186.999999963</v>
      </c>
      <c r="T8" s="360">
        <v>24285715.000000022</v>
      </c>
      <c r="X8" s="633"/>
      <c r="Y8" s="586"/>
      <c r="Z8" s="587"/>
      <c r="AA8" s="587"/>
      <c r="AB8" s="587"/>
      <c r="AC8" s="633"/>
      <c r="AD8" s="633"/>
      <c r="AE8" s="586"/>
      <c r="AF8" s="632"/>
      <c r="AG8" s="632"/>
      <c r="AH8" s="632"/>
      <c r="AI8" s="632"/>
      <c r="AJ8" s="632"/>
      <c r="AK8" s="632"/>
      <c r="AL8" s="633"/>
      <c r="AM8" s="586"/>
      <c r="AN8" s="632"/>
      <c r="AO8" s="632"/>
      <c r="AP8" s="632"/>
      <c r="AQ8" s="633"/>
      <c r="AR8" s="586"/>
      <c r="AS8" s="587"/>
      <c r="AT8" s="587"/>
      <c r="AU8" s="587"/>
      <c r="AV8" s="633"/>
    </row>
    <row r="9" spans="2:48" s="11" customFormat="1" ht="33" customHeight="1">
      <c r="B9" s="319" t="s">
        <v>35</v>
      </c>
      <c r="C9" s="359">
        <v>276504</v>
      </c>
      <c r="D9" s="359">
        <v>288801</v>
      </c>
      <c r="E9" s="359">
        <v>355509</v>
      </c>
      <c r="F9" s="359">
        <v>618841</v>
      </c>
      <c r="G9" s="359">
        <v>692553</v>
      </c>
      <c r="H9" s="359">
        <v>1053257</v>
      </c>
      <c r="I9" s="359">
        <v>1210218</v>
      </c>
      <c r="J9" s="359">
        <v>1500697</v>
      </c>
      <c r="K9" s="359">
        <v>1398831</v>
      </c>
      <c r="L9" s="359">
        <v>1605241</v>
      </c>
      <c r="M9" s="359">
        <v>1750205</v>
      </c>
      <c r="N9" s="359">
        <v>1270811</v>
      </c>
      <c r="O9" s="359">
        <v>1656402</v>
      </c>
      <c r="P9" s="359">
        <v>1599817.0000000009</v>
      </c>
      <c r="Q9" s="359">
        <v>1623431.9999999925</v>
      </c>
      <c r="R9" s="359">
        <v>1277661.0000000033</v>
      </c>
      <c r="S9" s="359">
        <v>1272366.999999997</v>
      </c>
      <c r="T9" s="359">
        <v>1032497.0000000001</v>
      </c>
      <c r="U9" s="747"/>
      <c r="X9" s="633"/>
      <c r="Y9" s="584"/>
      <c r="Z9" s="585"/>
      <c r="AA9" s="585"/>
      <c r="AB9" s="585"/>
      <c r="AC9" s="633"/>
      <c r="AD9" s="633"/>
      <c r="AE9" s="584"/>
      <c r="AF9" s="631"/>
      <c r="AG9" s="631"/>
      <c r="AH9" s="631"/>
      <c r="AI9" s="631"/>
      <c r="AJ9" s="631"/>
      <c r="AK9" s="631"/>
      <c r="AL9" s="633"/>
      <c r="AM9" s="584"/>
      <c r="AN9" s="631"/>
      <c r="AO9" s="631"/>
      <c r="AP9" s="631"/>
      <c r="AQ9" s="633"/>
      <c r="AR9" s="584"/>
      <c r="AS9" s="585"/>
      <c r="AT9" s="585"/>
      <c r="AU9" s="585"/>
      <c r="AV9" s="633"/>
    </row>
    <row r="10" spans="2:48" s="11" customFormat="1" ht="33" customHeight="1">
      <c r="B10" s="319" t="s">
        <v>164</v>
      </c>
      <c r="C10" s="359">
        <v>280218</v>
      </c>
      <c r="D10" s="359">
        <v>284336</v>
      </c>
      <c r="E10" s="359">
        <v>289287</v>
      </c>
      <c r="F10" s="359">
        <v>392378</v>
      </c>
      <c r="G10" s="359">
        <v>311842</v>
      </c>
      <c r="H10" s="359">
        <v>648570</v>
      </c>
      <c r="I10" s="359">
        <v>1030668</v>
      </c>
      <c r="J10" s="359">
        <v>1260355</v>
      </c>
      <c r="K10" s="359">
        <v>2227065</v>
      </c>
      <c r="L10" s="359">
        <v>2941256</v>
      </c>
      <c r="M10" s="359">
        <v>8181252</v>
      </c>
      <c r="N10" s="359">
        <v>1294710</v>
      </c>
      <c r="O10" s="359">
        <v>2091991</v>
      </c>
      <c r="P10" s="359">
        <v>2150512.0632934771</v>
      </c>
      <c r="Q10" s="359">
        <v>28698000.000000037</v>
      </c>
      <c r="R10" s="367"/>
      <c r="S10" s="367"/>
      <c r="T10" s="367"/>
      <c r="X10" s="633"/>
      <c r="Y10" s="586"/>
      <c r="Z10" s="587"/>
      <c r="AA10" s="587"/>
      <c r="AB10" s="587"/>
      <c r="AC10" s="633"/>
      <c r="AD10" s="633"/>
      <c r="AE10" s="586"/>
      <c r="AF10" s="632"/>
      <c r="AG10" s="632"/>
      <c r="AH10" s="632"/>
      <c r="AI10" s="632"/>
      <c r="AJ10" s="632"/>
      <c r="AK10" s="632"/>
      <c r="AL10" s="633"/>
      <c r="AM10" s="586"/>
      <c r="AN10" s="632"/>
      <c r="AO10" s="632"/>
      <c r="AP10" s="632"/>
      <c r="AQ10" s="633"/>
      <c r="AR10" s="586"/>
      <c r="AS10" s="587"/>
      <c r="AT10" s="587"/>
      <c r="AU10" s="587"/>
      <c r="AV10" s="633"/>
    </row>
    <row r="11" spans="2:48" s="11" customFormat="1" ht="33" customHeight="1">
      <c r="B11" s="319" t="s">
        <v>165</v>
      </c>
      <c r="C11" s="359"/>
      <c r="D11" s="359"/>
      <c r="E11" s="359"/>
      <c r="F11" s="359">
        <v>146412</v>
      </c>
      <c r="G11" s="359">
        <v>77052</v>
      </c>
      <c r="H11" s="359">
        <v>200916</v>
      </c>
      <c r="I11" s="359">
        <v>236094</v>
      </c>
      <c r="J11" s="359">
        <v>278339</v>
      </c>
      <c r="K11" s="359">
        <v>314719</v>
      </c>
      <c r="L11" s="359">
        <v>423426</v>
      </c>
      <c r="M11" s="359">
        <v>442267</v>
      </c>
      <c r="N11" s="359">
        <v>350235</v>
      </c>
      <c r="O11" s="359">
        <v>486188</v>
      </c>
      <c r="P11" s="359">
        <v>859439.24000000255</v>
      </c>
      <c r="Q11" s="359">
        <v>926967.9999999986</v>
      </c>
      <c r="R11" s="359">
        <v>1281952.0000000002</v>
      </c>
      <c r="S11" s="359">
        <v>1337832.9999999993</v>
      </c>
      <c r="T11" s="359">
        <v>1014747.9999999994</v>
      </c>
      <c r="U11" s="747"/>
      <c r="X11" s="633"/>
      <c r="Y11" s="586"/>
      <c r="Z11" s="587"/>
      <c r="AA11" s="587"/>
      <c r="AB11" s="587"/>
      <c r="AC11" s="633"/>
      <c r="AD11" s="633"/>
      <c r="AE11" s="586"/>
      <c r="AF11" s="632"/>
      <c r="AG11" s="632"/>
      <c r="AH11" s="632"/>
      <c r="AI11" s="632"/>
      <c r="AJ11" s="632"/>
      <c r="AK11" s="632"/>
      <c r="AL11" s="633"/>
      <c r="AM11" s="586"/>
      <c r="AN11" s="632"/>
      <c r="AO11" s="632"/>
      <c r="AP11" s="632"/>
      <c r="AQ11" s="633"/>
      <c r="AR11" s="586"/>
      <c r="AS11" s="587"/>
      <c r="AT11" s="587"/>
      <c r="AU11" s="587"/>
      <c r="AV11" s="633"/>
    </row>
    <row r="12" spans="2:48" s="11" customFormat="1" ht="33" customHeight="1">
      <c r="B12" s="324" t="s">
        <v>5</v>
      </c>
      <c r="C12" s="361">
        <v>9730737</v>
      </c>
      <c r="D12" s="361">
        <v>12385034</v>
      </c>
      <c r="E12" s="361">
        <v>13434124</v>
      </c>
      <c r="F12" s="361">
        <v>12962855</v>
      </c>
      <c r="G12" s="361">
        <v>10173276</v>
      </c>
      <c r="H12" s="361">
        <v>19030102</v>
      </c>
      <c r="I12" s="361">
        <v>24291753</v>
      </c>
      <c r="J12" s="361">
        <v>26197634</v>
      </c>
      <c r="K12" s="361">
        <v>27148066</v>
      </c>
      <c r="L12" s="361">
        <v>35052138</v>
      </c>
      <c r="M12" s="361">
        <v>39873437</v>
      </c>
      <c r="N12" s="361">
        <v>30612921</v>
      </c>
      <c r="O12" s="361">
        <v>32657478</v>
      </c>
      <c r="P12" s="361">
        <v>35883332.743293457</v>
      </c>
      <c r="Q12" s="361">
        <v>62201378.00000003</v>
      </c>
      <c r="R12" s="361">
        <v>39819039.000000015</v>
      </c>
      <c r="S12" s="361">
        <v>38885386.999999955</v>
      </c>
      <c r="T12" s="361">
        <v>26332960.000000022</v>
      </c>
      <c r="X12" s="633"/>
      <c r="Y12" s="584"/>
      <c r="Z12" s="585"/>
      <c r="AA12" s="585"/>
      <c r="AB12" s="585"/>
      <c r="AC12" s="633"/>
      <c r="AD12" s="633"/>
      <c r="AE12" s="584"/>
      <c r="AF12" s="631"/>
      <c r="AG12" s="631"/>
      <c r="AH12" s="631"/>
      <c r="AI12" s="631"/>
      <c r="AJ12" s="631"/>
      <c r="AK12" s="631"/>
      <c r="AL12" s="633"/>
      <c r="AM12" s="584"/>
      <c r="AN12" s="631"/>
      <c r="AO12" s="631"/>
      <c r="AP12" s="631"/>
      <c r="AQ12" s="633"/>
      <c r="AR12" s="584"/>
      <c r="AS12" s="585"/>
      <c r="AT12" s="585"/>
      <c r="AU12" s="585"/>
      <c r="AV12" s="633"/>
    </row>
    <row r="13" spans="2:48" ht="33" customHeight="1">
      <c r="B13" s="363"/>
      <c r="C13" s="363"/>
      <c r="D13" s="363"/>
      <c r="E13" s="363"/>
      <c r="F13" s="363"/>
      <c r="G13" s="363"/>
      <c r="H13" s="363"/>
      <c r="I13" s="363"/>
      <c r="J13" s="363"/>
      <c r="K13" s="363"/>
      <c r="L13" s="363"/>
      <c r="M13" s="364"/>
      <c r="N13" s="365"/>
      <c r="O13" s="366"/>
      <c r="P13" s="366"/>
      <c r="Q13" s="304"/>
      <c r="R13" s="89"/>
      <c r="S13" s="89"/>
      <c r="T13" s="89"/>
      <c r="X13" s="628"/>
      <c r="Y13" s="586"/>
      <c r="Z13" s="587"/>
      <c r="AA13" s="587"/>
      <c r="AB13" s="587"/>
      <c r="AC13" s="628"/>
      <c r="AD13" s="628"/>
      <c r="AE13" s="586"/>
      <c r="AF13" s="632"/>
      <c r="AG13" s="632"/>
      <c r="AH13" s="632"/>
      <c r="AI13" s="632"/>
      <c r="AJ13" s="632"/>
      <c r="AK13" s="632"/>
      <c r="AL13" s="628"/>
      <c r="AM13" s="586"/>
      <c r="AN13" s="632"/>
      <c r="AO13" s="632"/>
      <c r="AP13" s="632"/>
      <c r="AQ13" s="628"/>
      <c r="AR13" s="586"/>
      <c r="AS13" s="587"/>
      <c r="AT13" s="587"/>
      <c r="AU13" s="587"/>
      <c r="AV13" s="628"/>
    </row>
    <row r="14" spans="2:48" ht="33" customHeight="1">
      <c r="B14" s="379" t="s">
        <v>330</v>
      </c>
      <c r="C14" s="290"/>
      <c r="D14" s="290"/>
      <c r="E14" s="290"/>
      <c r="F14" s="290"/>
      <c r="G14" s="336"/>
      <c r="H14" s="336"/>
      <c r="I14" s="336"/>
      <c r="J14" s="336"/>
      <c r="K14" s="336"/>
      <c r="L14" s="336"/>
      <c r="M14" s="336"/>
      <c r="N14" s="336"/>
      <c r="O14" s="362"/>
      <c r="P14" s="362"/>
      <c r="Q14" s="362"/>
      <c r="X14" s="628"/>
      <c r="Y14" s="586"/>
      <c r="Z14" s="587"/>
      <c r="AA14" s="587"/>
      <c r="AB14" s="587"/>
      <c r="AC14" s="628"/>
      <c r="AD14" s="628"/>
      <c r="AE14" s="586"/>
      <c r="AF14" s="632"/>
      <c r="AG14" s="632"/>
      <c r="AH14" s="632"/>
      <c r="AI14" s="632"/>
      <c r="AJ14" s="632"/>
      <c r="AK14" s="632"/>
      <c r="AL14" s="628"/>
      <c r="AM14" s="586"/>
      <c r="AN14" s="632"/>
      <c r="AO14" s="632"/>
      <c r="AP14" s="632"/>
      <c r="AQ14" s="628"/>
      <c r="AR14" s="586"/>
      <c r="AS14" s="587"/>
      <c r="AT14" s="587"/>
      <c r="AU14" s="587"/>
      <c r="AV14" s="628"/>
    </row>
    <row r="15" spans="2:48" ht="33" customHeight="1">
      <c r="O15" s="90"/>
      <c r="X15" s="628"/>
      <c r="Y15" s="584"/>
      <c r="Z15" s="585"/>
      <c r="AA15" s="585"/>
      <c r="AB15" s="585"/>
      <c r="AC15" s="628"/>
      <c r="AD15" s="628"/>
      <c r="AE15" s="584"/>
      <c r="AF15" s="631"/>
      <c r="AG15" s="631"/>
      <c r="AH15" s="631"/>
      <c r="AI15" s="631"/>
      <c r="AJ15" s="631"/>
      <c r="AK15" s="631"/>
      <c r="AL15" s="628"/>
      <c r="AM15" s="584"/>
      <c r="AN15" s="631"/>
      <c r="AO15" s="631"/>
      <c r="AP15" s="631"/>
      <c r="AQ15" s="628"/>
      <c r="AR15" s="584"/>
      <c r="AS15" s="585"/>
      <c r="AT15" s="585"/>
      <c r="AU15" s="585"/>
      <c r="AV15" s="628"/>
    </row>
    <row r="16" spans="2:48" ht="33" customHeight="1">
      <c r="O16" s="634"/>
      <c r="P16" s="635"/>
      <c r="Q16" s="635"/>
      <c r="R16" s="628"/>
      <c r="S16" s="628"/>
      <c r="T16" s="628"/>
      <c r="U16" s="628"/>
      <c r="V16" s="628"/>
      <c r="W16" s="628"/>
      <c r="X16" s="628"/>
      <c r="Y16" s="586"/>
      <c r="Z16" s="587"/>
      <c r="AA16" s="587"/>
      <c r="AB16" s="587"/>
      <c r="AC16" s="628"/>
      <c r="AD16" s="628"/>
      <c r="AE16" s="586"/>
      <c r="AF16" s="632"/>
      <c r="AG16" s="632"/>
      <c r="AH16" s="632"/>
      <c r="AI16" s="632"/>
      <c r="AJ16" s="632"/>
      <c r="AK16" s="632"/>
      <c r="AL16" s="628"/>
      <c r="AM16" s="586"/>
      <c r="AN16" s="632"/>
      <c r="AO16" s="632"/>
      <c r="AP16" s="632"/>
      <c r="AQ16" s="628"/>
      <c r="AR16" s="586"/>
      <c r="AS16" s="587"/>
      <c r="AT16" s="587"/>
      <c r="AU16" s="587"/>
      <c r="AV16" s="628"/>
    </row>
    <row r="17" spans="2:48" ht="33" customHeight="1">
      <c r="O17" s="635"/>
      <c r="P17" s="635"/>
      <c r="Q17" s="115"/>
      <c r="R17" s="115"/>
      <c r="S17" s="82"/>
      <c r="T17" s="630"/>
      <c r="U17" s="82"/>
      <c r="V17" s="280"/>
      <c r="W17" s="280"/>
      <c r="X17" s="628"/>
      <c r="Y17" s="586"/>
      <c r="Z17" s="587"/>
      <c r="AA17" s="587"/>
      <c r="AB17" s="587"/>
      <c r="AC17" s="628"/>
      <c r="AD17" s="628"/>
      <c r="AE17" s="586"/>
      <c r="AF17" s="632"/>
      <c r="AG17" s="632"/>
      <c r="AH17" s="632"/>
      <c r="AI17" s="632"/>
      <c r="AJ17" s="632"/>
      <c r="AK17" s="632"/>
      <c r="AL17" s="628"/>
      <c r="AM17" s="586"/>
      <c r="AN17" s="632"/>
      <c r="AO17" s="632"/>
      <c r="AP17" s="632"/>
      <c r="AQ17" s="628"/>
      <c r="AR17" s="586"/>
      <c r="AS17" s="587"/>
      <c r="AT17" s="587"/>
      <c r="AU17" s="587"/>
      <c r="AV17" s="628"/>
    </row>
    <row r="18" spans="2:48" ht="33" customHeight="1">
      <c r="O18" s="635"/>
      <c r="P18" s="635"/>
      <c r="Q18" s="115"/>
      <c r="R18" s="115"/>
      <c r="S18" s="82"/>
      <c r="T18" s="630"/>
      <c r="U18" s="82"/>
      <c r="V18" s="280"/>
      <c r="W18" s="280"/>
      <c r="X18" s="628"/>
      <c r="Y18" s="584"/>
      <c r="Z18" s="585"/>
      <c r="AA18" s="585"/>
      <c r="AB18" s="585"/>
      <c r="AC18" s="628"/>
      <c r="AD18" s="628"/>
      <c r="AE18" s="584"/>
      <c r="AF18" s="631"/>
      <c r="AG18" s="631"/>
      <c r="AH18" s="631"/>
      <c r="AI18" s="631"/>
      <c r="AJ18" s="631"/>
      <c r="AK18" s="631"/>
      <c r="AL18" s="628"/>
      <c r="AM18" s="584"/>
      <c r="AN18" s="631"/>
      <c r="AO18" s="631"/>
      <c r="AP18" s="631"/>
      <c r="AQ18" s="628"/>
      <c r="AR18" s="584"/>
      <c r="AS18" s="585"/>
      <c r="AT18" s="585"/>
      <c r="AU18" s="585"/>
      <c r="AV18" s="628"/>
    </row>
    <row r="19" spans="2:48" ht="33" customHeight="1">
      <c r="B19" s="503"/>
      <c r="C19" s="503"/>
      <c r="D19" s="503"/>
      <c r="E19" s="503"/>
      <c r="F19" s="503"/>
      <c r="O19" s="635"/>
      <c r="P19" s="635"/>
      <c r="Q19" s="115"/>
      <c r="R19" s="115"/>
      <c r="S19" s="82"/>
      <c r="T19" s="630"/>
      <c r="U19" s="82"/>
      <c r="V19" s="280"/>
      <c r="W19" s="280"/>
      <c r="X19" s="628"/>
      <c r="Y19" s="586"/>
      <c r="Z19" s="587"/>
      <c r="AA19" s="587"/>
      <c r="AB19" s="587"/>
      <c r="AC19" s="628"/>
      <c r="AD19" s="628"/>
      <c r="AE19" s="586"/>
      <c r="AF19" s="632"/>
      <c r="AG19" s="632"/>
      <c r="AH19" s="632"/>
      <c r="AI19" s="632"/>
      <c r="AJ19" s="632"/>
      <c r="AK19" s="632"/>
      <c r="AL19" s="628"/>
      <c r="AM19" s="586"/>
      <c r="AN19" s="632"/>
      <c r="AO19" s="632"/>
      <c r="AP19" s="632"/>
      <c r="AQ19" s="628"/>
      <c r="AR19" s="586"/>
      <c r="AS19" s="587"/>
      <c r="AT19" s="587"/>
      <c r="AU19" s="587"/>
      <c r="AV19" s="628"/>
    </row>
    <row r="20" spans="2:48" ht="33" customHeight="1">
      <c r="B20" s="205"/>
      <c r="C20" s="205"/>
      <c r="D20" s="205"/>
      <c r="E20" s="205"/>
      <c r="F20" s="205"/>
      <c r="O20" s="635"/>
      <c r="P20" s="635"/>
      <c r="Q20" s="115"/>
      <c r="R20" s="115"/>
      <c r="S20" s="82"/>
      <c r="T20" s="630"/>
      <c r="U20" s="82"/>
      <c r="V20" s="66"/>
      <c r="W20" s="66"/>
      <c r="X20" s="628"/>
      <c r="Y20" s="586"/>
      <c r="Z20" s="587"/>
      <c r="AA20" s="587"/>
      <c r="AB20" s="587"/>
      <c r="AC20" s="628"/>
      <c r="AD20" s="628"/>
      <c r="AE20" s="586"/>
      <c r="AF20" s="632"/>
      <c r="AG20" s="632"/>
      <c r="AH20" s="632"/>
      <c r="AI20" s="632"/>
      <c r="AJ20" s="632"/>
      <c r="AK20" s="632"/>
      <c r="AL20" s="628"/>
      <c r="AM20" s="586"/>
      <c r="AN20" s="632"/>
      <c r="AO20" s="632"/>
      <c r="AP20" s="632"/>
      <c r="AQ20" s="628"/>
      <c r="AR20" s="586"/>
      <c r="AS20" s="587"/>
      <c r="AT20" s="587"/>
      <c r="AU20" s="587"/>
      <c r="AV20" s="628"/>
    </row>
    <row r="21" spans="2:48" ht="33" customHeight="1">
      <c r="B21" s="205"/>
      <c r="C21" s="504"/>
      <c r="D21" s="504"/>
      <c r="E21" s="504" t="s">
        <v>43</v>
      </c>
      <c r="F21" s="205"/>
      <c r="O21" s="635"/>
      <c r="P21" s="635"/>
      <c r="Q21" s="636"/>
      <c r="R21" s="630"/>
      <c r="S21" s="630"/>
      <c r="T21" s="630"/>
      <c r="U21" s="630"/>
      <c r="V21" s="630"/>
      <c r="W21" s="628"/>
      <c r="X21" s="628"/>
      <c r="Y21" s="584"/>
      <c r="Z21" s="585"/>
      <c r="AA21" s="585"/>
      <c r="AB21" s="585"/>
      <c r="AC21" s="628"/>
      <c r="AD21" s="628"/>
      <c r="AE21" s="584"/>
      <c r="AF21" s="631"/>
      <c r="AG21" s="631"/>
      <c r="AH21" s="631"/>
      <c r="AI21" s="631"/>
      <c r="AJ21" s="631"/>
      <c r="AK21" s="631"/>
      <c r="AL21" s="628"/>
      <c r="AM21" s="584"/>
      <c r="AN21" s="631"/>
      <c r="AO21" s="631"/>
      <c r="AP21" s="631"/>
      <c r="AQ21" s="628"/>
      <c r="AR21" s="584"/>
      <c r="AS21" s="585"/>
      <c r="AT21" s="585"/>
      <c r="AU21" s="585"/>
      <c r="AV21" s="628"/>
    </row>
    <row r="22" spans="2:48" ht="33" customHeight="1">
      <c r="B22" s="205"/>
      <c r="C22" s="166" t="s">
        <v>34</v>
      </c>
      <c r="D22" s="203">
        <f>+T8</f>
        <v>24285715.000000022</v>
      </c>
      <c r="E22" s="204">
        <f>D22/$D$26</f>
        <v>0.92225541678565581</v>
      </c>
      <c r="F22" s="205"/>
      <c r="O22" s="635"/>
      <c r="P22" s="635"/>
      <c r="Q22" s="115"/>
      <c r="R22" s="630"/>
      <c r="S22" s="630"/>
      <c r="T22" s="630"/>
      <c r="U22" s="630"/>
      <c r="V22" s="630"/>
      <c r="W22" s="628"/>
      <c r="X22" s="628"/>
      <c r="Y22" s="586"/>
      <c r="Z22" s="587"/>
      <c r="AA22" s="587"/>
      <c r="AB22" s="587"/>
      <c r="AC22" s="628"/>
      <c r="AD22" s="628"/>
      <c r="AE22" s="586"/>
      <c r="AF22" s="632"/>
      <c r="AG22" s="632"/>
      <c r="AH22" s="632"/>
      <c r="AI22" s="632"/>
      <c r="AJ22" s="632"/>
      <c r="AK22" s="632"/>
      <c r="AL22" s="628"/>
      <c r="AM22" s="586"/>
      <c r="AN22" s="632"/>
      <c r="AO22" s="632"/>
      <c r="AP22" s="632"/>
      <c r="AQ22" s="628"/>
      <c r="AR22" s="586"/>
      <c r="AS22" s="587"/>
      <c r="AT22" s="587"/>
      <c r="AU22" s="587"/>
      <c r="AV22" s="628"/>
    </row>
    <row r="23" spans="2:48" ht="33" customHeight="1">
      <c r="B23" s="504"/>
      <c r="C23" s="174" t="s">
        <v>35</v>
      </c>
      <c r="D23" s="203">
        <f>+T9</f>
        <v>1032497.0000000001</v>
      </c>
      <c r="E23" s="204">
        <f>D23/$D$26</f>
        <v>3.9209302714165034E-2</v>
      </c>
      <c r="F23" s="205"/>
      <c r="O23" s="635"/>
      <c r="P23" s="635"/>
      <c r="Q23" s="115"/>
      <c r="R23" s="630"/>
      <c r="S23" s="630"/>
      <c r="T23" s="630"/>
      <c r="U23" s="630"/>
      <c r="V23" s="630"/>
      <c r="W23" s="628"/>
      <c r="X23" s="628"/>
      <c r="Y23" s="586"/>
      <c r="Z23" s="587"/>
      <c r="AA23" s="587"/>
      <c r="AB23" s="587"/>
      <c r="AC23" s="628"/>
      <c r="AD23" s="628"/>
      <c r="AE23" s="586"/>
      <c r="AF23" s="632"/>
      <c r="AG23" s="632"/>
      <c r="AH23" s="632"/>
      <c r="AI23" s="632"/>
      <c r="AJ23" s="632"/>
      <c r="AK23" s="632"/>
      <c r="AL23" s="628"/>
      <c r="AM23" s="586"/>
      <c r="AN23" s="632"/>
      <c r="AO23" s="632"/>
      <c r="AP23" s="632"/>
      <c r="AQ23" s="628"/>
      <c r="AR23" s="586"/>
      <c r="AS23" s="587"/>
      <c r="AT23" s="587"/>
      <c r="AU23" s="587"/>
      <c r="AV23" s="628"/>
    </row>
    <row r="24" spans="2:48" ht="33" customHeight="1">
      <c r="B24" s="504"/>
      <c r="C24" s="174" t="s">
        <v>164</v>
      </c>
      <c r="D24" s="203">
        <f>+T10</f>
        <v>0</v>
      </c>
      <c r="E24" s="204">
        <f>D24/$D$26</f>
        <v>0</v>
      </c>
      <c r="F24" s="205"/>
      <c r="O24" s="635"/>
      <c r="P24" s="635"/>
      <c r="Q24" s="636"/>
      <c r="R24" s="115"/>
      <c r="S24" s="630"/>
      <c r="T24" s="630"/>
      <c r="U24" s="630"/>
      <c r="V24" s="630"/>
      <c r="W24" s="628"/>
      <c r="X24" s="628"/>
      <c r="Y24" s="584"/>
      <c r="Z24" s="585"/>
      <c r="AA24" s="585"/>
      <c r="AB24" s="585"/>
      <c r="AC24" s="628"/>
      <c r="AD24" s="628"/>
      <c r="AE24" s="584"/>
      <c r="AF24" s="631"/>
      <c r="AG24" s="631"/>
      <c r="AH24" s="631"/>
      <c r="AI24" s="631"/>
      <c r="AJ24" s="631"/>
      <c r="AK24" s="631"/>
      <c r="AL24" s="628"/>
      <c r="AM24" s="584"/>
      <c r="AN24" s="631"/>
      <c r="AO24" s="631"/>
      <c r="AP24" s="631"/>
      <c r="AQ24" s="628"/>
      <c r="AR24" s="584"/>
      <c r="AS24" s="585"/>
      <c r="AT24" s="585"/>
      <c r="AU24" s="585"/>
      <c r="AV24" s="628"/>
    </row>
    <row r="25" spans="2:48" ht="33" customHeight="1">
      <c r="B25" s="504"/>
      <c r="C25" s="174" t="s">
        <v>165</v>
      </c>
      <c r="D25" s="203">
        <f>+T11</f>
        <v>1014747.9999999994</v>
      </c>
      <c r="E25" s="204">
        <f>D25/$D$26</f>
        <v>3.8535280500179188E-2</v>
      </c>
      <c r="F25" s="205"/>
      <c r="O25" s="635"/>
      <c r="P25" s="635"/>
      <c r="Q25" s="636"/>
      <c r="R25" s="630"/>
      <c r="S25" s="630"/>
      <c r="T25" s="630"/>
      <c r="U25" s="630"/>
      <c r="V25" s="630"/>
      <c r="W25" s="628"/>
      <c r="X25" s="628"/>
      <c r="Y25" s="586"/>
      <c r="Z25" s="587"/>
      <c r="AA25" s="587"/>
      <c r="AB25" s="587"/>
      <c r="AC25" s="628"/>
      <c r="AD25" s="628"/>
      <c r="AE25" s="586"/>
      <c r="AF25" s="632"/>
      <c r="AG25" s="632"/>
      <c r="AH25" s="632"/>
      <c r="AI25" s="632"/>
      <c r="AJ25" s="632"/>
      <c r="AK25" s="632"/>
      <c r="AL25" s="628"/>
      <c r="AM25" s="586"/>
      <c r="AN25" s="632"/>
      <c r="AO25" s="632"/>
      <c r="AP25" s="632"/>
      <c r="AQ25" s="628"/>
      <c r="AR25" s="586"/>
      <c r="AS25" s="587"/>
      <c r="AT25" s="587"/>
      <c r="AU25" s="587"/>
      <c r="AV25" s="628"/>
    </row>
    <row r="26" spans="2:48" ht="33" customHeight="1">
      <c r="B26" s="504"/>
      <c r="C26" s="205"/>
      <c r="D26" s="203">
        <f>+T12</f>
        <v>26332960.000000022</v>
      </c>
      <c r="E26" s="206">
        <f>SUM(E22:E25)</f>
        <v>1</v>
      </c>
      <c r="F26" s="205"/>
      <c r="O26" s="635"/>
      <c r="P26" s="635"/>
      <c r="Q26" s="636"/>
      <c r="R26" s="637"/>
      <c r="S26" s="630"/>
      <c r="T26" s="630"/>
      <c r="U26" s="630"/>
      <c r="V26" s="630"/>
      <c r="W26" s="628"/>
      <c r="X26" s="628"/>
      <c r="Y26" s="586"/>
      <c r="Z26" s="587"/>
      <c r="AA26" s="587"/>
      <c r="AB26" s="587"/>
      <c r="AC26" s="628"/>
      <c r="AD26" s="628"/>
      <c r="AE26" s="586"/>
      <c r="AF26" s="632"/>
      <c r="AG26" s="632"/>
      <c r="AH26" s="632"/>
      <c r="AI26" s="632"/>
      <c r="AJ26" s="632"/>
      <c r="AK26" s="632"/>
      <c r="AL26" s="628"/>
      <c r="AM26" s="586"/>
      <c r="AN26" s="632"/>
      <c r="AO26" s="632"/>
      <c r="AP26" s="632"/>
      <c r="AQ26" s="628"/>
      <c r="AR26" s="586"/>
      <c r="AS26" s="587"/>
      <c r="AT26" s="587"/>
      <c r="AU26" s="587"/>
      <c r="AV26" s="628"/>
    </row>
    <row r="27" spans="2:48" ht="33" customHeight="1">
      <c r="B27" s="504"/>
      <c r="C27" s="205"/>
      <c r="D27" s="205"/>
      <c r="E27" s="205"/>
      <c r="F27" s="205"/>
      <c r="O27" s="635"/>
      <c r="P27" s="635"/>
      <c r="Q27" s="636"/>
      <c r="R27" s="630"/>
      <c r="S27" s="630"/>
      <c r="T27" s="630"/>
      <c r="U27" s="630"/>
      <c r="V27" s="630"/>
      <c r="W27" s="628"/>
      <c r="X27" s="628"/>
      <c r="Y27" s="584"/>
      <c r="Z27" s="585"/>
      <c r="AA27" s="585"/>
      <c r="AB27" s="585"/>
      <c r="AC27" s="628"/>
      <c r="AD27" s="628"/>
      <c r="AE27" s="584"/>
      <c r="AF27" s="631"/>
      <c r="AG27" s="631"/>
      <c r="AH27" s="631"/>
      <c r="AI27" s="631"/>
      <c r="AJ27" s="631"/>
      <c r="AK27" s="631"/>
      <c r="AL27" s="628"/>
      <c r="AM27" s="584"/>
      <c r="AN27" s="631"/>
      <c r="AO27" s="631"/>
      <c r="AP27" s="631"/>
      <c r="AQ27" s="628"/>
      <c r="AR27" s="584"/>
      <c r="AS27" s="585"/>
      <c r="AT27" s="585"/>
      <c r="AU27" s="585"/>
      <c r="AV27" s="628"/>
    </row>
    <row r="28" spans="2:48" ht="33" customHeight="1">
      <c r="O28" s="638"/>
      <c r="P28" s="638"/>
      <c r="Q28" s="638"/>
      <c r="R28" s="637"/>
      <c r="S28" s="637"/>
      <c r="T28" s="637"/>
      <c r="U28" s="637"/>
      <c r="V28" s="637"/>
      <c r="W28" s="637"/>
      <c r="X28" s="628"/>
      <c r="Y28" s="586"/>
      <c r="Z28" s="587"/>
      <c r="AA28" s="587"/>
      <c r="AB28" s="587"/>
      <c r="AC28" s="628"/>
      <c r="AD28" s="628"/>
      <c r="AE28" s="586"/>
      <c r="AF28" s="632"/>
      <c r="AG28" s="632"/>
      <c r="AH28" s="632"/>
      <c r="AI28" s="632"/>
      <c r="AJ28" s="632"/>
      <c r="AK28" s="632"/>
      <c r="AL28" s="628"/>
      <c r="AM28" s="586"/>
      <c r="AN28" s="632"/>
      <c r="AO28" s="632"/>
      <c r="AP28" s="632"/>
      <c r="AQ28" s="628"/>
      <c r="AR28" s="586"/>
      <c r="AS28" s="587"/>
      <c r="AT28" s="587"/>
      <c r="AU28" s="587"/>
      <c r="AV28" s="628"/>
    </row>
    <row r="29" spans="2:48" ht="18" customHeight="1">
      <c r="B29" s="234" t="s">
        <v>361</v>
      </c>
      <c r="C29" s="336"/>
      <c r="D29" s="336"/>
      <c r="E29" s="336"/>
      <c r="F29" s="202"/>
      <c r="X29" s="628"/>
      <c r="Y29" s="586"/>
      <c r="Z29" s="587"/>
      <c r="AA29" s="587"/>
      <c r="AB29" s="587"/>
      <c r="AC29" s="628"/>
      <c r="AD29" s="628"/>
      <c r="AE29" s="586"/>
      <c r="AF29" s="632"/>
      <c r="AG29" s="632"/>
      <c r="AH29" s="632"/>
      <c r="AI29" s="632"/>
      <c r="AJ29" s="632"/>
      <c r="AK29" s="632"/>
      <c r="AL29" s="628"/>
      <c r="AM29" s="586"/>
      <c r="AN29" s="632"/>
      <c r="AO29" s="632"/>
      <c r="AP29" s="632"/>
      <c r="AQ29" s="628"/>
      <c r="AR29" s="586"/>
      <c r="AS29" s="587"/>
      <c r="AT29" s="587"/>
      <c r="AU29" s="587"/>
      <c r="AV29" s="628"/>
    </row>
    <row r="30" spans="2:48">
      <c r="B30" s="234" t="s">
        <v>285</v>
      </c>
      <c r="C30" s="336"/>
      <c r="D30" s="336"/>
      <c r="E30" s="336"/>
      <c r="F30" s="202"/>
      <c r="X30" s="628"/>
      <c r="Y30" s="584"/>
      <c r="Z30" s="585"/>
      <c r="AA30" s="585"/>
      <c r="AB30" s="585"/>
      <c r="AC30" s="628"/>
      <c r="AD30" s="628"/>
      <c r="AE30" s="584"/>
      <c r="AF30" s="631"/>
      <c r="AG30" s="631"/>
      <c r="AH30" s="631"/>
      <c r="AI30" s="631"/>
      <c r="AJ30" s="631"/>
      <c r="AK30" s="631"/>
      <c r="AL30" s="628"/>
      <c r="AM30" s="584"/>
      <c r="AN30" s="631"/>
      <c r="AO30" s="631"/>
      <c r="AP30" s="631"/>
      <c r="AQ30" s="628"/>
      <c r="AR30" s="584"/>
      <c r="AS30" s="585"/>
      <c r="AT30" s="585"/>
      <c r="AU30" s="585"/>
      <c r="AV30" s="628"/>
    </row>
    <row r="31" spans="2:48">
      <c r="B31" s="336"/>
      <c r="C31" s="336"/>
      <c r="D31" s="336"/>
      <c r="E31" s="336"/>
      <c r="F31" s="202"/>
      <c r="X31" s="628"/>
      <c r="Y31" s="586"/>
      <c r="Z31" s="587"/>
      <c r="AA31" s="587"/>
      <c r="AB31" s="587"/>
      <c r="AC31" s="628"/>
      <c r="AD31" s="628"/>
      <c r="AE31" s="586"/>
      <c r="AF31" s="632"/>
      <c r="AG31" s="632"/>
      <c r="AH31" s="632"/>
      <c r="AI31" s="632"/>
      <c r="AJ31" s="632"/>
      <c r="AK31" s="632"/>
      <c r="AL31" s="628"/>
      <c r="AM31" s="586"/>
      <c r="AN31" s="632"/>
      <c r="AO31" s="632"/>
      <c r="AP31" s="632"/>
      <c r="AQ31" s="628"/>
      <c r="AR31" s="586"/>
      <c r="AS31" s="587"/>
      <c r="AT31" s="587"/>
      <c r="AU31" s="587"/>
      <c r="AV31" s="628"/>
    </row>
    <row r="32" spans="2:48">
      <c r="B32" s="173"/>
      <c r="C32" s="173"/>
      <c r="D32" s="202"/>
      <c r="E32" s="202"/>
      <c r="F32" s="202"/>
      <c r="X32" s="628"/>
      <c r="Y32" s="586"/>
      <c r="Z32" s="587"/>
      <c r="AA32" s="587"/>
      <c r="AB32" s="587"/>
      <c r="AC32" s="628"/>
      <c r="AD32" s="628"/>
      <c r="AE32" s="586"/>
      <c r="AF32" s="632"/>
      <c r="AG32" s="632"/>
      <c r="AH32" s="632"/>
      <c r="AI32" s="632"/>
      <c r="AJ32" s="632"/>
      <c r="AK32" s="632"/>
      <c r="AL32" s="628"/>
      <c r="AM32" s="586"/>
      <c r="AN32" s="632"/>
      <c r="AO32" s="632"/>
      <c r="AP32" s="632"/>
      <c r="AQ32" s="628"/>
      <c r="AR32" s="586"/>
      <c r="AS32" s="587"/>
      <c r="AT32" s="587"/>
      <c r="AU32" s="587"/>
      <c r="AV32" s="628"/>
    </row>
    <row r="33" spans="2:48">
      <c r="B33" s="173"/>
      <c r="C33" s="173"/>
      <c r="X33" s="628"/>
      <c r="Y33" s="584"/>
      <c r="Z33" s="585"/>
      <c r="AA33" s="585"/>
      <c r="AB33" s="585"/>
      <c r="AC33" s="628"/>
      <c r="AD33" s="628"/>
      <c r="AE33" s="584"/>
      <c r="AF33" s="631"/>
      <c r="AG33" s="631"/>
      <c r="AH33" s="631"/>
      <c r="AI33" s="631"/>
      <c r="AJ33" s="631"/>
      <c r="AK33" s="631"/>
      <c r="AL33" s="628"/>
      <c r="AM33" s="584"/>
      <c r="AN33" s="631"/>
      <c r="AO33" s="631"/>
      <c r="AP33" s="631"/>
      <c r="AQ33" s="628"/>
      <c r="AR33" s="584"/>
      <c r="AS33" s="585"/>
      <c r="AT33" s="585"/>
      <c r="AU33" s="585"/>
      <c r="AV33" s="628"/>
    </row>
    <row r="34" spans="2:48">
      <c r="X34" s="628"/>
      <c r="Y34" s="586"/>
      <c r="Z34" s="587"/>
      <c r="AA34" s="587"/>
      <c r="AB34" s="587"/>
      <c r="AC34" s="628"/>
      <c r="AD34" s="628"/>
      <c r="AE34" s="586"/>
      <c r="AF34" s="632"/>
      <c r="AG34" s="632"/>
      <c r="AH34" s="632"/>
      <c r="AI34" s="632"/>
      <c r="AJ34" s="632"/>
      <c r="AK34" s="632"/>
      <c r="AL34" s="628"/>
      <c r="AM34" s="586"/>
      <c r="AN34" s="632"/>
      <c r="AO34" s="632"/>
      <c r="AP34" s="632"/>
      <c r="AQ34" s="628"/>
      <c r="AR34" s="586"/>
      <c r="AS34" s="587"/>
      <c r="AT34" s="587"/>
      <c r="AU34" s="587"/>
      <c r="AV34" s="628"/>
    </row>
    <row r="35" spans="2:48">
      <c r="X35" s="628"/>
      <c r="Y35" s="586"/>
      <c r="Z35" s="587"/>
      <c r="AA35" s="587"/>
      <c r="AB35" s="587"/>
      <c r="AC35" s="628"/>
      <c r="AD35" s="628"/>
      <c r="AE35" s="586"/>
      <c r="AF35" s="632"/>
      <c r="AG35" s="632"/>
      <c r="AH35" s="632"/>
      <c r="AI35" s="632"/>
      <c r="AJ35" s="632"/>
      <c r="AK35" s="632"/>
      <c r="AL35" s="628"/>
      <c r="AM35" s="586"/>
      <c r="AN35" s="632"/>
      <c r="AO35" s="632"/>
      <c r="AP35" s="632"/>
      <c r="AQ35" s="628"/>
      <c r="AR35" s="586"/>
      <c r="AS35" s="587"/>
      <c r="AT35" s="587"/>
      <c r="AU35" s="587"/>
      <c r="AV35" s="628"/>
    </row>
    <row r="36" spans="2:48">
      <c r="X36" s="628"/>
      <c r="Y36" s="584"/>
      <c r="Z36" s="585"/>
      <c r="AA36" s="585"/>
      <c r="AB36" s="585"/>
      <c r="AC36" s="628"/>
      <c r="AD36" s="628"/>
      <c r="AE36" s="584"/>
      <c r="AF36" s="631"/>
      <c r="AG36" s="631"/>
      <c r="AH36" s="631"/>
      <c r="AI36" s="631"/>
      <c r="AJ36" s="631"/>
      <c r="AK36" s="631"/>
      <c r="AL36" s="628"/>
      <c r="AM36" s="584"/>
      <c r="AN36" s="631"/>
      <c r="AO36" s="631"/>
      <c r="AP36" s="631"/>
      <c r="AQ36" s="628"/>
      <c r="AR36" s="584"/>
      <c r="AS36" s="585"/>
      <c r="AT36" s="585"/>
      <c r="AU36" s="585"/>
      <c r="AV36" s="628"/>
    </row>
    <row r="37" spans="2:48">
      <c r="X37" s="628"/>
      <c r="Y37" s="586"/>
      <c r="Z37" s="587"/>
      <c r="AA37" s="587"/>
      <c r="AB37" s="587"/>
      <c r="AC37" s="628"/>
      <c r="AD37" s="628"/>
      <c r="AE37" s="586"/>
      <c r="AF37" s="632"/>
      <c r="AG37" s="632"/>
      <c r="AH37" s="632"/>
      <c r="AI37" s="632"/>
      <c r="AJ37" s="632"/>
      <c r="AK37" s="632"/>
      <c r="AL37" s="628"/>
      <c r="AM37" s="586"/>
      <c r="AN37" s="632"/>
      <c r="AO37" s="632"/>
      <c r="AP37" s="632"/>
      <c r="AQ37" s="628"/>
      <c r="AR37" s="586"/>
      <c r="AS37" s="587"/>
      <c r="AT37" s="587"/>
      <c r="AU37" s="587"/>
      <c r="AV37" s="628"/>
    </row>
    <row r="38" spans="2:48">
      <c r="X38" s="628"/>
      <c r="Y38" s="586"/>
      <c r="Z38" s="587"/>
      <c r="AA38" s="587"/>
      <c r="AB38" s="587"/>
      <c r="AC38" s="628"/>
      <c r="AD38" s="628"/>
      <c r="AE38" s="586"/>
      <c r="AF38" s="632"/>
      <c r="AG38" s="632"/>
      <c r="AH38" s="632"/>
      <c r="AI38" s="632"/>
      <c r="AJ38" s="632"/>
      <c r="AK38" s="632"/>
      <c r="AL38" s="628"/>
      <c r="AM38" s="586"/>
      <c r="AN38" s="632"/>
      <c r="AO38" s="632"/>
      <c r="AP38" s="632"/>
      <c r="AQ38" s="628"/>
      <c r="AR38" s="586"/>
      <c r="AS38" s="587"/>
      <c r="AT38" s="587"/>
      <c r="AU38" s="587"/>
      <c r="AV38" s="628"/>
    </row>
    <row r="39" spans="2:48">
      <c r="X39" s="628"/>
      <c r="Y39" s="584"/>
      <c r="Z39" s="585"/>
      <c r="AA39" s="585"/>
      <c r="AB39" s="585"/>
      <c r="AC39" s="628"/>
      <c r="AD39" s="628"/>
      <c r="AE39" s="584"/>
      <c r="AF39" s="631"/>
      <c r="AG39" s="631"/>
      <c r="AH39" s="631"/>
      <c r="AI39" s="631"/>
      <c r="AJ39" s="631"/>
      <c r="AK39" s="631"/>
      <c r="AL39" s="628"/>
      <c r="AM39" s="584"/>
      <c r="AN39" s="631"/>
      <c r="AO39" s="631"/>
      <c r="AP39" s="631"/>
      <c r="AQ39" s="628"/>
      <c r="AR39" s="584"/>
      <c r="AS39" s="585"/>
      <c r="AT39" s="585"/>
      <c r="AU39" s="585"/>
      <c r="AV39" s="628"/>
    </row>
    <row r="40" spans="2:48">
      <c r="X40" s="628"/>
      <c r="Y40" s="586"/>
      <c r="Z40" s="587"/>
      <c r="AA40" s="587"/>
      <c r="AB40" s="587"/>
      <c r="AC40" s="628"/>
      <c r="AD40" s="628"/>
      <c r="AE40" s="586"/>
      <c r="AF40" s="632"/>
      <c r="AG40" s="632"/>
      <c r="AH40" s="632"/>
      <c r="AI40" s="632"/>
      <c r="AJ40" s="632"/>
      <c r="AK40" s="632"/>
      <c r="AL40" s="628"/>
      <c r="AM40" s="586"/>
      <c r="AN40" s="632"/>
      <c r="AO40" s="632"/>
      <c r="AP40" s="632"/>
      <c r="AQ40" s="628"/>
      <c r="AR40" s="586"/>
      <c r="AS40" s="587"/>
      <c r="AT40" s="587"/>
      <c r="AU40" s="587"/>
      <c r="AV40" s="628"/>
    </row>
    <row r="41" spans="2:48">
      <c r="X41" s="628"/>
      <c r="Y41" s="586"/>
      <c r="Z41" s="587"/>
      <c r="AA41" s="587"/>
      <c r="AB41" s="587"/>
      <c r="AC41" s="628"/>
      <c r="AD41" s="628"/>
      <c r="AE41" s="586"/>
      <c r="AF41" s="632"/>
      <c r="AG41" s="632"/>
      <c r="AH41" s="632"/>
      <c r="AI41" s="632"/>
      <c r="AJ41" s="632"/>
      <c r="AK41" s="632"/>
      <c r="AL41" s="628"/>
      <c r="AM41" s="586"/>
      <c r="AN41" s="632"/>
      <c r="AO41" s="632"/>
      <c r="AP41" s="632"/>
      <c r="AQ41" s="628"/>
      <c r="AR41" s="586"/>
      <c r="AS41" s="587"/>
      <c r="AT41" s="587"/>
      <c r="AU41" s="587"/>
      <c r="AV41" s="628"/>
    </row>
    <row r="42" spans="2:48">
      <c r="X42" s="628"/>
      <c r="Y42" s="584"/>
      <c r="Z42" s="585"/>
      <c r="AA42" s="585"/>
      <c r="AB42" s="585"/>
      <c r="AC42" s="628"/>
      <c r="AD42" s="628"/>
      <c r="AE42" s="584"/>
      <c r="AF42" s="631"/>
      <c r="AG42" s="631"/>
      <c r="AH42" s="631"/>
      <c r="AI42" s="631"/>
      <c r="AJ42" s="631"/>
      <c r="AK42" s="631"/>
      <c r="AL42" s="628"/>
      <c r="AM42" s="584"/>
      <c r="AN42" s="631"/>
      <c r="AO42" s="631"/>
      <c r="AP42" s="631"/>
      <c r="AQ42" s="628"/>
      <c r="AR42" s="584"/>
      <c r="AS42" s="585"/>
      <c r="AT42" s="585"/>
      <c r="AU42" s="585"/>
      <c r="AV42" s="628"/>
    </row>
    <row r="43" spans="2:48">
      <c r="X43" s="628"/>
      <c r="Y43" s="586"/>
      <c r="Z43" s="587"/>
      <c r="AA43" s="587"/>
      <c r="AB43" s="587"/>
      <c r="AC43" s="628"/>
      <c r="AD43" s="628"/>
      <c r="AE43" s="586"/>
      <c r="AF43" s="632"/>
      <c r="AG43" s="632"/>
      <c r="AH43" s="632"/>
      <c r="AI43" s="632"/>
      <c r="AJ43" s="632"/>
      <c r="AK43" s="632"/>
      <c r="AL43" s="628"/>
      <c r="AM43" s="586"/>
      <c r="AN43" s="632"/>
      <c r="AO43" s="632"/>
      <c r="AP43" s="632"/>
      <c r="AQ43" s="628"/>
      <c r="AR43" s="586"/>
      <c r="AS43" s="587"/>
      <c r="AT43" s="587"/>
      <c r="AU43" s="587"/>
      <c r="AV43" s="628"/>
    </row>
    <row r="44" spans="2:48">
      <c r="X44" s="628"/>
      <c r="Y44" s="586"/>
      <c r="Z44" s="587"/>
      <c r="AA44" s="587"/>
      <c r="AB44" s="587"/>
      <c r="AC44" s="628"/>
      <c r="AD44" s="628"/>
      <c r="AE44" s="586"/>
      <c r="AF44" s="632"/>
      <c r="AG44" s="632"/>
      <c r="AH44" s="632"/>
      <c r="AI44" s="632"/>
      <c r="AJ44" s="632"/>
      <c r="AK44" s="632"/>
      <c r="AL44" s="628"/>
      <c r="AM44" s="586"/>
      <c r="AN44" s="632"/>
      <c r="AO44" s="632"/>
      <c r="AP44" s="632"/>
      <c r="AQ44" s="628"/>
      <c r="AR44" s="586"/>
      <c r="AS44" s="587"/>
      <c r="AT44" s="587"/>
      <c r="AU44" s="587"/>
      <c r="AV44" s="628"/>
    </row>
    <row r="45" spans="2:48">
      <c r="X45" s="628"/>
      <c r="Y45" s="584"/>
      <c r="Z45" s="585"/>
      <c r="AA45" s="585"/>
      <c r="AB45" s="585"/>
      <c r="AC45" s="628"/>
      <c r="AD45" s="628"/>
      <c r="AE45" s="584"/>
      <c r="AF45" s="631"/>
      <c r="AG45" s="631"/>
      <c r="AH45" s="631"/>
      <c r="AI45" s="631"/>
      <c r="AJ45" s="631"/>
      <c r="AK45" s="631"/>
      <c r="AL45" s="628"/>
      <c r="AM45" s="584"/>
      <c r="AN45" s="631"/>
      <c r="AO45" s="631"/>
      <c r="AP45" s="631"/>
      <c r="AQ45" s="628"/>
      <c r="AR45" s="584"/>
      <c r="AS45" s="585"/>
      <c r="AT45" s="585"/>
      <c r="AU45" s="585"/>
      <c r="AV45" s="628"/>
    </row>
    <row r="46" spans="2:48">
      <c r="X46" s="628"/>
      <c r="Y46" s="586"/>
      <c r="Z46" s="587"/>
      <c r="AA46" s="587"/>
      <c r="AB46" s="587"/>
      <c r="AC46" s="628"/>
      <c r="AD46" s="628"/>
      <c r="AE46" s="586"/>
      <c r="AF46" s="632"/>
      <c r="AG46" s="632"/>
      <c r="AH46" s="632"/>
      <c r="AI46" s="632"/>
      <c r="AJ46" s="632"/>
      <c r="AK46" s="632"/>
      <c r="AL46" s="628"/>
      <c r="AM46" s="586"/>
      <c r="AN46" s="632"/>
      <c r="AO46" s="632"/>
      <c r="AP46" s="632"/>
      <c r="AQ46" s="628"/>
      <c r="AR46" s="586"/>
      <c r="AS46" s="587"/>
      <c r="AT46" s="587"/>
      <c r="AU46" s="587"/>
      <c r="AV46" s="628"/>
    </row>
    <row r="47" spans="2:48">
      <c r="X47" s="628"/>
      <c r="Y47" s="586"/>
      <c r="Z47" s="587"/>
      <c r="AA47" s="587"/>
      <c r="AB47" s="587"/>
      <c r="AC47" s="628"/>
      <c r="AD47" s="628"/>
      <c r="AE47" s="586"/>
      <c r="AF47" s="632"/>
      <c r="AG47" s="632"/>
      <c r="AH47" s="632"/>
      <c r="AI47" s="632"/>
      <c r="AJ47" s="632"/>
      <c r="AK47" s="632"/>
      <c r="AL47" s="628"/>
      <c r="AM47" s="586"/>
      <c r="AN47" s="632"/>
      <c r="AO47" s="632"/>
      <c r="AP47" s="632"/>
      <c r="AQ47" s="628"/>
      <c r="AR47" s="586"/>
      <c r="AS47" s="587"/>
      <c r="AT47" s="587"/>
      <c r="AU47" s="587"/>
      <c r="AV47" s="628"/>
    </row>
    <row r="48" spans="2:48">
      <c r="X48" s="628"/>
      <c r="Y48" s="584"/>
      <c r="Z48" s="585"/>
      <c r="AA48" s="585"/>
      <c r="AB48" s="585"/>
      <c r="AC48" s="628"/>
      <c r="AD48" s="628"/>
      <c r="AE48" s="584"/>
      <c r="AF48" s="631"/>
      <c r="AG48" s="631"/>
      <c r="AH48" s="631"/>
      <c r="AI48" s="631"/>
      <c r="AJ48" s="631"/>
      <c r="AK48" s="631"/>
      <c r="AL48" s="628"/>
      <c r="AM48" s="584"/>
      <c r="AN48" s="631"/>
      <c r="AO48" s="631"/>
      <c r="AP48" s="631"/>
      <c r="AQ48" s="628"/>
      <c r="AR48" s="584"/>
      <c r="AS48" s="585"/>
      <c r="AT48" s="585"/>
      <c r="AU48" s="585"/>
      <c r="AV48" s="628"/>
    </row>
    <row r="49" spans="24:48">
      <c r="X49" s="628"/>
      <c r="Y49" s="586"/>
      <c r="Z49" s="587"/>
      <c r="AA49" s="587"/>
      <c r="AB49" s="587"/>
      <c r="AC49" s="628"/>
      <c r="AD49" s="628"/>
      <c r="AE49" s="586"/>
      <c r="AF49" s="632"/>
      <c r="AG49" s="632"/>
      <c r="AH49" s="632"/>
      <c r="AI49" s="632"/>
      <c r="AJ49" s="632"/>
      <c r="AK49" s="632"/>
      <c r="AL49" s="628"/>
      <c r="AM49" s="586"/>
      <c r="AN49" s="632"/>
      <c r="AO49" s="632"/>
      <c r="AP49" s="632"/>
      <c r="AQ49" s="628"/>
      <c r="AR49" s="586"/>
      <c r="AS49" s="587"/>
      <c r="AT49" s="587"/>
      <c r="AU49" s="587"/>
      <c r="AV49" s="628"/>
    </row>
    <row r="50" spans="24:48">
      <c r="X50" s="628"/>
      <c r="Y50" s="586"/>
      <c r="Z50" s="587"/>
      <c r="AA50" s="587"/>
      <c r="AB50" s="587"/>
      <c r="AC50" s="628"/>
      <c r="AD50" s="628"/>
      <c r="AE50" s="586"/>
      <c r="AF50" s="632"/>
      <c r="AG50" s="632"/>
      <c r="AH50" s="632"/>
      <c r="AI50" s="632"/>
      <c r="AJ50" s="632"/>
      <c r="AK50" s="632"/>
      <c r="AL50" s="628"/>
      <c r="AM50" s="586"/>
      <c r="AN50" s="632"/>
      <c r="AO50" s="632"/>
      <c r="AP50" s="632"/>
      <c r="AQ50" s="628"/>
      <c r="AR50" s="586"/>
      <c r="AS50" s="587"/>
      <c r="AT50" s="587"/>
      <c r="AU50" s="587"/>
      <c r="AV50" s="628"/>
    </row>
    <row r="51" spans="24:48">
      <c r="X51" s="628"/>
      <c r="Y51" s="584"/>
      <c r="Z51" s="585"/>
      <c r="AA51" s="585"/>
      <c r="AB51" s="585"/>
      <c r="AC51" s="628"/>
      <c r="AD51" s="628"/>
      <c r="AE51" s="584"/>
      <c r="AF51" s="631"/>
      <c r="AG51" s="631"/>
      <c r="AH51" s="631"/>
      <c r="AI51" s="631"/>
      <c r="AJ51" s="631"/>
      <c r="AK51" s="631"/>
      <c r="AL51" s="628"/>
      <c r="AM51" s="584"/>
      <c r="AN51" s="631"/>
      <c r="AO51" s="631"/>
      <c r="AP51" s="631"/>
      <c r="AQ51" s="628"/>
      <c r="AR51" s="584"/>
      <c r="AS51" s="585"/>
      <c r="AT51" s="585"/>
      <c r="AU51" s="585"/>
      <c r="AV51" s="628"/>
    </row>
    <row r="52" spans="24:48">
      <c r="X52" s="628"/>
      <c r="Y52" s="586"/>
      <c r="Z52" s="587"/>
      <c r="AA52" s="587"/>
      <c r="AB52" s="587"/>
      <c r="AC52" s="628"/>
      <c r="AD52" s="628"/>
      <c r="AE52" s="586"/>
      <c r="AF52" s="632"/>
      <c r="AG52" s="632"/>
      <c r="AH52" s="632"/>
      <c r="AI52" s="632"/>
      <c r="AJ52" s="632"/>
      <c r="AK52" s="632"/>
      <c r="AL52" s="628"/>
      <c r="AM52" s="586"/>
      <c r="AN52" s="632"/>
      <c r="AO52" s="632"/>
      <c r="AP52" s="632"/>
      <c r="AQ52" s="628"/>
      <c r="AR52" s="586"/>
      <c r="AS52" s="587"/>
      <c r="AT52" s="587"/>
      <c r="AU52" s="587"/>
      <c r="AV52" s="628"/>
    </row>
    <row r="53" spans="24:48">
      <c r="X53" s="628"/>
      <c r="Y53" s="586"/>
      <c r="Z53" s="587"/>
      <c r="AA53" s="587"/>
      <c r="AB53" s="587"/>
      <c r="AC53" s="628"/>
      <c r="AD53" s="628"/>
      <c r="AE53" s="586"/>
      <c r="AF53" s="632"/>
      <c r="AG53" s="632"/>
      <c r="AH53" s="632"/>
      <c r="AI53" s="632"/>
      <c r="AJ53" s="632"/>
      <c r="AK53" s="632"/>
      <c r="AL53" s="628"/>
      <c r="AM53" s="586"/>
      <c r="AN53" s="632"/>
      <c r="AO53" s="632"/>
      <c r="AP53" s="632"/>
      <c r="AQ53" s="628"/>
      <c r="AR53" s="586"/>
      <c r="AS53" s="587"/>
      <c r="AT53" s="587"/>
      <c r="AU53" s="587"/>
      <c r="AV53" s="628"/>
    </row>
    <row r="54" spans="24:48">
      <c r="X54" s="628"/>
      <c r="Y54" s="584"/>
      <c r="Z54" s="585"/>
      <c r="AA54" s="585"/>
      <c r="AB54" s="585"/>
      <c r="AC54" s="628"/>
      <c r="AD54" s="628"/>
      <c r="AE54" s="584"/>
      <c r="AF54" s="631"/>
      <c r="AG54" s="631"/>
      <c r="AH54" s="631"/>
      <c r="AI54" s="631"/>
      <c r="AJ54" s="631"/>
      <c r="AK54" s="631"/>
      <c r="AL54" s="628"/>
      <c r="AM54" s="584"/>
      <c r="AN54" s="631"/>
      <c r="AO54" s="631"/>
      <c r="AP54" s="631"/>
      <c r="AQ54" s="628"/>
      <c r="AR54" s="584"/>
      <c r="AS54" s="585"/>
      <c r="AT54" s="585"/>
      <c r="AU54" s="585"/>
      <c r="AV54" s="628"/>
    </row>
    <row r="55" spans="24:48">
      <c r="X55" s="628"/>
      <c r="Y55" s="586"/>
      <c r="Z55" s="587"/>
      <c r="AA55" s="587"/>
      <c r="AB55" s="587"/>
      <c r="AC55" s="628"/>
      <c r="AD55" s="628"/>
      <c r="AE55" s="586"/>
      <c r="AF55" s="632"/>
      <c r="AG55" s="632"/>
      <c r="AH55" s="632"/>
      <c r="AI55" s="632"/>
      <c r="AJ55" s="632"/>
      <c r="AK55" s="632"/>
      <c r="AL55" s="628"/>
      <c r="AM55" s="586"/>
      <c r="AN55" s="632"/>
      <c r="AO55" s="632"/>
      <c r="AP55" s="632"/>
      <c r="AQ55" s="628"/>
      <c r="AR55" s="586"/>
      <c r="AS55" s="587"/>
      <c r="AT55" s="587"/>
      <c r="AU55" s="587"/>
      <c r="AV55" s="628"/>
    </row>
    <row r="56" spans="24:48">
      <c r="X56" s="628"/>
      <c r="Y56" s="586"/>
      <c r="Z56" s="587"/>
      <c r="AA56" s="587"/>
      <c r="AB56" s="587"/>
      <c r="AC56" s="628"/>
      <c r="AD56" s="628"/>
      <c r="AE56" s="586"/>
      <c r="AF56" s="632"/>
      <c r="AG56" s="632"/>
      <c r="AH56" s="632"/>
      <c r="AI56" s="632"/>
      <c r="AJ56" s="632"/>
      <c r="AK56" s="632"/>
      <c r="AL56" s="628"/>
      <c r="AM56" s="586"/>
      <c r="AN56" s="632"/>
      <c r="AO56" s="632"/>
      <c r="AP56" s="632"/>
      <c r="AQ56" s="628"/>
      <c r="AR56" s="586"/>
      <c r="AS56" s="587"/>
      <c r="AT56" s="587"/>
      <c r="AU56" s="587"/>
      <c r="AV56" s="628"/>
    </row>
    <row r="57" spans="24:48">
      <c r="X57" s="628"/>
      <c r="Y57" s="584"/>
      <c r="Z57" s="585"/>
      <c r="AA57" s="585"/>
      <c r="AB57" s="585"/>
      <c r="AC57" s="628"/>
      <c r="AD57" s="628"/>
      <c r="AE57" s="584"/>
      <c r="AF57" s="631"/>
      <c r="AG57" s="631"/>
      <c r="AH57" s="631"/>
      <c r="AI57" s="631"/>
      <c r="AJ57" s="631"/>
      <c r="AK57" s="631"/>
      <c r="AL57" s="628"/>
      <c r="AM57" s="584"/>
      <c r="AN57" s="631"/>
      <c r="AO57" s="631"/>
      <c r="AP57" s="631"/>
      <c r="AQ57" s="628"/>
      <c r="AR57" s="584"/>
      <c r="AS57" s="585"/>
      <c r="AT57" s="585"/>
      <c r="AU57" s="585"/>
      <c r="AV57" s="628"/>
    </row>
    <row r="58" spans="24:48">
      <c r="X58" s="628"/>
      <c r="Y58" s="586"/>
      <c r="Z58" s="587"/>
      <c r="AA58" s="587"/>
      <c r="AB58" s="587"/>
      <c r="AC58" s="628"/>
      <c r="AD58" s="628"/>
      <c r="AE58" s="586"/>
      <c r="AF58" s="632"/>
      <c r="AG58" s="632"/>
      <c r="AH58" s="632"/>
      <c r="AI58" s="632"/>
      <c r="AJ58" s="632"/>
      <c r="AK58" s="632"/>
      <c r="AL58" s="628"/>
      <c r="AM58" s="586"/>
      <c r="AN58" s="632"/>
      <c r="AO58" s="632"/>
      <c r="AP58" s="632"/>
      <c r="AQ58" s="628"/>
      <c r="AR58" s="586"/>
      <c r="AS58" s="587"/>
      <c r="AT58" s="587"/>
      <c r="AU58" s="587"/>
      <c r="AV58" s="628"/>
    </row>
    <row r="59" spans="24:48">
      <c r="X59" s="628"/>
      <c r="Y59" s="586"/>
      <c r="Z59" s="587"/>
      <c r="AA59" s="587"/>
      <c r="AB59" s="587"/>
      <c r="AC59" s="628"/>
      <c r="AD59" s="628"/>
      <c r="AE59" s="586"/>
      <c r="AF59" s="632"/>
      <c r="AG59" s="632"/>
      <c r="AH59" s="632"/>
      <c r="AI59" s="632"/>
      <c r="AJ59" s="632"/>
      <c r="AK59" s="632"/>
      <c r="AL59" s="628"/>
      <c r="AM59" s="586"/>
      <c r="AN59" s="632"/>
      <c r="AO59" s="632"/>
      <c r="AP59" s="632"/>
      <c r="AQ59" s="628"/>
      <c r="AR59" s="586"/>
      <c r="AS59" s="587"/>
      <c r="AT59" s="587"/>
      <c r="AU59" s="587"/>
      <c r="AV59" s="628"/>
    </row>
    <row r="60" spans="24:48">
      <c r="X60" s="628"/>
      <c r="Y60" s="584"/>
      <c r="Z60" s="585"/>
      <c r="AA60" s="585"/>
      <c r="AB60" s="585"/>
      <c r="AC60" s="628"/>
      <c r="AD60" s="628"/>
      <c r="AE60" s="584"/>
      <c r="AF60" s="631"/>
      <c r="AG60" s="631"/>
      <c r="AH60" s="631"/>
      <c r="AI60" s="631"/>
      <c r="AJ60" s="631"/>
      <c r="AK60" s="631"/>
      <c r="AL60" s="628"/>
      <c r="AM60" s="584"/>
      <c r="AN60" s="631"/>
      <c r="AO60" s="631"/>
      <c r="AP60" s="631"/>
      <c r="AQ60" s="628"/>
      <c r="AR60" s="584"/>
      <c r="AS60" s="585"/>
      <c r="AT60" s="585"/>
      <c r="AU60" s="585"/>
      <c r="AV60" s="628"/>
    </row>
    <row r="61" spans="24:48">
      <c r="X61" s="628"/>
      <c r="Y61" s="586"/>
      <c r="Z61" s="587"/>
      <c r="AA61" s="587"/>
      <c r="AB61" s="587"/>
      <c r="AC61" s="628"/>
      <c r="AD61" s="628"/>
      <c r="AE61" s="586"/>
      <c r="AF61" s="632"/>
      <c r="AG61" s="632"/>
      <c r="AH61" s="632"/>
      <c r="AI61" s="632"/>
      <c r="AJ61" s="632"/>
      <c r="AK61" s="632"/>
      <c r="AL61" s="628"/>
      <c r="AM61" s="586"/>
      <c r="AN61" s="632"/>
      <c r="AO61" s="632"/>
      <c r="AP61" s="632"/>
      <c r="AQ61" s="628"/>
      <c r="AR61" s="586"/>
      <c r="AS61" s="587"/>
      <c r="AT61" s="587"/>
      <c r="AU61" s="587"/>
      <c r="AV61" s="628"/>
    </row>
    <row r="62" spans="24:48">
      <c r="X62" s="628"/>
      <c r="Y62" s="586"/>
      <c r="Z62" s="587"/>
      <c r="AA62" s="587"/>
      <c r="AB62" s="587"/>
      <c r="AC62" s="628"/>
      <c r="AD62" s="628"/>
      <c r="AE62" s="586"/>
      <c r="AF62" s="632"/>
      <c r="AG62" s="632"/>
      <c r="AH62" s="632"/>
      <c r="AI62" s="632"/>
      <c r="AJ62" s="632"/>
      <c r="AK62" s="632"/>
      <c r="AL62" s="628"/>
      <c r="AM62" s="586"/>
      <c r="AN62" s="632"/>
      <c r="AO62" s="632"/>
      <c r="AP62" s="632"/>
      <c r="AQ62" s="628"/>
      <c r="AR62" s="586"/>
      <c r="AS62" s="587"/>
      <c r="AT62" s="587"/>
      <c r="AU62" s="587"/>
      <c r="AV62" s="628"/>
    </row>
    <row r="63" spans="24:48">
      <c r="X63" s="628"/>
      <c r="Y63" s="584"/>
      <c r="Z63" s="585"/>
      <c r="AA63" s="585"/>
      <c r="AB63" s="585"/>
      <c r="AC63" s="628"/>
      <c r="AD63" s="628"/>
      <c r="AE63" s="584"/>
      <c r="AF63" s="631"/>
      <c r="AG63" s="631"/>
      <c r="AH63" s="631"/>
      <c r="AI63" s="631"/>
      <c r="AJ63" s="631"/>
      <c r="AK63" s="631"/>
      <c r="AL63" s="628"/>
      <c r="AM63" s="584"/>
      <c r="AN63" s="631"/>
      <c r="AO63" s="631"/>
      <c r="AP63" s="631"/>
      <c r="AQ63" s="628"/>
      <c r="AR63" s="584"/>
      <c r="AS63" s="585"/>
      <c r="AT63" s="585"/>
      <c r="AU63" s="585"/>
      <c r="AV63" s="628"/>
    </row>
    <row r="64" spans="24:48">
      <c r="X64" s="628"/>
      <c r="Y64" s="586"/>
      <c r="Z64" s="587"/>
      <c r="AA64" s="587"/>
      <c r="AB64" s="587"/>
      <c r="AC64" s="628"/>
      <c r="AD64" s="628"/>
      <c r="AE64" s="586"/>
      <c r="AF64" s="632"/>
      <c r="AG64" s="632"/>
      <c r="AH64" s="632"/>
      <c r="AI64" s="632"/>
      <c r="AJ64" s="632"/>
      <c r="AK64" s="632"/>
      <c r="AL64" s="628"/>
      <c r="AM64" s="586"/>
      <c r="AN64" s="632"/>
      <c r="AO64" s="632"/>
      <c r="AP64" s="632"/>
      <c r="AQ64" s="628"/>
      <c r="AR64" s="586"/>
      <c r="AS64" s="587"/>
      <c r="AT64" s="587"/>
      <c r="AU64" s="587"/>
      <c r="AV64" s="628"/>
    </row>
    <row r="65" spans="24:48">
      <c r="X65" s="628"/>
      <c r="Y65" s="586"/>
      <c r="Z65" s="587"/>
      <c r="AA65" s="587"/>
      <c r="AB65" s="587"/>
      <c r="AC65" s="628"/>
      <c r="AD65" s="628"/>
      <c r="AE65" s="586"/>
      <c r="AF65" s="632"/>
      <c r="AG65" s="632"/>
      <c r="AH65" s="632"/>
      <c r="AI65" s="632"/>
      <c r="AJ65" s="632"/>
      <c r="AK65" s="632"/>
      <c r="AL65" s="628"/>
      <c r="AM65" s="586"/>
      <c r="AN65" s="632"/>
      <c r="AO65" s="632"/>
      <c r="AP65" s="632"/>
      <c r="AQ65" s="628"/>
      <c r="AR65" s="586"/>
      <c r="AS65" s="587"/>
      <c r="AT65" s="587"/>
      <c r="AU65" s="587"/>
      <c r="AV65" s="628"/>
    </row>
    <row r="66" spans="24:48">
      <c r="X66" s="628"/>
      <c r="Y66" s="584"/>
      <c r="Z66" s="585"/>
      <c r="AA66" s="585"/>
      <c r="AB66" s="585"/>
      <c r="AC66" s="628"/>
      <c r="AD66" s="628"/>
      <c r="AE66" s="584"/>
      <c r="AF66" s="631"/>
      <c r="AG66" s="631"/>
      <c r="AH66" s="631"/>
      <c r="AI66" s="631"/>
      <c r="AJ66" s="631"/>
      <c r="AK66" s="631"/>
      <c r="AL66" s="628"/>
      <c r="AM66" s="584"/>
      <c r="AN66" s="631"/>
      <c r="AO66" s="631"/>
      <c r="AP66" s="631"/>
      <c r="AQ66" s="628"/>
      <c r="AR66" s="584"/>
      <c r="AS66" s="585"/>
      <c r="AT66" s="585"/>
      <c r="AU66" s="585"/>
      <c r="AV66" s="628"/>
    </row>
    <row r="67" spans="24:48">
      <c r="X67" s="628"/>
      <c r="Y67" s="586"/>
      <c r="Z67" s="587"/>
      <c r="AA67" s="587"/>
      <c r="AB67" s="587"/>
      <c r="AC67" s="628"/>
      <c r="AD67" s="628"/>
      <c r="AE67" s="586"/>
      <c r="AF67" s="632"/>
      <c r="AG67" s="632"/>
      <c r="AH67" s="632"/>
      <c r="AI67" s="632"/>
      <c r="AJ67" s="632"/>
      <c r="AK67" s="632"/>
      <c r="AL67" s="628"/>
      <c r="AM67" s="586"/>
      <c r="AN67" s="632"/>
      <c r="AO67" s="632"/>
      <c r="AP67" s="632"/>
      <c r="AQ67" s="628"/>
      <c r="AR67" s="586"/>
      <c r="AS67" s="587"/>
      <c r="AT67" s="587"/>
      <c r="AU67" s="587"/>
      <c r="AV67" s="628"/>
    </row>
    <row r="68" spans="24:48">
      <c r="X68" s="628"/>
      <c r="Y68" s="586"/>
      <c r="Z68" s="587"/>
      <c r="AA68" s="587"/>
      <c r="AB68" s="587"/>
      <c r="AC68" s="628"/>
      <c r="AD68" s="628"/>
      <c r="AE68" s="586"/>
      <c r="AF68" s="632"/>
      <c r="AG68" s="632"/>
      <c r="AH68" s="632"/>
      <c r="AI68" s="632"/>
      <c r="AJ68" s="632"/>
      <c r="AK68" s="632"/>
      <c r="AL68" s="628"/>
      <c r="AM68" s="586"/>
      <c r="AN68" s="632"/>
      <c r="AO68" s="632"/>
      <c r="AP68" s="632"/>
      <c r="AQ68" s="628"/>
      <c r="AR68" s="586"/>
      <c r="AS68" s="587"/>
      <c r="AT68" s="587"/>
      <c r="AU68" s="587"/>
      <c r="AV68" s="628"/>
    </row>
    <row r="69" spans="24:48">
      <c r="X69" s="628"/>
      <c r="Y69" s="584"/>
      <c r="Z69" s="585"/>
      <c r="AA69" s="585"/>
      <c r="AB69" s="585"/>
      <c r="AC69" s="628"/>
      <c r="AD69" s="628"/>
      <c r="AE69" s="584"/>
      <c r="AF69" s="631"/>
      <c r="AG69" s="631"/>
      <c r="AH69" s="631"/>
      <c r="AI69" s="631"/>
      <c r="AJ69" s="631"/>
      <c r="AK69" s="631"/>
      <c r="AL69" s="628"/>
      <c r="AM69" s="584"/>
      <c r="AN69" s="631"/>
      <c r="AO69" s="631"/>
      <c r="AP69" s="631"/>
      <c r="AQ69" s="628"/>
      <c r="AR69" s="584"/>
      <c r="AS69" s="585"/>
      <c r="AT69" s="585"/>
      <c r="AU69" s="585"/>
      <c r="AV69" s="628"/>
    </row>
    <row r="70" spans="24:48">
      <c r="X70" s="628"/>
      <c r="Y70" s="586"/>
      <c r="Z70" s="587"/>
      <c r="AA70" s="587"/>
      <c r="AB70" s="587"/>
      <c r="AC70" s="628"/>
      <c r="AD70" s="628"/>
      <c r="AE70" s="586"/>
      <c r="AF70" s="632"/>
      <c r="AG70" s="632"/>
      <c r="AH70" s="632"/>
      <c r="AI70" s="632"/>
      <c r="AJ70" s="632"/>
      <c r="AK70" s="632"/>
      <c r="AL70" s="628"/>
      <c r="AM70" s="586"/>
      <c r="AN70" s="632"/>
      <c r="AO70" s="632"/>
      <c r="AP70" s="632"/>
      <c r="AQ70" s="628"/>
      <c r="AR70" s="586"/>
      <c r="AS70" s="587"/>
      <c r="AT70" s="587"/>
      <c r="AU70" s="587"/>
      <c r="AV70" s="628"/>
    </row>
    <row r="71" spans="24:48">
      <c r="X71" s="628"/>
      <c r="Y71" s="586"/>
      <c r="Z71" s="587"/>
      <c r="AA71" s="587"/>
      <c r="AB71" s="587"/>
      <c r="AC71" s="628"/>
      <c r="AD71" s="628"/>
      <c r="AE71" s="586"/>
      <c r="AF71" s="632"/>
      <c r="AG71" s="632"/>
      <c r="AH71" s="632"/>
      <c r="AI71" s="632"/>
      <c r="AJ71" s="632"/>
      <c r="AK71" s="632"/>
      <c r="AL71" s="628"/>
      <c r="AM71" s="586"/>
      <c r="AN71" s="632"/>
      <c r="AO71" s="632"/>
      <c r="AP71" s="632"/>
      <c r="AQ71" s="628"/>
      <c r="AR71" s="586"/>
      <c r="AS71" s="587"/>
      <c r="AT71" s="587"/>
      <c r="AU71" s="587"/>
      <c r="AV71" s="628"/>
    </row>
    <row r="72" spans="24:48">
      <c r="X72" s="628"/>
      <c r="Y72" s="584"/>
      <c r="Z72" s="585"/>
      <c r="AA72" s="585"/>
      <c r="AB72" s="585"/>
      <c r="AC72" s="628"/>
      <c r="AD72" s="628"/>
      <c r="AE72" s="584"/>
      <c r="AF72" s="631"/>
      <c r="AG72" s="631"/>
      <c r="AH72" s="631"/>
      <c r="AI72" s="631"/>
      <c r="AJ72" s="631"/>
      <c r="AK72" s="631"/>
      <c r="AL72" s="628"/>
      <c r="AM72" s="584"/>
      <c r="AN72" s="631"/>
      <c r="AO72" s="631"/>
      <c r="AP72" s="631"/>
      <c r="AQ72" s="628"/>
      <c r="AR72" s="584"/>
      <c r="AS72" s="585"/>
      <c r="AT72" s="585"/>
      <c r="AU72" s="585"/>
      <c r="AV72" s="628"/>
    </row>
    <row r="73" spans="24:48">
      <c r="X73" s="628"/>
      <c r="Y73" s="586"/>
      <c r="Z73" s="587"/>
      <c r="AA73" s="587"/>
      <c r="AB73" s="587"/>
      <c r="AC73" s="628"/>
      <c r="AD73" s="628"/>
      <c r="AE73" s="586"/>
      <c r="AF73" s="632"/>
      <c r="AG73" s="632"/>
      <c r="AH73" s="632"/>
      <c r="AI73" s="632"/>
      <c r="AJ73" s="632"/>
      <c r="AK73" s="632"/>
      <c r="AL73" s="628"/>
      <c r="AM73" s="586"/>
      <c r="AN73" s="632"/>
      <c r="AO73" s="632"/>
      <c r="AP73" s="632"/>
      <c r="AQ73" s="628"/>
      <c r="AR73" s="586"/>
      <c r="AS73" s="587"/>
      <c r="AT73" s="587"/>
      <c r="AU73" s="587"/>
      <c r="AV73" s="628"/>
    </row>
    <row r="74" spans="24:48">
      <c r="X74" s="628"/>
      <c r="Y74" s="586"/>
      <c r="Z74" s="587"/>
      <c r="AA74" s="587"/>
      <c r="AB74" s="587"/>
      <c r="AC74" s="628"/>
      <c r="AD74" s="628"/>
      <c r="AE74" s="586"/>
      <c r="AF74" s="632"/>
      <c r="AG74" s="632"/>
      <c r="AH74" s="632"/>
      <c r="AI74" s="632"/>
      <c r="AJ74" s="632"/>
      <c r="AK74" s="632"/>
      <c r="AL74" s="628"/>
      <c r="AM74" s="586"/>
      <c r="AN74" s="632"/>
      <c r="AO74" s="632"/>
      <c r="AP74" s="632"/>
      <c r="AQ74" s="628"/>
      <c r="AR74" s="586"/>
      <c r="AS74" s="587"/>
      <c r="AT74" s="587"/>
      <c r="AU74" s="587"/>
      <c r="AV74" s="628"/>
    </row>
    <row r="75" spans="24:48">
      <c r="X75" s="628"/>
      <c r="Y75" s="584"/>
      <c r="Z75" s="585"/>
      <c r="AA75" s="585"/>
      <c r="AB75" s="585"/>
      <c r="AC75" s="628"/>
      <c r="AD75" s="628"/>
      <c r="AE75" s="584"/>
      <c r="AF75" s="631"/>
      <c r="AG75" s="631"/>
      <c r="AH75" s="631"/>
      <c r="AI75" s="631"/>
      <c r="AJ75" s="631"/>
      <c r="AK75" s="631"/>
      <c r="AL75" s="628"/>
      <c r="AM75" s="584"/>
      <c r="AN75" s="631"/>
      <c r="AO75" s="631"/>
      <c r="AP75" s="631"/>
      <c r="AQ75" s="628"/>
      <c r="AR75" s="584"/>
      <c r="AS75" s="585"/>
      <c r="AT75" s="585"/>
      <c r="AU75" s="585"/>
      <c r="AV75" s="628"/>
    </row>
    <row r="76" spans="24:48">
      <c r="X76" s="628"/>
      <c r="Y76" s="586"/>
      <c r="Z76" s="587"/>
      <c r="AA76" s="587"/>
      <c r="AB76" s="587"/>
      <c r="AC76" s="628"/>
      <c r="AD76" s="628"/>
      <c r="AE76" s="586"/>
      <c r="AF76" s="632"/>
      <c r="AG76" s="632"/>
      <c r="AH76" s="632"/>
      <c r="AI76" s="632"/>
      <c r="AJ76" s="632"/>
      <c r="AK76" s="632"/>
      <c r="AL76" s="628"/>
      <c r="AM76" s="586"/>
      <c r="AN76" s="632"/>
      <c r="AO76" s="632"/>
      <c r="AP76" s="632"/>
      <c r="AQ76" s="628"/>
      <c r="AR76" s="586"/>
      <c r="AS76" s="587"/>
      <c r="AT76" s="587"/>
      <c r="AU76" s="587"/>
      <c r="AV76" s="628"/>
    </row>
    <row r="77" spans="24:48">
      <c r="X77" s="628"/>
      <c r="Y77" s="586"/>
      <c r="Z77" s="587"/>
      <c r="AA77" s="587"/>
      <c r="AB77" s="587"/>
      <c r="AC77" s="628"/>
      <c r="AD77" s="628"/>
      <c r="AE77" s="586"/>
      <c r="AF77" s="632"/>
      <c r="AG77" s="632"/>
      <c r="AH77" s="632"/>
      <c r="AI77" s="632"/>
      <c r="AJ77" s="632"/>
      <c r="AK77" s="632"/>
      <c r="AL77" s="628"/>
      <c r="AM77" s="586"/>
      <c r="AN77" s="632"/>
      <c r="AO77" s="632"/>
      <c r="AP77" s="632"/>
      <c r="AQ77" s="628"/>
      <c r="AR77" s="586"/>
      <c r="AS77" s="587"/>
      <c r="AT77" s="587"/>
      <c r="AU77" s="587"/>
      <c r="AV77" s="628"/>
    </row>
    <row r="78" spans="24:48">
      <c r="X78" s="628"/>
      <c r="Y78" s="584"/>
      <c r="Z78" s="585"/>
      <c r="AA78" s="585"/>
      <c r="AB78" s="585"/>
      <c r="AC78" s="628"/>
      <c r="AD78" s="628"/>
      <c r="AE78" s="584"/>
      <c r="AF78" s="631"/>
      <c r="AG78" s="631"/>
      <c r="AH78" s="631"/>
      <c r="AI78" s="631"/>
      <c r="AJ78" s="631"/>
      <c r="AK78" s="631"/>
      <c r="AL78" s="628"/>
      <c r="AM78" s="584"/>
      <c r="AN78" s="631"/>
      <c r="AO78" s="631"/>
      <c r="AP78" s="631"/>
      <c r="AQ78" s="628"/>
      <c r="AR78" s="584"/>
      <c r="AS78" s="585"/>
      <c r="AT78" s="585"/>
      <c r="AU78" s="585"/>
      <c r="AV78" s="628"/>
    </row>
    <row r="79" spans="24:48">
      <c r="X79" s="628"/>
      <c r="Y79" s="586"/>
      <c r="Z79" s="587"/>
      <c r="AA79" s="587"/>
      <c r="AB79" s="587"/>
      <c r="AC79" s="628"/>
      <c r="AD79" s="628"/>
      <c r="AE79" s="586"/>
      <c r="AF79" s="632"/>
      <c r="AG79" s="632"/>
      <c r="AH79" s="632"/>
      <c r="AI79" s="632"/>
      <c r="AJ79" s="632"/>
      <c r="AK79" s="632"/>
      <c r="AL79" s="628"/>
      <c r="AM79" s="586"/>
      <c r="AN79" s="632"/>
      <c r="AO79" s="632"/>
      <c r="AP79" s="632"/>
      <c r="AQ79" s="628"/>
      <c r="AR79" s="586"/>
      <c r="AS79" s="587"/>
      <c r="AT79" s="587"/>
      <c r="AU79" s="587"/>
      <c r="AV79" s="628"/>
    </row>
    <row r="80" spans="24:48">
      <c r="X80" s="628"/>
      <c r="Y80" s="586"/>
      <c r="Z80" s="587"/>
      <c r="AA80" s="587"/>
      <c r="AB80" s="587"/>
      <c r="AC80" s="628"/>
      <c r="AD80" s="628"/>
      <c r="AE80" s="586"/>
      <c r="AF80" s="632"/>
      <c r="AG80" s="632"/>
      <c r="AH80" s="632"/>
      <c r="AI80" s="632"/>
      <c r="AJ80" s="632"/>
      <c r="AK80" s="632"/>
      <c r="AL80" s="628"/>
      <c r="AM80" s="586"/>
      <c r="AN80" s="632"/>
      <c r="AO80" s="632"/>
      <c r="AP80" s="632"/>
      <c r="AQ80" s="628"/>
      <c r="AR80" s="586"/>
      <c r="AS80" s="587"/>
      <c r="AT80" s="587"/>
      <c r="AU80" s="587"/>
      <c r="AV80" s="628"/>
    </row>
    <row r="81" spans="24:48">
      <c r="X81" s="628"/>
      <c r="Y81" s="584"/>
      <c r="Z81" s="585"/>
      <c r="AA81" s="585"/>
      <c r="AB81" s="585"/>
      <c r="AC81" s="628"/>
      <c r="AD81" s="628"/>
      <c r="AE81" s="584"/>
      <c r="AF81" s="631"/>
      <c r="AG81" s="631"/>
      <c r="AH81" s="631"/>
      <c r="AI81" s="631"/>
      <c r="AJ81" s="631"/>
      <c r="AK81" s="631"/>
      <c r="AL81" s="628"/>
      <c r="AM81" s="584"/>
      <c r="AN81" s="631"/>
      <c r="AO81" s="631"/>
      <c r="AP81" s="631"/>
      <c r="AQ81" s="628"/>
      <c r="AR81" s="584"/>
      <c r="AS81" s="585"/>
      <c r="AT81" s="585"/>
      <c r="AU81" s="585"/>
      <c r="AV81" s="628"/>
    </row>
    <row r="82" spans="24:48">
      <c r="X82" s="628"/>
      <c r="Y82" s="586"/>
      <c r="Z82" s="587"/>
      <c r="AA82" s="587"/>
      <c r="AB82" s="587"/>
      <c r="AC82" s="628"/>
      <c r="AD82" s="628"/>
      <c r="AE82" s="586"/>
      <c r="AF82" s="632"/>
      <c r="AG82" s="632"/>
      <c r="AH82" s="632"/>
      <c r="AI82" s="632"/>
      <c r="AJ82" s="632"/>
      <c r="AK82" s="632"/>
      <c r="AL82" s="628"/>
      <c r="AM82" s="586"/>
      <c r="AN82" s="632"/>
      <c r="AO82" s="632"/>
      <c r="AP82" s="632"/>
      <c r="AQ82" s="628"/>
      <c r="AR82" s="586"/>
      <c r="AS82" s="587"/>
      <c r="AT82" s="587"/>
      <c r="AU82" s="587"/>
      <c r="AV82" s="628"/>
    </row>
    <row r="83" spans="24:48">
      <c r="X83" s="628"/>
      <c r="Y83" s="586"/>
      <c r="Z83" s="587"/>
      <c r="AA83" s="587"/>
      <c r="AB83" s="587"/>
      <c r="AC83" s="628"/>
      <c r="AD83" s="628"/>
      <c r="AE83" s="586"/>
      <c r="AF83" s="632"/>
      <c r="AG83" s="632"/>
      <c r="AH83" s="632"/>
      <c r="AI83" s="632"/>
      <c r="AJ83" s="632"/>
      <c r="AK83" s="632"/>
      <c r="AL83" s="628"/>
      <c r="AM83" s="586"/>
      <c r="AN83" s="632"/>
      <c r="AO83" s="632"/>
      <c r="AP83" s="632"/>
      <c r="AQ83" s="628"/>
      <c r="AR83" s="586"/>
      <c r="AS83" s="587"/>
      <c r="AT83" s="587"/>
      <c r="AU83" s="587"/>
      <c r="AV83" s="628"/>
    </row>
    <row r="84" spans="24:48">
      <c r="X84" s="628"/>
      <c r="Y84" s="584"/>
      <c r="Z84" s="585"/>
      <c r="AA84" s="585"/>
      <c r="AB84" s="585"/>
      <c r="AC84" s="628"/>
      <c r="AD84" s="628"/>
      <c r="AE84" s="584"/>
      <c r="AF84" s="631"/>
      <c r="AG84" s="631"/>
      <c r="AH84" s="631"/>
      <c r="AI84" s="631"/>
      <c r="AJ84" s="631"/>
      <c r="AK84" s="631"/>
      <c r="AL84" s="628"/>
      <c r="AM84" s="584"/>
      <c r="AN84" s="631"/>
      <c r="AO84" s="631"/>
      <c r="AP84" s="631"/>
      <c r="AQ84" s="628"/>
      <c r="AR84" s="584"/>
      <c r="AS84" s="585"/>
      <c r="AT84" s="585"/>
      <c r="AU84" s="585"/>
      <c r="AV84" s="628"/>
    </row>
    <row r="85" spans="24:48">
      <c r="X85" s="628"/>
      <c r="Y85" s="586"/>
      <c r="Z85" s="587"/>
      <c r="AA85" s="587"/>
      <c r="AB85" s="587"/>
      <c r="AC85" s="628"/>
      <c r="AD85" s="628"/>
      <c r="AE85" s="586"/>
      <c r="AF85" s="632"/>
      <c r="AG85" s="632"/>
      <c r="AH85" s="632"/>
      <c r="AI85" s="632"/>
      <c r="AJ85" s="632"/>
      <c r="AK85" s="632"/>
      <c r="AL85" s="628"/>
      <c r="AM85" s="586"/>
      <c r="AN85" s="632"/>
      <c r="AO85" s="632"/>
      <c r="AP85" s="632"/>
      <c r="AQ85" s="628"/>
      <c r="AR85" s="586"/>
      <c r="AS85" s="587"/>
      <c r="AT85" s="587"/>
      <c r="AU85" s="587"/>
      <c r="AV85" s="628"/>
    </row>
    <row r="86" spans="24:48">
      <c r="X86" s="628"/>
      <c r="Y86" s="586"/>
      <c r="Z86" s="587"/>
      <c r="AA86" s="587"/>
      <c r="AB86" s="587"/>
      <c r="AC86" s="628"/>
      <c r="AD86" s="628"/>
      <c r="AE86" s="586"/>
      <c r="AF86" s="632"/>
      <c r="AG86" s="632"/>
      <c r="AH86" s="632"/>
      <c r="AI86" s="632"/>
      <c r="AJ86" s="632"/>
      <c r="AK86" s="632"/>
      <c r="AL86" s="628"/>
      <c r="AM86" s="586"/>
      <c r="AN86" s="632"/>
      <c r="AO86" s="632"/>
      <c r="AP86" s="632"/>
      <c r="AQ86" s="628"/>
      <c r="AR86" s="586"/>
      <c r="AS86" s="587"/>
      <c r="AT86" s="587"/>
      <c r="AU86" s="587"/>
      <c r="AV86" s="628"/>
    </row>
    <row r="87" spans="24:48">
      <c r="X87" s="628"/>
      <c r="Y87" s="584"/>
      <c r="Z87" s="585"/>
      <c r="AA87" s="585"/>
      <c r="AB87" s="585"/>
      <c r="AC87" s="628"/>
      <c r="AD87" s="628"/>
      <c r="AE87" s="584"/>
      <c r="AF87" s="631"/>
      <c r="AG87" s="631"/>
      <c r="AH87" s="631"/>
      <c r="AI87" s="631"/>
      <c r="AJ87" s="631"/>
      <c r="AK87" s="631"/>
      <c r="AL87" s="628"/>
      <c r="AM87" s="584"/>
      <c r="AN87" s="631"/>
      <c r="AO87" s="631"/>
      <c r="AP87" s="631"/>
      <c r="AQ87" s="628"/>
      <c r="AR87" s="584"/>
      <c r="AS87" s="585"/>
      <c r="AT87" s="585"/>
      <c r="AU87" s="585"/>
      <c r="AV87" s="628"/>
    </row>
    <row r="88" spans="24:48">
      <c r="X88" s="628"/>
      <c r="Y88" s="586"/>
      <c r="Z88" s="587"/>
      <c r="AA88" s="587"/>
      <c r="AB88" s="587"/>
      <c r="AC88" s="628"/>
      <c r="AD88" s="628"/>
      <c r="AE88" s="586"/>
      <c r="AF88" s="632"/>
      <c r="AG88" s="632"/>
      <c r="AH88" s="632"/>
      <c r="AI88" s="632"/>
      <c r="AJ88" s="632"/>
      <c r="AK88" s="632"/>
      <c r="AL88" s="628"/>
      <c r="AM88" s="586"/>
      <c r="AN88" s="632"/>
      <c r="AO88" s="632"/>
      <c r="AP88" s="632"/>
      <c r="AQ88" s="628"/>
      <c r="AR88" s="586"/>
      <c r="AS88" s="587"/>
      <c r="AT88" s="587"/>
      <c r="AU88" s="587"/>
      <c r="AV88" s="628"/>
    </row>
    <row r="89" spans="24:48">
      <c r="X89" s="628"/>
      <c r="Y89" s="586"/>
      <c r="Z89" s="587"/>
      <c r="AA89" s="587"/>
      <c r="AB89" s="587"/>
      <c r="AC89" s="628"/>
      <c r="AD89" s="628"/>
      <c r="AE89" s="586"/>
      <c r="AF89" s="632"/>
      <c r="AG89" s="632"/>
      <c r="AH89" s="632"/>
      <c r="AI89" s="632"/>
      <c r="AJ89" s="632"/>
      <c r="AK89" s="632"/>
      <c r="AL89" s="628"/>
      <c r="AM89" s="586"/>
      <c r="AN89" s="632"/>
      <c r="AO89" s="632"/>
      <c r="AP89" s="632"/>
      <c r="AQ89" s="628"/>
      <c r="AR89" s="586"/>
      <c r="AS89" s="587"/>
      <c r="AT89" s="587"/>
      <c r="AU89" s="587"/>
      <c r="AV89" s="628"/>
    </row>
    <row r="90" spans="24:48">
      <c r="X90" s="628"/>
      <c r="Y90" s="584"/>
      <c r="Z90" s="585"/>
      <c r="AA90" s="585"/>
      <c r="AB90" s="585"/>
      <c r="AC90" s="628"/>
      <c r="AD90" s="628"/>
      <c r="AE90" s="584"/>
      <c r="AF90" s="631"/>
      <c r="AG90" s="631"/>
      <c r="AH90" s="631"/>
      <c r="AI90" s="631"/>
      <c r="AJ90" s="631"/>
      <c r="AK90" s="631"/>
      <c r="AL90" s="628"/>
      <c r="AM90" s="584"/>
      <c r="AN90" s="631"/>
      <c r="AO90" s="631"/>
      <c r="AP90" s="631"/>
      <c r="AQ90" s="628"/>
      <c r="AR90" s="584"/>
      <c r="AS90" s="585"/>
      <c r="AT90" s="585"/>
      <c r="AU90" s="585"/>
      <c r="AV90" s="628"/>
    </row>
    <row r="91" spans="24:48">
      <c r="X91" s="628"/>
      <c r="Y91" s="586"/>
      <c r="Z91" s="587"/>
      <c r="AA91" s="587"/>
      <c r="AB91" s="587"/>
      <c r="AC91" s="628"/>
      <c r="AD91" s="628"/>
      <c r="AE91" s="586"/>
      <c r="AF91" s="632"/>
      <c r="AG91" s="632"/>
      <c r="AH91" s="632"/>
      <c r="AI91" s="632"/>
      <c r="AJ91" s="632"/>
      <c r="AK91" s="632"/>
      <c r="AL91" s="628"/>
      <c r="AM91" s="586"/>
      <c r="AN91" s="632"/>
      <c r="AO91" s="632"/>
      <c r="AP91" s="632"/>
      <c r="AQ91" s="628"/>
      <c r="AR91" s="586"/>
      <c r="AS91" s="587"/>
      <c r="AT91" s="587"/>
      <c r="AU91" s="587"/>
      <c r="AV91" s="628"/>
    </row>
    <row r="92" spans="24:48">
      <c r="X92" s="628"/>
      <c r="Y92" s="586"/>
      <c r="Z92" s="587"/>
      <c r="AA92" s="587"/>
      <c r="AB92" s="587"/>
      <c r="AC92" s="628"/>
      <c r="AD92" s="628"/>
      <c r="AE92" s="586"/>
      <c r="AF92" s="632"/>
      <c r="AG92" s="632"/>
      <c r="AH92" s="632"/>
      <c r="AI92" s="632"/>
      <c r="AJ92" s="632"/>
      <c r="AK92" s="632"/>
      <c r="AL92" s="628"/>
      <c r="AM92" s="586"/>
      <c r="AN92" s="632"/>
      <c r="AO92" s="632"/>
      <c r="AP92" s="632"/>
      <c r="AQ92" s="628"/>
      <c r="AR92" s="586"/>
      <c r="AS92" s="587"/>
      <c r="AT92" s="587"/>
      <c r="AU92" s="587"/>
      <c r="AV92" s="628"/>
    </row>
    <row r="93" spans="24:48">
      <c r="X93" s="628"/>
      <c r="Y93" s="628"/>
      <c r="Z93" s="628"/>
      <c r="AA93" s="628"/>
      <c r="AB93" s="628"/>
      <c r="AC93" s="628"/>
      <c r="AD93" s="628"/>
      <c r="AE93" s="584"/>
      <c r="AF93" s="631"/>
      <c r="AG93" s="631"/>
      <c r="AH93" s="631"/>
      <c r="AI93" s="631"/>
      <c r="AJ93" s="631"/>
      <c r="AK93" s="631"/>
      <c r="AL93" s="628"/>
      <c r="AM93" s="628"/>
      <c r="AN93" s="628"/>
      <c r="AO93" s="628"/>
      <c r="AP93" s="628"/>
      <c r="AQ93" s="628"/>
      <c r="AR93" s="628"/>
      <c r="AS93" s="628"/>
      <c r="AT93" s="628"/>
      <c r="AU93" s="628"/>
      <c r="AV93" s="628"/>
    </row>
    <row r="94" spans="24:48">
      <c r="X94" s="628"/>
      <c r="Y94" s="628"/>
      <c r="Z94" s="628"/>
      <c r="AA94" s="628"/>
      <c r="AB94" s="628"/>
      <c r="AC94" s="628"/>
      <c r="AD94" s="628"/>
      <c r="AE94" s="586"/>
      <c r="AF94" s="632"/>
      <c r="AG94" s="632"/>
      <c r="AH94" s="632"/>
      <c r="AI94" s="632"/>
      <c r="AJ94" s="632"/>
      <c r="AK94" s="632"/>
      <c r="AL94" s="628"/>
      <c r="AM94" s="628"/>
      <c r="AN94" s="628"/>
      <c r="AO94" s="628"/>
      <c r="AP94" s="628"/>
      <c r="AQ94" s="628"/>
      <c r="AR94" s="628"/>
      <c r="AS94" s="628"/>
      <c r="AT94" s="628"/>
      <c r="AU94" s="628"/>
      <c r="AV94" s="628"/>
    </row>
    <row r="95" spans="24:48">
      <c r="X95" s="628"/>
      <c r="Y95" s="628"/>
      <c r="Z95" s="628"/>
      <c r="AA95" s="628"/>
      <c r="AB95" s="628"/>
      <c r="AC95" s="628"/>
      <c r="AD95" s="628"/>
      <c r="AE95" s="628"/>
      <c r="AF95" s="628"/>
      <c r="AG95" s="628"/>
      <c r="AH95" s="628"/>
      <c r="AI95" s="628"/>
      <c r="AJ95" s="628"/>
      <c r="AK95" s="628"/>
      <c r="AL95" s="628"/>
      <c r="AM95" s="628"/>
      <c r="AN95" s="628"/>
      <c r="AO95" s="628"/>
      <c r="AP95" s="628"/>
      <c r="AQ95" s="628"/>
      <c r="AR95" s="628"/>
      <c r="AS95" s="628"/>
      <c r="AT95" s="628"/>
      <c r="AU95" s="628"/>
      <c r="AV95" s="628"/>
    </row>
  </sheetData>
  <mergeCells count="22">
    <mergeCell ref="AB4:AB5"/>
    <mergeCell ref="C6:T6"/>
    <mergeCell ref="B6:B7"/>
    <mergeCell ref="AK4:AK5"/>
    <mergeCell ref="AE4:AE5"/>
    <mergeCell ref="AF4:AF5"/>
    <mergeCell ref="AG4:AH4"/>
    <mergeCell ref="AI4:AI5"/>
    <mergeCell ref="AJ4:AJ5"/>
    <mergeCell ref="B3:R3"/>
    <mergeCell ref="B4:R4"/>
    <mergeCell ref="Y4:Y5"/>
    <mergeCell ref="Z4:Z5"/>
    <mergeCell ref="AA4:AA5"/>
    <mergeCell ref="AS4:AS5"/>
    <mergeCell ref="AT4:AT5"/>
    <mergeCell ref="AU4:AU5"/>
    <mergeCell ref="AM4:AM5"/>
    <mergeCell ref="AN4:AN5"/>
    <mergeCell ref="AO4:AO5"/>
    <mergeCell ref="AP4:AP5"/>
    <mergeCell ref="AR4:AR5"/>
  </mergeCells>
  <hyperlinks>
    <hyperlink ref="B2" location="Indice!A1" display="Índice"/>
    <hyperlink ref="T2" location="'4.9 Egresos porcentuales'!A1" display="Siguiente"/>
    <hyperlink ref="S2" location="'4.7 Consulta de morbilidad'!A1" display="Anterior"/>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O39"/>
  <sheetViews>
    <sheetView showGridLines="0" zoomScale="70" zoomScaleNormal="70" workbookViewId="0">
      <selection activeCell="B2" sqref="B2"/>
    </sheetView>
  </sheetViews>
  <sheetFormatPr baseColWidth="10" defaultColWidth="11.42578125" defaultRowHeight="17.25"/>
  <cols>
    <col min="1" max="1" width="2.7109375" style="5" customWidth="1"/>
    <col min="2" max="2" width="26.140625" style="5" customWidth="1"/>
    <col min="3" max="3" width="14.140625" style="5" customWidth="1"/>
    <col min="4" max="14" width="14" style="5" customWidth="1"/>
    <col min="15" max="22" width="14" style="80" customWidth="1"/>
    <col min="23" max="24" width="16.28515625" style="80" customWidth="1"/>
    <col min="25" max="16384" width="11.42578125" style="5"/>
  </cols>
  <sheetData>
    <row r="1" spans="2:41" ht="95.25" customHeight="1">
      <c r="M1" s="79"/>
    </row>
    <row r="2" spans="2:41" s="667" customFormat="1" ht="33" customHeight="1">
      <c r="B2" s="658" t="s">
        <v>108</v>
      </c>
      <c r="O2" s="672"/>
      <c r="P2" s="672"/>
      <c r="Q2" s="672"/>
      <c r="R2" s="672"/>
      <c r="S2" s="672"/>
      <c r="T2" s="672"/>
      <c r="U2" s="672"/>
      <c r="V2" s="658" t="s">
        <v>283</v>
      </c>
      <c r="W2" s="672"/>
      <c r="X2" s="672"/>
    </row>
    <row r="3" spans="2:41" ht="33" customHeight="1">
      <c r="B3" s="999" t="s">
        <v>482</v>
      </c>
      <c r="C3" s="999"/>
      <c r="D3" s="999"/>
      <c r="E3" s="999"/>
      <c r="F3" s="999"/>
      <c r="G3" s="999"/>
      <c r="H3" s="999"/>
      <c r="I3" s="999"/>
      <c r="J3" s="999"/>
      <c r="K3" s="999"/>
      <c r="L3" s="999"/>
      <c r="M3" s="999"/>
      <c r="N3" s="999"/>
      <c r="O3" s="999"/>
      <c r="P3" s="999"/>
      <c r="Q3" s="999"/>
      <c r="R3" s="999"/>
      <c r="S3" s="999"/>
      <c r="T3" s="999"/>
      <c r="U3" s="999"/>
      <c r="AA3" s="13"/>
      <c r="AB3" s="13"/>
      <c r="AC3" s="13"/>
      <c r="AD3" s="13"/>
      <c r="AE3" s="13"/>
      <c r="AF3" s="13"/>
      <c r="AG3" s="13"/>
      <c r="AH3" s="13"/>
      <c r="AI3" s="13"/>
      <c r="AJ3" s="13"/>
      <c r="AK3" s="13"/>
      <c r="AL3" s="13"/>
      <c r="AM3" s="13"/>
      <c r="AN3" s="13"/>
      <c r="AO3" s="13"/>
    </row>
    <row r="4" spans="2:41" ht="33" customHeight="1">
      <c r="B4" s="1028" t="s">
        <v>448</v>
      </c>
      <c r="C4" s="1028"/>
      <c r="D4" s="1028"/>
      <c r="E4" s="1028"/>
      <c r="F4" s="1028"/>
      <c r="G4" s="1028"/>
      <c r="H4" s="1028"/>
      <c r="I4" s="1028"/>
      <c r="J4" s="1028"/>
      <c r="K4" s="1028"/>
      <c r="L4" s="1028"/>
      <c r="M4" s="1028"/>
      <c r="N4" s="1028"/>
      <c r="O4" s="1028"/>
      <c r="P4" s="1028"/>
      <c r="Q4" s="1028"/>
      <c r="R4" s="1028"/>
      <c r="S4" s="1028"/>
      <c r="T4" s="1028"/>
      <c r="U4" s="1028"/>
      <c r="AA4" s="13"/>
      <c r="AB4" s="13"/>
      <c r="AC4" s="13"/>
      <c r="AD4" s="13"/>
      <c r="AE4" s="13"/>
      <c r="AF4" s="13"/>
      <c r="AG4" s="13"/>
      <c r="AH4" s="13"/>
      <c r="AI4" s="13"/>
      <c r="AJ4" s="13"/>
      <c r="AK4" s="13"/>
      <c r="AL4" s="13"/>
      <c r="AM4" s="13"/>
      <c r="AN4" s="13"/>
      <c r="AO4" s="13"/>
    </row>
    <row r="5" spans="2:41" ht="33" customHeight="1">
      <c r="B5" s="368"/>
      <c r="C5" s="219"/>
      <c r="D5" s="219"/>
      <c r="E5" s="219"/>
      <c r="F5" s="219"/>
      <c r="G5" s="219"/>
      <c r="H5" s="219"/>
      <c r="I5" s="219"/>
      <c r="J5" s="219"/>
      <c r="K5" s="219"/>
      <c r="L5" s="219"/>
      <c r="M5" s="219"/>
      <c r="N5" s="219"/>
      <c r="O5" s="304"/>
      <c r="P5" s="304"/>
      <c r="Q5" s="304"/>
      <c r="R5" s="304"/>
      <c r="S5" s="304"/>
      <c r="AA5" s="13"/>
      <c r="AB5" s="13"/>
      <c r="AC5" s="13"/>
      <c r="AD5" s="13"/>
      <c r="AE5" s="13"/>
      <c r="AF5" s="13"/>
      <c r="AG5" s="13"/>
      <c r="AH5" s="13"/>
      <c r="AI5" s="13"/>
      <c r="AJ5" s="13"/>
      <c r="AK5" s="13"/>
      <c r="AL5" s="13"/>
      <c r="AM5" s="13"/>
      <c r="AN5" s="13"/>
      <c r="AO5" s="13"/>
    </row>
    <row r="6" spans="2:41" ht="33" customHeight="1">
      <c r="B6" s="1015" t="s">
        <v>166</v>
      </c>
      <c r="C6" s="1029" t="s">
        <v>62</v>
      </c>
      <c r="D6" s="1030"/>
      <c r="E6" s="1030"/>
      <c r="F6" s="1030"/>
      <c r="G6" s="1030"/>
      <c r="H6" s="1030"/>
      <c r="I6" s="1030"/>
      <c r="J6" s="1030"/>
      <c r="K6" s="1030"/>
      <c r="L6" s="1030"/>
      <c r="M6" s="1030"/>
      <c r="N6" s="1030"/>
      <c r="O6" s="1030"/>
      <c r="P6" s="1030"/>
      <c r="Q6" s="1030"/>
      <c r="R6" s="1030"/>
      <c r="S6" s="1030"/>
      <c r="T6" s="1030"/>
      <c r="U6" s="1030"/>
      <c r="V6" s="1030"/>
      <c r="W6" s="1030"/>
      <c r="X6" s="1031"/>
      <c r="AA6" s="13"/>
      <c r="AB6" s="1035"/>
      <c r="AC6" s="1035"/>
      <c r="AD6" s="1035"/>
      <c r="AE6" s="1035"/>
      <c r="AF6" s="1035"/>
      <c r="AG6" s="1035"/>
      <c r="AH6" s="1035"/>
      <c r="AI6" s="1035"/>
      <c r="AJ6" s="1035"/>
      <c r="AK6" s="1035"/>
      <c r="AL6" s="1035"/>
      <c r="AM6" s="1035"/>
      <c r="AN6" s="1035"/>
      <c r="AO6" s="13"/>
    </row>
    <row r="7" spans="2:41" ht="33" customHeight="1">
      <c r="B7" s="1015"/>
      <c r="C7" s="732">
        <v>2003</v>
      </c>
      <c r="D7" s="732">
        <v>2004</v>
      </c>
      <c r="E7" s="732">
        <v>2005</v>
      </c>
      <c r="F7" s="732">
        <v>2006</v>
      </c>
      <c r="G7" s="732">
        <v>2007</v>
      </c>
      <c r="H7" s="732">
        <v>2008</v>
      </c>
      <c r="I7" s="732">
        <v>2009</v>
      </c>
      <c r="J7" s="732">
        <v>2010</v>
      </c>
      <c r="K7" s="732">
        <v>2011</v>
      </c>
      <c r="L7" s="732">
        <v>2012</v>
      </c>
      <c r="M7" s="732">
        <v>2013</v>
      </c>
      <c r="N7" s="732">
        <v>2014</v>
      </c>
      <c r="O7" s="732">
        <v>2015</v>
      </c>
      <c r="P7" s="732">
        <v>2016</v>
      </c>
      <c r="Q7" s="732">
        <v>2017</v>
      </c>
      <c r="R7" s="732">
        <v>2018</v>
      </c>
      <c r="S7" s="732">
        <v>2019</v>
      </c>
      <c r="T7" s="732">
        <v>2020</v>
      </c>
      <c r="U7" s="732">
        <v>2021</v>
      </c>
      <c r="V7" s="732">
        <v>2022</v>
      </c>
      <c r="W7" s="732">
        <v>2023</v>
      </c>
      <c r="X7" s="732">
        <v>2024</v>
      </c>
      <c r="AA7" s="13"/>
      <c r="AB7" s="1010"/>
      <c r="AC7" s="1036"/>
      <c r="AD7" s="1036"/>
      <c r="AE7" s="1036"/>
      <c r="AF7" s="1036"/>
      <c r="AG7" s="1036"/>
      <c r="AH7" s="1037"/>
      <c r="AI7" s="1037"/>
      <c r="AJ7" s="1037"/>
      <c r="AK7" s="1037"/>
      <c r="AL7" s="1037"/>
      <c r="AM7" s="1037"/>
      <c r="AN7" s="1038"/>
      <c r="AO7" s="13"/>
    </row>
    <row r="8" spans="2:41" s="2" customFormat="1" ht="33" customHeight="1">
      <c r="B8" s="323" t="s">
        <v>167</v>
      </c>
      <c r="C8" s="730">
        <v>723494</v>
      </c>
      <c r="D8" s="730">
        <v>763643</v>
      </c>
      <c r="E8" s="730">
        <v>802943</v>
      </c>
      <c r="F8" s="730">
        <v>863037</v>
      </c>
      <c r="G8" s="731">
        <v>920047</v>
      </c>
      <c r="H8" s="731">
        <v>983286</v>
      </c>
      <c r="I8" s="731">
        <v>1031957</v>
      </c>
      <c r="J8" s="731">
        <v>1090263</v>
      </c>
      <c r="K8" s="731">
        <v>1133556</v>
      </c>
      <c r="L8" s="731">
        <v>1156237</v>
      </c>
      <c r="M8" s="731">
        <v>1178989</v>
      </c>
      <c r="N8" s="731">
        <v>1192749</v>
      </c>
      <c r="O8" s="731">
        <v>1161044</v>
      </c>
      <c r="P8" s="731">
        <v>1128004</v>
      </c>
      <c r="Q8" s="731">
        <v>1143765</v>
      </c>
      <c r="R8" s="731">
        <v>1164659</v>
      </c>
      <c r="S8" s="731">
        <v>1195311</v>
      </c>
      <c r="T8" s="731">
        <v>907515</v>
      </c>
      <c r="U8" s="731">
        <v>1038235</v>
      </c>
      <c r="V8" s="731">
        <v>1130603</v>
      </c>
      <c r="W8" s="731">
        <v>1170813</v>
      </c>
      <c r="X8" s="731">
        <v>1132667</v>
      </c>
      <c r="AA8" s="4"/>
      <c r="AB8" s="1010"/>
      <c r="AC8" s="1037"/>
      <c r="AD8" s="1036"/>
      <c r="AE8" s="1036"/>
      <c r="AF8" s="1036"/>
      <c r="AG8" s="1036"/>
      <c r="AH8" s="1037"/>
      <c r="AI8" s="1037"/>
      <c r="AJ8" s="1037"/>
      <c r="AK8" s="1036"/>
      <c r="AL8" s="1037"/>
      <c r="AM8" s="1037"/>
      <c r="AN8" s="1038"/>
      <c r="AO8" s="13"/>
    </row>
    <row r="9" spans="2:41" s="2" customFormat="1" ht="33" customHeight="1">
      <c r="B9" s="319" t="s">
        <v>64</v>
      </c>
      <c r="C9" s="352">
        <v>224512</v>
      </c>
      <c r="D9" s="352">
        <v>238833</v>
      </c>
      <c r="E9" s="352">
        <v>253448</v>
      </c>
      <c r="F9" s="352">
        <v>272318</v>
      </c>
      <c r="G9" s="371">
        <v>295100</v>
      </c>
      <c r="H9" s="371">
        <v>318166</v>
      </c>
      <c r="I9" s="371">
        <v>336155</v>
      </c>
      <c r="J9" s="371">
        <v>363524</v>
      </c>
      <c r="K9" s="371">
        <v>378734</v>
      </c>
      <c r="L9" s="371">
        <v>389837</v>
      </c>
      <c r="M9" s="371">
        <v>411139</v>
      </c>
      <c r="N9" s="371">
        <v>417961</v>
      </c>
      <c r="O9" s="371">
        <v>412377</v>
      </c>
      <c r="P9" s="371">
        <v>402323</v>
      </c>
      <c r="Q9" s="371">
        <v>402976</v>
      </c>
      <c r="R9" s="371">
        <v>410092</v>
      </c>
      <c r="S9" s="371">
        <v>427408</v>
      </c>
      <c r="T9" s="371">
        <v>322363</v>
      </c>
      <c r="U9" s="371">
        <v>385015</v>
      </c>
      <c r="V9" s="371">
        <v>422867</v>
      </c>
      <c r="W9" s="371">
        <v>444587</v>
      </c>
      <c r="X9" s="371">
        <v>438120</v>
      </c>
      <c r="AA9" s="4"/>
      <c r="AB9" s="1010"/>
      <c r="AC9" s="1037"/>
      <c r="AD9" s="1037"/>
      <c r="AE9" s="1037"/>
      <c r="AF9" s="1037"/>
      <c r="AG9" s="1036"/>
      <c r="AH9" s="1036"/>
      <c r="AI9" s="1036"/>
      <c r="AJ9" s="1037"/>
      <c r="AK9" s="1036"/>
      <c r="AL9" s="1036"/>
      <c r="AM9" s="1037"/>
      <c r="AN9" s="1038"/>
      <c r="AO9" s="13"/>
    </row>
    <row r="10" spans="2:41" s="2" customFormat="1" ht="33" customHeight="1">
      <c r="B10" s="321" t="s">
        <v>65</v>
      </c>
      <c r="C10" s="353">
        <v>498982</v>
      </c>
      <c r="D10" s="353">
        <v>524810</v>
      </c>
      <c r="E10" s="353">
        <v>549495</v>
      </c>
      <c r="F10" s="353">
        <v>590719</v>
      </c>
      <c r="G10" s="372">
        <v>624947</v>
      </c>
      <c r="H10" s="372">
        <v>665120</v>
      </c>
      <c r="I10" s="372">
        <v>695802</v>
      </c>
      <c r="J10" s="372">
        <v>726739</v>
      </c>
      <c r="K10" s="372">
        <v>754822</v>
      </c>
      <c r="L10" s="372">
        <v>766400</v>
      </c>
      <c r="M10" s="372">
        <v>767850</v>
      </c>
      <c r="N10" s="372">
        <v>774788</v>
      </c>
      <c r="O10" s="372">
        <v>748667</v>
      </c>
      <c r="P10" s="372">
        <v>725681</v>
      </c>
      <c r="Q10" s="372">
        <v>740784</v>
      </c>
      <c r="R10" s="372">
        <v>754566</v>
      </c>
      <c r="S10" s="372">
        <v>767902</v>
      </c>
      <c r="T10" s="372">
        <v>585150</v>
      </c>
      <c r="U10" s="372">
        <v>653220</v>
      </c>
      <c r="V10" s="372">
        <v>707733</v>
      </c>
      <c r="W10" s="372">
        <v>726226</v>
      </c>
      <c r="X10" s="372">
        <v>694547</v>
      </c>
      <c r="AA10" s="4"/>
      <c r="AB10" s="1010"/>
      <c r="AC10" s="1037"/>
      <c r="AD10" s="1037"/>
      <c r="AE10" s="1037"/>
      <c r="AF10" s="1037"/>
      <c r="AG10" s="1037"/>
      <c r="AH10" s="639"/>
      <c r="AI10" s="639"/>
      <c r="AJ10" s="639"/>
      <c r="AK10" s="1037"/>
      <c r="AL10" s="639"/>
      <c r="AM10" s="639"/>
      <c r="AN10" s="1038"/>
      <c r="AO10" s="13"/>
    </row>
    <row r="11" spans="2:41" s="2" customFormat="1" ht="33" customHeight="1">
      <c r="B11" s="321" t="s">
        <v>206</v>
      </c>
      <c r="C11" s="322"/>
      <c r="D11" s="322"/>
      <c r="E11" s="322"/>
      <c r="F11" s="322"/>
      <c r="G11" s="459"/>
      <c r="H11" s="459"/>
      <c r="I11" s="459"/>
      <c r="J11" s="459"/>
      <c r="K11" s="459"/>
      <c r="L11" s="459"/>
      <c r="M11" s="459"/>
      <c r="N11" s="459"/>
      <c r="O11" s="459"/>
      <c r="P11" s="459"/>
      <c r="Q11" s="459">
        <v>5</v>
      </c>
      <c r="R11" s="459">
        <v>1</v>
      </c>
      <c r="S11" s="459">
        <v>1</v>
      </c>
      <c r="T11" s="459">
        <v>2</v>
      </c>
      <c r="U11" s="459">
        <v>0</v>
      </c>
      <c r="V11" s="459">
        <v>3</v>
      </c>
      <c r="W11" s="459"/>
      <c r="X11" s="459"/>
      <c r="AA11" s="4"/>
      <c r="AB11" s="640"/>
      <c r="AC11" s="641"/>
      <c r="AD11" s="641"/>
      <c r="AE11" s="641"/>
      <c r="AF11" s="641"/>
      <c r="AG11" s="641"/>
      <c r="AH11" s="641"/>
      <c r="AI11" s="641"/>
      <c r="AJ11" s="641"/>
      <c r="AK11" s="641"/>
      <c r="AL11" s="641"/>
      <c r="AM11" s="641"/>
      <c r="AN11" s="642"/>
      <c r="AO11" s="13"/>
    </row>
    <row r="12" spans="2:41" s="2" customFormat="1" ht="33" customHeight="1">
      <c r="B12" s="1032" t="s">
        <v>168</v>
      </c>
      <c r="C12" s="1033"/>
      <c r="D12" s="1033"/>
      <c r="E12" s="1033"/>
      <c r="F12" s="1033"/>
      <c r="G12" s="1033"/>
      <c r="H12" s="1033"/>
      <c r="I12" s="1033"/>
      <c r="J12" s="1033"/>
      <c r="K12" s="1033"/>
      <c r="L12" s="1033"/>
      <c r="M12" s="1033"/>
      <c r="N12" s="1033"/>
      <c r="O12" s="1033"/>
      <c r="P12" s="1033"/>
      <c r="Q12" s="1033"/>
      <c r="R12" s="1033"/>
      <c r="S12" s="1033"/>
      <c r="T12" s="1033"/>
      <c r="U12" s="1033"/>
      <c r="V12" s="1033"/>
      <c r="W12" s="1033"/>
      <c r="X12" s="1034"/>
      <c r="AA12" s="4"/>
      <c r="AB12" s="625"/>
      <c r="AC12" s="4"/>
      <c r="AD12" s="4"/>
      <c r="AE12" s="4"/>
      <c r="AF12" s="4"/>
      <c r="AG12" s="4"/>
      <c r="AH12" s="4"/>
      <c r="AI12" s="4"/>
      <c r="AJ12" s="4"/>
      <c r="AK12" s="4"/>
      <c r="AL12" s="4"/>
      <c r="AM12" s="4"/>
      <c r="AN12" s="4"/>
      <c r="AO12" s="4"/>
    </row>
    <row r="13" spans="2:41" s="2" customFormat="1" ht="33" customHeight="1">
      <c r="B13" s="323" t="s">
        <v>169</v>
      </c>
      <c r="C13" s="325">
        <v>713052</v>
      </c>
      <c r="D13" s="325">
        <v>753136</v>
      </c>
      <c r="E13" s="325">
        <v>791851</v>
      </c>
      <c r="F13" s="325">
        <v>852198</v>
      </c>
      <c r="G13" s="370">
        <v>907915</v>
      </c>
      <c r="H13" s="370">
        <v>969736</v>
      </c>
      <c r="I13" s="370">
        <v>1017872</v>
      </c>
      <c r="J13" s="370">
        <v>1074964</v>
      </c>
      <c r="K13" s="370">
        <v>1118335</v>
      </c>
      <c r="L13" s="370">
        <v>1141254</v>
      </c>
      <c r="M13" s="370">
        <v>1163877</v>
      </c>
      <c r="N13" s="370">
        <v>1172893</v>
      </c>
      <c r="O13" s="370">
        <v>1142731</v>
      </c>
      <c r="P13" s="370">
        <v>1108691</v>
      </c>
      <c r="Q13" s="370">
        <v>1123188</v>
      </c>
      <c r="R13" s="370">
        <v>1145300</v>
      </c>
      <c r="S13" s="370">
        <v>1175677</v>
      </c>
      <c r="T13" s="370">
        <v>879118</v>
      </c>
      <c r="U13" s="370">
        <v>1007201</v>
      </c>
      <c r="V13" s="370">
        <v>1109085</v>
      </c>
      <c r="W13" s="781">
        <v>1151475</v>
      </c>
      <c r="X13" s="781">
        <v>1114943</v>
      </c>
      <c r="AA13" s="4"/>
      <c r="AB13" s="13"/>
      <c r="AC13" s="13"/>
      <c r="AD13" s="13"/>
      <c r="AE13" s="13"/>
      <c r="AF13" s="13"/>
      <c r="AG13" s="13"/>
      <c r="AH13" s="13"/>
      <c r="AI13" s="13"/>
      <c r="AJ13" s="13"/>
      <c r="AK13" s="13"/>
      <c r="AL13" s="13"/>
      <c r="AM13" s="13"/>
      <c r="AN13" s="13"/>
      <c r="AO13" s="13"/>
    </row>
    <row r="14" spans="2:41" s="2" customFormat="1" ht="33" customHeight="1">
      <c r="B14" s="319" t="s">
        <v>64</v>
      </c>
      <c r="C14" s="352">
        <v>218707</v>
      </c>
      <c r="D14" s="352">
        <v>233021</v>
      </c>
      <c r="E14" s="352">
        <v>247227</v>
      </c>
      <c r="F14" s="352">
        <v>266270</v>
      </c>
      <c r="G14" s="371">
        <v>288312</v>
      </c>
      <c r="H14" s="371">
        <v>310477</v>
      </c>
      <c r="I14" s="371">
        <v>328425</v>
      </c>
      <c r="J14" s="371">
        <v>355269</v>
      </c>
      <c r="K14" s="371">
        <v>370485</v>
      </c>
      <c r="L14" s="371">
        <v>381793</v>
      </c>
      <c r="M14" s="371">
        <v>402971</v>
      </c>
      <c r="N14" s="371">
        <v>407531</v>
      </c>
      <c r="O14" s="371">
        <v>402628</v>
      </c>
      <c r="P14" s="371">
        <v>392025</v>
      </c>
      <c r="Q14" s="371">
        <v>392029</v>
      </c>
      <c r="R14" s="371">
        <v>399808</v>
      </c>
      <c r="S14" s="371">
        <v>417044</v>
      </c>
      <c r="T14" s="371">
        <v>305551</v>
      </c>
      <c r="U14" s="371">
        <v>367363</v>
      </c>
      <c r="V14" s="371">
        <v>411204</v>
      </c>
      <c r="W14" s="371">
        <v>434338</v>
      </c>
      <c r="X14" s="371">
        <v>428772</v>
      </c>
      <c r="AA14" s="4"/>
      <c r="AB14" s="1035"/>
      <c r="AC14" s="1035"/>
      <c r="AD14" s="1035"/>
      <c r="AE14" s="1035"/>
      <c r="AF14" s="1035"/>
      <c r="AG14" s="1035"/>
      <c r="AH14" s="1035"/>
      <c r="AI14" s="1035"/>
      <c r="AJ14" s="1035"/>
      <c r="AK14" s="1035"/>
      <c r="AL14" s="1035"/>
      <c r="AM14" s="1035"/>
      <c r="AN14" s="1035"/>
      <c r="AO14" s="1035"/>
    </row>
    <row r="15" spans="2:41" s="2" customFormat="1" ht="33" customHeight="1">
      <c r="B15" s="321" t="s">
        <v>65</v>
      </c>
      <c r="C15" s="353">
        <v>494345</v>
      </c>
      <c r="D15" s="353">
        <v>520115</v>
      </c>
      <c r="E15" s="353">
        <v>544624</v>
      </c>
      <c r="F15" s="353">
        <v>585928</v>
      </c>
      <c r="G15" s="372">
        <v>619603</v>
      </c>
      <c r="H15" s="372">
        <v>659259</v>
      </c>
      <c r="I15" s="372">
        <v>689447</v>
      </c>
      <c r="J15" s="372">
        <v>719695</v>
      </c>
      <c r="K15" s="372">
        <v>747850</v>
      </c>
      <c r="L15" s="372">
        <v>759461</v>
      </c>
      <c r="M15" s="372">
        <v>760906</v>
      </c>
      <c r="N15" s="372">
        <v>765362</v>
      </c>
      <c r="O15" s="372">
        <v>740103</v>
      </c>
      <c r="P15" s="372">
        <v>716666</v>
      </c>
      <c r="Q15" s="372">
        <v>731154</v>
      </c>
      <c r="R15" s="372">
        <v>745492</v>
      </c>
      <c r="S15" s="372">
        <v>758632</v>
      </c>
      <c r="T15" s="372">
        <v>573567</v>
      </c>
      <c r="U15" s="372">
        <v>639838</v>
      </c>
      <c r="V15" s="372">
        <v>697879</v>
      </c>
      <c r="W15" s="372">
        <v>717137</v>
      </c>
      <c r="X15" s="372">
        <v>686171</v>
      </c>
      <c r="AA15" s="4"/>
      <c r="AB15" s="1010"/>
      <c r="AC15" s="1036"/>
      <c r="AD15" s="1036"/>
      <c r="AE15" s="1036"/>
      <c r="AF15" s="1036"/>
      <c r="AG15" s="1036"/>
      <c r="AH15" s="1037"/>
      <c r="AI15" s="1037"/>
      <c r="AJ15" s="1037"/>
      <c r="AK15" s="1037"/>
      <c r="AL15" s="1037"/>
      <c r="AM15" s="1037"/>
      <c r="AN15" s="1037"/>
      <c r="AO15" s="1038"/>
    </row>
    <row r="16" spans="2:41" s="2" customFormat="1" ht="33" customHeight="1">
      <c r="B16" s="321" t="s">
        <v>206</v>
      </c>
      <c r="C16" s="322"/>
      <c r="D16" s="322"/>
      <c r="E16" s="322"/>
      <c r="F16" s="322"/>
      <c r="G16" s="459"/>
      <c r="H16" s="459"/>
      <c r="I16" s="459"/>
      <c r="J16" s="459"/>
      <c r="K16" s="459"/>
      <c r="L16" s="459"/>
      <c r="M16" s="459"/>
      <c r="N16" s="459"/>
      <c r="O16" s="459"/>
      <c r="P16" s="459"/>
      <c r="Q16" s="459">
        <v>5</v>
      </c>
      <c r="R16" s="459">
        <v>1</v>
      </c>
      <c r="S16" s="459">
        <v>1</v>
      </c>
      <c r="T16" s="459">
        <v>0</v>
      </c>
      <c r="U16" s="459">
        <v>0</v>
      </c>
      <c r="V16" s="459">
        <v>2</v>
      </c>
      <c r="W16" s="459">
        <v>0</v>
      </c>
      <c r="X16" s="459">
        <v>0</v>
      </c>
      <c r="AA16" s="4"/>
      <c r="AB16" s="1010"/>
      <c r="AC16" s="1037"/>
      <c r="AD16" s="1036"/>
      <c r="AE16" s="1036"/>
      <c r="AF16" s="1036"/>
      <c r="AG16" s="1036"/>
      <c r="AH16" s="1037"/>
      <c r="AI16" s="1037"/>
      <c r="AJ16" s="1037"/>
      <c r="AK16" s="1036"/>
      <c r="AL16" s="1037"/>
      <c r="AM16" s="1037"/>
      <c r="AN16" s="1037"/>
      <c r="AO16" s="1038"/>
    </row>
    <row r="17" spans="1:41" s="2" customFormat="1" ht="33" customHeight="1">
      <c r="B17" s="318" t="s">
        <v>170</v>
      </c>
      <c r="C17" s="354">
        <v>10442</v>
      </c>
      <c r="D17" s="354">
        <v>10507</v>
      </c>
      <c r="E17" s="354">
        <v>11092</v>
      </c>
      <c r="F17" s="354">
        <v>10839</v>
      </c>
      <c r="G17" s="373">
        <v>12132</v>
      </c>
      <c r="H17" s="373">
        <v>13550</v>
      </c>
      <c r="I17" s="373">
        <v>14085</v>
      </c>
      <c r="J17" s="373">
        <v>15299</v>
      </c>
      <c r="K17" s="373">
        <v>15221</v>
      </c>
      <c r="L17" s="373">
        <v>14983</v>
      </c>
      <c r="M17" s="373">
        <v>15112</v>
      </c>
      <c r="N17" s="373">
        <v>19856</v>
      </c>
      <c r="O17" s="373">
        <v>18313</v>
      </c>
      <c r="P17" s="373">
        <v>19313</v>
      </c>
      <c r="Q17" s="373">
        <v>20577</v>
      </c>
      <c r="R17" s="373">
        <v>19358</v>
      </c>
      <c r="S17" s="373">
        <v>19634</v>
      </c>
      <c r="T17" s="373">
        <v>28397</v>
      </c>
      <c r="U17" s="373">
        <v>31034</v>
      </c>
      <c r="V17" s="373">
        <v>21518</v>
      </c>
      <c r="W17" s="373">
        <v>19338</v>
      </c>
      <c r="X17" s="373">
        <v>17724</v>
      </c>
      <c r="AA17" s="4"/>
      <c r="AB17" s="1010"/>
      <c r="AC17" s="1037"/>
      <c r="AD17" s="1037"/>
      <c r="AE17" s="1037"/>
      <c r="AF17" s="1037"/>
      <c r="AG17" s="1036"/>
      <c r="AH17" s="1036"/>
      <c r="AI17" s="1036"/>
      <c r="AJ17" s="1037"/>
      <c r="AK17" s="1036"/>
      <c r="AL17" s="1036"/>
      <c r="AM17" s="1036"/>
      <c r="AN17" s="1037"/>
      <c r="AO17" s="1038"/>
    </row>
    <row r="18" spans="1:41" s="2" customFormat="1" ht="33" customHeight="1">
      <c r="B18" s="321" t="s">
        <v>64</v>
      </c>
      <c r="C18" s="353">
        <v>5805</v>
      </c>
      <c r="D18" s="353">
        <v>5812</v>
      </c>
      <c r="E18" s="353">
        <v>6221</v>
      </c>
      <c r="F18" s="353">
        <v>6048</v>
      </c>
      <c r="G18" s="372">
        <v>6788</v>
      </c>
      <c r="H18" s="372">
        <v>7689</v>
      </c>
      <c r="I18" s="372">
        <v>7730</v>
      </c>
      <c r="J18" s="372">
        <v>8255</v>
      </c>
      <c r="K18" s="372">
        <v>8249</v>
      </c>
      <c r="L18" s="372">
        <v>8044</v>
      </c>
      <c r="M18" s="372">
        <v>8168</v>
      </c>
      <c r="N18" s="372">
        <v>10430</v>
      </c>
      <c r="O18" s="372">
        <v>9749</v>
      </c>
      <c r="P18" s="372">
        <v>10298</v>
      </c>
      <c r="Q18" s="372">
        <v>10947</v>
      </c>
      <c r="R18" s="372">
        <v>10284</v>
      </c>
      <c r="S18" s="372">
        <v>10364</v>
      </c>
      <c r="T18" s="372">
        <v>16812</v>
      </c>
      <c r="U18" s="372">
        <v>17652</v>
      </c>
      <c r="V18" s="372">
        <v>11663</v>
      </c>
      <c r="W18" s="372">
        <v>10249</v>
      </c>
      <c r="X18" s="372">
        <v>9348</v>
      </c>
      <c r="AA18" s="4"/>
      <c r="AB18" s="1010"/>
      <c r="AC18" s="1037"/>
      <c r="AD18" s="1037"/>
      <c r="AE18" s="1037"/>
      <c r="AF18" s="1037"/>
      <c r="AG18" s="1037"/>
      <c r="AH18" s="639"/>
      <c r="AI18" s="639"/>
      <c r="AJ18" s="639"/>
      <c r="AK18" s="1037"/>
      <c r="AL18" s="639"/>
      <c r="AM18" s="639"/>
      <c r="AN18" s="639"/>
      <c r="AO18" s="1038"/>
    </row>
    <row r="19" spans="1:41" s="2" customFormat="1" ht="33" customHeight="1">
      <c r="B19" s="319" t="s">
        <v>65</v>
      </c>
      <c r="C19" s="352">
        <v>4637</v>
      </c>
      <c r="D19" s="352">
        <v>4695</v>
      </c>
      <c r="E19" s="352">
        <v>4871</v>
      </c>
      <c r="F19" s="352">
        <v>4791</v>
      </c>
      <c r="G19" s="371">
        <v>5344</v>
      </c>
      <c r="H19" s="371">
        <v>5861</v>
      </c>
      <c r="I19" s="371">
        <v>6355</v>
      </c>
      <c r="J19" s="371">
        <v>7044</v>
      </c>
      <c r="K19" s="371">
        <v>6972</v>
      </c>
      <c r="L19" s="371">
        <v>6939</v>
      </c>
      <c r="M19" s="371">
        <v>6944</v>
      </c>
      <c r="N19" s="371">
        <v>9426</v>
      </c>
      <c r="O19" s="371">
        <v>8564</v>
      </c>
      <c r="P19" s="371">
        <v>9015</v>
      </c>
      <c r="Q19" s="371">
        <v>9630</v>
      </c>
      <c r="R19" s="371">
        <v>9074</v>
      </c>
      <c r="S19" s="371">
        <v>9270</v>
      </c>
      <c r="T19" s="371">
        <v>11583</v>
      </c>
      <c r="U19" s="371">
        <v>13382</v>
      </c>
      <c r="V19" s="371">
        <v>9854</v>
      </c>
      <c r="W19" s="371">
        <v>9089</v>
      </c>
      <c r="X19" s="371">
        <v>8376</v>
      </c>
      <c r="AA19" s="4"/>
      <c r="AB19" s="640"/>
      <c r="AC19" s="641"/>
      <c r="AD19" s="641"/>
      <c r="AE19" s="641"/>
      <c r="AF19" s="641"/>
      <c r="AG19" s="641"/>
      <c r="AH19" s="641"/>
      <c r="AI19" s="641"/>
      <c r="AJ19" s="641"/>
      <c r="AK19" s="641"/>
      <c r="AL19" s="641"/>
      <c r="AM19" s="641"/>
      <c r="AN19" s="641"/>
      <c r="AO19" s="642"/>
    </row>
    <row r="20" spans="1:41" s="2" customFormat="1" ht="33" customHeight="1">
      <c r="B20" s="321" t="s">
        <v>206</v>
      </c>
      <c r="C20" s="354"/>
      <c r="D20" s="354"/>
      <c r="E20" s="354"/>
      <c r="F20" s="354"/>
      <c r="G20" s="361"/>
      <c r="H20" s="361"/>
      <c r="I20" s="361"/>
      <c r="J20" s="361"/>
      <c r="K20" s="361"/>
      <c r="L20" s="361"/>
      <c r="M20" s="361"/>
      <c r="N20" s="361"/>
      <c r="O20" s="361"/>
      <c r="P20" s="361"/>
      <c r="Q20" s="361"/>
      <c r="R20" s="361"/>
      <c r="S20" s="361"/>
      <c r="T20" s="371">
        <v>2</v>
      </c>
      <c r="U20" s="361"/>
      <c r="V20" s="371">
        <v>1</v>
      </c>
      <c r="W20" s="371"/>
      <c r="X20" s="371"/>
      <c r="AA20" s="4"/>
      <c r="AB20" s="4"/>
      <c r="AC20" s="4"/>
      <c r="AD20" s="4"/>
      <c r="AE20" s="4"/>
      <c r="AF20" s="4"/>
      <c r="AG20" s="4"/>
      <c r="AH20" s="4"/>
      <c r="AI20" s="4"/>
      <c r="AJ20" s="4"/>
      <c r="AK20" s="4"/>
      <c r="AL20" s="4"/>
      <c r="AM20" s="4"/>
      <c r="AN20" s="4"/>
      <c r="AO20" s="4"/>
    </row>
    <row r="21" spans="1:41" ht="33" customHeight="1">
      <c r="B21" s="324" t="s">
        <v>5</v>
      </c>
      <c r="C21" s="354">
        <v>723494</v>
      </c>
      <c r="D21" s="354">
        <v>763643</v>
      </c>
      <c r="E21" s="354">
        <v>802943</v>
      </c>
      <c r="F21" s="354">
        <v>863037</v>
      </c>
      <c r="G21" s="361">
        <v>920047</v>
      </c>
      <c r="H21" s="361">
        <v>983286</v>
      </c>
      <c r="I21" s="361">
        <v>1031957</v>
      </c>
      <c r="J21" s="361">
        <v>1090263</v>
      </c>
      <c r="K21" s="361">
        <v>1133556</v>
      </c>
      <c r="L21" s="361">
        <v>1156237</v>
      </c>
      <c r="M21" s="361">
        <v>1178989</v>
      </c>
      <c r="N21" s="361">
        <v>1192749</v>
      </c>
      <c r="O21" s="361">
        <v>1161044</v>
      </c>
      <c r="P21" s="361">
        <v>1128004</v>
      </c>
      <c r="Q21" s="361">
        <v>1143765</v>
      </c>
      <c r="R21" s="361">
        <v>1164658</v>
      </c>
      <c r="S21" s="361">
        <v>1195311</v>
      </c>
      <c r="T21" s="361">
        <v>907515</v>
      </c>
      <c r="U21" s="361">
        <v>1038235</v>
      </c>
      <c r="V21" s="361">
        <v>1130603</v>
      </c>
      <c r="W21" s="782">
        <v>1170813</v>
      </c>
      <c r="X21" s="782">
        <v>1132667</v>
      </c>
      <c r="Y21" s="80"/>
      <c r="AA21" s="13"/>
      <c r="AB21" s="4"/>
      <c r="AC21" s="4"/>
      <c r="AD21" s="4"/>
      <c r="AE21" s="4"/>
      <c r="AF21" s="4"/>
      <c r="AG21" s="4"/>
      <c r="AH21" s="4"/>
      <c r="AI21" s="4"/>
      <c r="AJ21" s="4"/>
      <c r="AK21" s="4"/>
      <c r="AL21" s="4"/>
      <c r="AM21" s="4"/>
      <c r="AN21" s="4"/>
      <c r="AO21" s="4"/>
    </row>
    <row r="22" spans="1:41" ht="33" customHeight="1">
      <c r="AA22" s="13"/>
      <c r="AB22" s="4"/>
      <c r="AC22" s="4"/>
      <c r="AD22" s="4"/>
      <c r="AE22" s="4"/>
      <c r="AF22" s="4"/>
      <c r="AG22" s="4"/>
      <c r="AH22" s="4"/>
      <c r="AI22" s="4"/>
      <c r="AJ22" s="4"/>
      <c r="AK22" s="4"/>
      <c r="AL22" s="4"/>
      <c r="AM22" s="4"/>
      <c r="AN22" s="4"/>
      <c r="AO22" s="4"/>
    </row>
    <row r="23" spans="1:41" ht="40.5" customHeight="1">
      <c r="B23" s="794" t="s">
        <v>449</v>
      </c>
      <c r="C23" s="219"/>
      <c r="D23" s="219"/>
      <c r="E23" s="219"/>
      <c r="F23" s="219"/>
      <c r="G23" s="219"/>
      <c r="H23" s="219"/>
      <c r="I23" s="369"/>
      <c r="J23" s="369"/>
      <c r="K23" s="219"/>
      <c r="L23" s="219"/>
      <c r="M23" s="219"/>
      <c r="N23" s="219"/>
      <c r="O23" s="304"/>
      <c r="P23" s="304"/>
      <c r="Q23" s="304"/>
      <c r="R23" s="304"/>
      <c r="S23" s="304"/>
      <c r="AA23" s="13"/>
      <c r="AB23" s="1035"/>
      <c r="AC23" s="1035"/>
      <c r="AD23" s="1035"/>
      <c r="AE23" s="1035"/>
      <c r="AF23" s="1035"/>
      <c r="AG23" s="1035"/>
      <c r="AH23" s="1035"/>
      <c r="AI23" s="1035"/>
      <c r="AJ23" s="1035"/>
      <c r="AK23" s="1035"/>
      <c r="AL23" s="1035"/>
      <c r="AM23" s="4"/>
      <c r="AN23" s="4"/>
      <c r="AO23" s="4"/>
    </row>
    <row r="24" spans="1:41" ht="33" customHeight="1">
      <c r="A24" s="842"/>
      <c r="B24" s="852"/>
      <c r="C24" s="842"/>
      <c r="D24" s="842"/>
      <c r="E24" s="842"/>
      <c r="F24" s="124"/>
      <c r="I24" s="61"/>
      <c r="J24" s="61"/>
      <c r="AA24" s="13"/>
      <c r="AB24" s="1010"/>
      <c r="AC24" s="1036"/>
      <c r="AD24" s="1036"/>
      <c r="AE24" s="1036"/>
      <c r="AF24" s="1036"/>
      <c r="AG24" s="1037"/>
      <c r="AH24" s="1037"/>
      <c r="AI24" s="1037"/>
      <c r="AJ24" s="1037"/>
      <c r="AK24" s="1037"/>
      <c r="AL24" s="1038"/>
      <c r="AM24" s="4"/>
      <c r="AN24" s="4"/>
      <c r="AO24" s="4"/>
    </row>
    <row r="25" spans="1:41" ht="33" customHeight="1">
      <c r="A25" s="842"/>
      <c r="B25" s="122"/>
      <c r="C25" s="122"/>
      <c r="D25" s="859" t="s">
        <v>43</v>
      </c>
      <c r="E25" s="122"/>
      <c r="F25" s="122"/>
      <c r="G25" s="122"/>
      <c r="I25" s="61"/>
      <c r="J25" s="61"/>
      <c r="AA25" s="13"/>
      <c r="AB25" s="1010"/>
      <c r="AC25" s="1037"/>
      <c r="AD25" s="1036"/>
      <c r="AE25" s="1036"/>
      <c r="AF25" s="1036"/>
      <c r="AG25" s="1037"/>
      <c r="AH25" s="1037"/>
      <c r="AI25" s="1036"/>
      <c r="AJ25" s="1037"/>
      <c r="AK25" s="1037"/>
      <c r="AL25" s="1038"/>
      <c r="AM25" s="4"/>
      <c r="AN25" s="4"/>
      <c r="AO25" s="4"/>
    </row>
    <row r="26" spans="1:41" ht="33" customHeight="1">
      <c r="A26" s="842"/>
      <c r="B26" s="860" t="s">
        <v>169</v>
      </c>
      <c r="C26" s="861">
        <f>+X13</f>
        <v>1114943</v>
      </c>
      <c r="D26" s="862">
        <f>+C26/C28</f>
        <v>0.98435197635315586</v>
      </c>
      <c r="E26" s="122"/>
      <c r="F26" s="122"/>
      <c r="G26" s="122"/>
      <c r="I26" s="61"/>
      <c r="J26" s="61"/>
      <c r="P26" s="483"/>
      <c r="Q26" s="483"/>
      <c r="R26" s="483"/>
      <c r="S26" s="483"/>
      <c r="T26" s="494"/>
      <c r="U26" s="494"/>
      <c r="AA26" s="13"/>
      <c r="AB26" s="1010"/>
      <c r="AC26" s="1037"/>
      <c r="AD26" s="1037"/>
      <c r="AE26" s="1037"/>
      <c r="AF26" s="1036"/>
      <c r="AG26" s="1036"/>
      <c r="AH26" s="1036"/>
      <c r="AI26" s="1036"/>
      <c r="AJ26" s="1036"/>
      <c r="AK26" s="1036"/>
      <c r="AL26" s="1038"/>
      <c r="AM26" s="4"/>
      <c r="AN26" s="4"/>
      <c r="AO26" s="4"/>
    </row>
    <row r="27" spans="1:41" ht="33" customHeight="1">
      <c r="A27" s="842"/>
      <c r="B27" s="860" t="s">
        <v>170</v>
      </c>
      <c r="C27" s="861">
        <f>+X17</f>
        <v>17724</v>
      </c>
      <c r="D27" s="862">
        <f>+C27/C28</f>
        <v>1.5648023646844131E-2</v>
      </c>
      <c r="E27" s="122"/>
      <c r="F27" s="122"/>
      <c r="G27" s="122"/>
      <c r="I27" s="61"/>
      <c r="J27" s="61"/>
      <c r="P27" s="483"/>
      <c r="Q27" s="483"/>
      <c r="R27" s="483"/>
      <c r="S27" s="483"/>
      <c r="T27" s="494"/>
      <c r="U27" s="494"/>
      <c r="AA27" s="13"/>
      <c r="AB27" s="1010"/>
      <c r="AC27" s="1037"/>
      <c r="AD27" s="1037"/>
      <c r="AE27" s="1037"/>
      <c r="AF27" s="1037"/>
      <c r="AG27" s="639"/>
      <c r="AH27" s="639"/>
      <c r="AI27" s="1037"/>
      <c r="AJ27" s="639"/>
      <c r="AK27" s="639"/>
      <c r="AL27" s="1038"/>
      <c r="AM27" s="4"/>
      <c r="AN27" s="4"/>
      <c r="AO27" s="4"/>
    </row>
    <row r="28" spans="1:41" ht="33" customHeight="1">
      <c r="A28" s="842"/>
      <c r="B28" s="863"/>
      <c r="C28" s="864">
        <f>+SUM(C26:C27)</f>
        <v>1132667</v>
      </c>
      <c r="D28" s="865">
        <f>+SUM(D26:D27)</f>
        <v>1</v>
      </c>
      <c r="E28" s="122"/>
      <c r="F28" s="122"/>
      <c r="G28" s="122"/>
      <c r="I28" s="61"/>
      <c r="J28" s="61"/>
      <c r="P28" s="483"/>
      <c r="Q28" s="483"/>
      <c r="R28" s="483"/>
      <c r="S28" s="483"/>
      <c r="T28" s="494"/>
      <c r="U28" s="494"/>
      <c r="AA28" s="13"/>
      <c r="AB28" s="640"/>
      <c r="AC28" s="641"/>
      <c r="AD28" s="641"/>
      <c r="AE28" s="641"/>
      <c r="AF28" s="641"/>
      <c r="AG28" s="641"/>
      <c r="AH28" s="641"/>
      <c r="AI28" s="641"/>
      <c r="AJ28" s="641"/>
      <c r="AK28" s="641"/>
      <c r="AL28" s="642"/>
      <c r="AM28" s="4"/>
      <c r="AN28" s="4"/>
      <c r="AO28" s="4"/>
    </row>
    <row r="29" spans="1:41" ht="33" customHeight="1">
      <c r="A29" s="842"/>
      <c r="B29" s="122"/>
      <c r="C29" s="866">
        <f>C28-X21</f>
        <v>0</v>
      </c>
      <c r="D29" s="867"/>
      <c r="E29" s="868"/>
      <c r="F29" s="122"/>
      <c r="G29" s="122"/>
      <c r="I29" s="61"/>
      <c r="J29" s="61"/>
      <c r="P29" s="483"/>
      <c r="Q29" s="508"/>
      <c r="R29" s="483"/>
      <c r="S29" s="483"/>
      <c r="T29" s="494"/>
      <c r="U29" s="494"/>
      <c r="AA29" s="13"/>
      <c r="AB29" s="13"/>
      <c r="AC29" s="13"/>
      <c r="AD29" s="13"/>
      <c r="AE29" s="13"/>
      <c r="AF29" s="13"/>
      <c r="AG29" s="13"/>
      <c r="AH29" s="13"/>
      <c r="AI29" s="13"/>
      <c r="AJ29" s="13"/>
      <c r="AK29" s="13"/>
      <c r="AL29" s="13"/>
      <c r="AM29" s="13"/>
      <c r="AN29" s="13"/>
      <c r="AO29" s="13"/>
    </row>
    <row r="30" spans="1:41" ht="41.25" customHeight="1">
      <c r="B30" s="124"/>
      <c r="C30" s="772"/>
      <c r="D30" s="770"/>
      <c r="E30" s="771"/>
      <c r="F30" s="122"/>
      <c r="G30" s="122"/>
      <c r="I30" s="61"/>
      <c r="J30" s="61"/>
      <c r="P30" s="483"/>
      <c r="R30" s="508"/>
      <c r="S30" s="508"/>
      <c r="T30" s="508"/>
      <c r="U30" s="508"/>
      <c r="AA30" s="13"/>
      <c r="AB30" s="1035"/>
      <c r="AC30" s="1035"/>
      <c r="AD30" s="1035"/>
      <c r="AE30" s="1035"/>
      <c r="AF30" s="1035"/>
      <c r="AG30" s="1035"/>
      <c r="AH30" s="1035"/>
      <c r="AI30" s="1035"/>
      <c r="AJ30" s="1035"/>
      <c r="AK30" s="1035"/>
      <c r="AL30" s="1035"/>
      <c r="AM30" s="1035"/>
      <c r="AN30" s="1035"/>
      <c r="AO30" s="1035"/>
    </row>
    <row r="31" spans="1:41" ht="33" customHeight="1">
      <c r="B31" s="163"/>
      <c r="C31" s="207"/>
      <c r="D31" s="208"/>
      <c r="E31" s="209"/>
      <c r="F31" s="163"/>
      <c r="I31" s="61"/>
      <c r="J31" s="61"/>
      <c r="P31" s="483"/>
      <c r="AA31" s="13"/>
      <c r="AB31" s="1010"/>
      <c r="AC31" s="1036"/>
      <c r="AD31" s="1036"/>
      <c r="AE31" s="1036"/>
      <c r="AF31" s="1036"/>
      <c r="AG31" s="1036"/>
      <c r="AH31" s="1037"/>
      <c r="AI31" s="1037"/>
      <c r="AJ31" s="1037"/>
      <c r="AK31" s="1037"/>
      <c r="AL31" s="1037"/>
      <c r="AM31" s="1037"/>
      <c r="AN31" s="1037"/>
      <c r="AO31" s="1038"/>
    </row>
    <row r="32" spans="1:41" ht="33" customHeight="1">
      <c r="B32" s="163"/>
      <c r="C32" s="163"/>
      <c r="D32" s="163"/>
      <c r="E32" s="163"/>
      <c r="F32" s="163"/>
      <c r="I32" s="91"/>
      <c r="J32" s="91"/>
      <c r="Q32" s="483"/>
      <c r="AA32" s="13"/>
      <c r="AB32" s="1010"/>
      <c r="AC32" s="1037"/>
      <c r="AD32" s="1036"/>
      <c r="AE32" s="1036"/>
      <c r="AF32" s="1036"/>
      <c r="AG32" s="1036"/>
      <c r="AH32" s="1037"/>
      <c r="AI32" s="1037"/>
      <c r="AJ32" s="1037"/>
      <c r="AK32" s="1036"/>
      <c r="AL32" s="1037"/>
      <c r="AM32" s="1037"/>
      <c r="AN32" s="1037"/>
      <c r="AO32" s="1038"/>
    </row>
    <row r="33" spans="2:41" ht="33" customHeight="1">
      <c r="B33" s="163"/>
      <c r="C33" s="163"/>
      <c r="D33" s="163"/>
      <c r="E33" s="163"/>
      <c r="F33" s="163"/>
      <c r="AA33" s="13"/>
      <c r="AB33" s="1010"/>
      <c r="AC33" s="1037"/>
      <c r="AD33" s="1037"/>
      <c r="AE33" s="1037"/>
      <c r="AF33" s="1037"/>
      <c r="AG33" s="1036"/>
      <c r="AH33" s="1036"/>
      <c r="AI33" s="1036"/>
      <c r="AJ33" s="1037"/>
      <c r="AK33" s="1036"/>
      <c r="AL33" s="1036"/>
      <c r="AM33" s="1036"/>
      <c r="AN33" s="1037"/>
      <c r="AO33" s="1038"/>
    </row>
    <row r="34" spans="2:41" ht="33" customHeight="1">
      <c r="B34" s="208"/>
      <c r="C34" s="163"/>
      <c r="D34" s="163"/>
      <c r="E34" s="163"/>
      <c r="F34" s="163"/>
      <c r="AA34" s="13"/>
      <c r="AB34" s="1010"/>
      <c r="AC34" s="1037"/>
      <c r="AD34" s="1037"/>
      <c r="AE34" s="1037"/>
      <c r="AF34" s="1037"/>
      <c r="AG34" s="1037"/>
      <c r="AH34" s="639"/>
      <c r="AI34" s="639"/>
      <c r="AJ34" s="639"/>
      <c r="AK34" s="1037"/>
      <c r="AL34" s="639"/>
      <c r="AM34" s="639"/>
      <c r="AN34" s="639"/>
      <c r="AO34" s="1038"/>
    </row>
    <row r="35" spans="2:41" ht="33" customHeight="1">
      <c r="C35" s="92"/>
      <c r="D35" s="91"/>
      <c r="E35" s="61"/>
      <c r="AA35" s="13"/>
      <c r="AB35" s="640"/>
      <c r="AC35" s="643"/>
      <c r="AD35" s="643"/>
      <c r="AE35" s="643"/>
      <c r="AF35" s="643"/>
      <c r="AG35" s="643"/>
      <c r="AH35" s="643"/>
      <c r="AI35" s="643"/>
      <c r="AJ35" s="643"/>
      <c r="AK35" s="643"/>
      <c r="AL35" s="643"/>
      <c r="AM35" s="643"/>
      <c r="AN35" s="643"/>
      <c r="AO35" s="644"/>
    </row>
    <row r="36" spans="2:41">
      <c r="C36" s="92"/>
      <c r="D36" s="91"/>
      <c r="E36" s="61"/>
      <c r="AA36" s="13"/>
      <c r="AB36" s="13"/>
      <c r="AC36" s="13"/>
      <c r="AD36" s="13"/>
      <c r="AE36" s="13"/>
      <c r="AF36" s="13"/>
      <c r="AG36" s="13"/>
      <c r="AH36" s="13"/>
      <c r="AI36" s="13"/>
      <c r="AJ36" s="13"/>
      <c r="AK36" s="13"/>
      <c r="AL36" s="13"/>
      <c r="AM36" s="13"/>
      <c r="AN36" s="13"/>
      <c r="AO36" s="13"/>
    </row>
    <row r="37" spans="2:41">
      <c r="B37" s="234" t="s">
        <v>447</v>
      </c>
      <c r="C37" s="219"/>
      <c r="D37" s="219"/>
      <c r="E37" s="219"/>
      <c r="F37" s="219"/>
      <c r="AA37" s="13"/>
      <c r="AB37" s="13"/>
      <c r="AC37" s="13"/>
      <c r="AD37" s="13"/>
      <c r="AE37" s="13"/>
      <c r="AF37" s="13"/>
      <c r="AG37" s="13"/>
      <c r="AH37" s="13"/>
      <c r="AI37" s="13"/>
      <c r="AJ37" s="13"/>
      <c r="AK37" s="13"/>
      <c r="AL37" s="13"/>
      <c r="AM37" s="13"/>
      <c r="AN37" s="13"/>
      <c r="AO37" s="13"/>
    </row>
    <row r="38" spans="2:41">
      <c r="B38" s="234" t="s">
        <v>285</v>
      </c>
      <c r="C38" s="219"/>
      <c r="D38" s="219"/>
      <c r="E38" s="219"/>
      <c r="F38" s="219"/>
      <c r="AA38" s="13"/>
      <c r="AB38" s="13"/>
      <c r="AC38" s="13"/>
      <c r="AD38" s="13"/>
      <c r="AE38" s="13"/>
      <c r="AF38" s="13"/>
      <c r="AG38" s="13"/>
      <c r="AH38" s="13"/>
      <c r="AI38" s="13"/>
      <c r="AJ38" s="13"/>
      <c r="AK38" s="13"/>
      <c r="AL38" s="13"/>
      <c r="AM38" s="13"/>
      <c r="AN38" s="13"/>
      <c r="AO38" s="13"/>
    </row>
    <row r="39" spans="2:41">
      <c r="B39" s="219"/>
      <c r="C39" s="219"/>
      <c r="D39" s="219"/>
      <c r="E39" s="219"/>
      <c r="F39" s="219"/>
      <c r="AA39" s="13"/>
      <c r="AB39" s="13"/>
      <c r="AC39" s="13"/>
      <c r="AD39" s="13"/>
      <c r="AE39" s="13"/>
      <c r="AF39" s="13"/>
      <c r="AG39" s="13"/>
      <c r="AH39" s="13"/>
      <c r="AI39" s="13"/>
      <c r="AJ39" s="13"/>
      <c r="AK39" s="13"/>
      <c r="AL39" s="13"/>
      <c r="AM39" s="13"/>
      <c r="AN39" s="13"/>
      <c r="AO39" s="13"/>
    </row>
  </sheetData>
  <mergeCells count="65">
    <mergeCell ref="AB30:AL30"/>
    <mergeCell ref="AM30:AO30"/>
    <mergeCell ref="AB31:AB34"/>
    <mergeCell ref="AC31:AC34"/>
    <mergeCell ref="AD32:AD34"/>
    <mergeCell ref="AE32:AE34"/>
    <mergeCell ref="AD31:AF31"/>
    <mergeCell ref="AG31:AN31"/>
    <mergeCell ref="AO31:AO34"/>
    <mergeCell ref="AF32:AF34"/>
    <mergeCell ref="AG32:AJ32"/>
    <mergeCell ref="AK32:AN32"/>
    <mergeCell ref="AG33:AG34"/>
    <mergeCell ref="AH33:AJ33"/>
    <mergeCell ref="AK33:AK34"/>
    <mergeCell ref="AL33:AN33"/>
    <mergeCell ref="AB23:AL23"/>
    <mergeCell ref="AB24:AB27"/>
    <mergeCell ref="AC24:AC27"/>
    <mergeCell ref="AD24:AE24"/>
    <mergeCell ref="AF24:AK24"/>
    <mergeCell ref="AL24:AL27"/>
    <mergeCell ref="AD25:AD27"/>
    <mergeCell ref="AE25:AE27"/>
    <mergeCell ref="AF25:AH25"/>
    <mergeCell ref="AI25:AK25"/>
    <mergeCell ref="AF26:AF27"/>
    <mergeCell ref="AG26:AH26"/>
    <mergeCell ref="AI26:AI27"/>
    <mergeCell ref="AJ26:AK26"/>
    <mergeCell ref="AB14:AO14"/>
    <mergeCell ref="AB15:AB18"/>
    <mergeCell ref="AC15:AC18"/>
    <mergeCell ref="AD15:AF15"/>
    <mergeCell ref="AG15:AN15"/>
    <mergeCell ref="AO15:AO18"/>
    <mergeCell ref="AD16:AD18"/>
    <mergeCell ref="AE16:AE18"/>
    <mergeCell ref="AF16:AF18"/>
    <mergeCell ref="AG16:AJ16"/>
    <mergeCell ref="AK16:AN16"/>
    <mergeCell ref="AG17:AG18"/>
    <mergeCell ref="AH17:AJ17"/>
    <mergeCell ref="AK17:AK18"/>
    <mergeCell ref="AL17:AN17"/>
    <mergeCell ref="AB6:AN6"/>
    <mergeCell ref="AB7:AB10"/>
    <mergeCell ref="AC7:AC10"/>
    <mergeCell ref="AD7:AF7"/>
    <mergeCell ref="AG7:AM7"/>
    <mergeCell ref="AN7:AN10"/>
    <mergeCell ref="AD8:AD10"/>
    <mergeCell ref="AE8:AE10"/>
    <mergeCell ref="AF8:AF10"/>
    <mergeCell ref="AG8:AJ8"/>
    <mergeCell ref="AK8:AM8"/>
    <mergeCell ref="AG9:AG10"/>
    <mergeCell ref="AH9:AJ9"/>
    <mergeCell ref="AK9:AK10"/>
    <mergeCell ref="AL9:AM9"/>
    <mergeCell ref="B6:B7"/>
    <mergeCell ref="B3:U3"/>
    <mergeCell ref="B4:U4"/>
    <mergeCell ref="C6:X6"/>
    <mergeCell ref="B12:X12"/>
  </mergeCells>
  <hyperlinks>
    <hyperlink ref="B2" location="Indice!A1" display="Índice"/>
    <hyperlink ref="V2" location="'4.5 Camas dotación'!A1" display="Anterior"/>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M33"/>
  <sheetViews>
    <sheetView showGridLines="0" zoomScale="70" zoomScaleNormal="70" workbookViewId="0">
      <pane ySplit="4" topLeftCell="A5" activePane="bottomLeft" state="frozen"/>
      <selection pane="bottomLeft" activeCell="B2" sqref="B2"/>
    </sheetView>
  </sheetViews>
  <sheetFormatPr baseColWidth="10" defaultColWidth="11.42578125" defaultRowHeight="17.25"/>
  <cols>
    <col min="1" max="1" width="5" style="13" customWidth="1"/>
    <col min="2" max="2" width="37" style="13" customWidth="1"/>
    <col min="3" max="3" width="36.7109375" style="13" customWidth="1"/>
    <col min="4" max="4" width="37.140625" style="13" customWidth="1"/>
    <col min="5" max="5" width="41.28515625" style="13" customWidth="1"/>
    <col min="6" max="17" width="15.7109375" style="13" customWidth="1"/>
    <col min="18" max="16384" width="11.42578125" style="13"/>
  </cols>
  <sheetData>
    <row r="1" spans="1:13" ht="78" customHeight="1">
      <c r="A1" s="5"/>
      <c r="B1" s="7"/>
      <c r="C1" s="8"/>
      <c r="D1" s="8"/>
      <c r="E1" s="8"/>
      <c r="F1" s="5"/>
      <c r="G1" s="5"/>
    </row>
    <row r="2" spans="1:13" s="646" customFormat="1" ht="33" customHeight="1">
      <c r="A2" s="796"/>
      <c r="B2" s="797" t="s">
        <v>108</v>
      </c>
      <c r="C2" s="645"/>
      <c r="D2" s="645"/>
      <c r="E2" s="798" t="s">
        <v>283</v>
      </c>
      <c r="F2" s="799" t="s">
        <v>284</v>
      </c>
    </row>
    <row r="3" spans="1:13" s="15" customFormat="1" ht="33" customHeight="1">
      <c r="A3" s="3"/>
      <c r="B3" s="926" t="s">
        <v>235</v>
      </c>
      <c r="C3" s="926"/>
      <c r="D3" s="926"/>
      <c r="E3" s="926"/>
      <c r="F3" s="229"/>
      <c r="G3" s="3"/>
    </row>
    <row r="4" spans="1:13" s="15" customFormat="1" ht="33" customHeight="1">
      <c r="A4" s="3"/>
      <c r="B4" s="928" t="s">
        <v>451</v>
      </c>
      <c r="C4" s="929"/>
      <c r="D4" s="929"/>
      <c r="E4" s="929"/>
      <c r="F4" s="230"/>
      <c r="G4" s="3"/>
    </row>
    <row r="5" spans="1:13" ht="33" customHeight="1">
      <c r="A5" s="5"/>
      <c r="B5" s="228"/>
      <c r="C5" s="228"/>
      <c r="D5" s="228"/>
      <c r="E5" s="228"/>
      <c r="F5" s="219"/>
      <c r="G5" s="5"/>
    </row>
    <row r="6" spans="1:13" ht="33" customHeight="1">
      <c r="A6" s="5"/>
      <c r="B6" s="213" t="s">
        <v>349</v>
      </c>
      <c r="C6" s="213" t="s">
        <v>107</v>
      </c>
      <c r="D6" s="213" t="s">
        <v>10</v>
      </c>
      <c r="E6" s="231" t="s">
        <v>0</v>
      </c>
      <c r="F6" s="219"/>
      <c r="G6" s="5"/>
    </row>
    <row r="7" spans="1:13" s="4" customFormat="1" ht="33" customHeight="1">
      <c r="A7" s="2"/>
      <c r="B7" s="216" t="s">
        <v>324</v>
      </c>
      <c r="C7" s="744">
        <v>5603935</v>
      </c>
      <c r="D7" s="744">
        <v>3311649</v>
      </c>
      <c r="E7" s="475">
        <v>8915584</v>
      </c>
      <c r="F7" s="223"/>
      <c r="G7" s="2"/>
      <c r="H7" s="115"/>
    </row>
    <row r="8" spans="1:13" s="4" customFormat="1" ht="33" customHeight="1">
      <c r="A8" s="2"/>
      <c r="B8" s="216" t="s">
        <v>325</v>
      </c>
      <c r="C8" s="744">
        <v>5769014</v>
      </c>
      <c r="D8" s="744">
        <v>3281975</v>
      </c>
      <c r="E8" s="475">
        <v>9050989</v>
      </c>
      <c r="F8" s="223"/>
      <c r="G8" s="2"/>
      <c r="H8" s="493"/>
      <c r="I8" s="493"/>
      <c r="J8" s="493"/>
      <c r="K8" s="493"/>
      <c r="L8" s="493"/>
      <c r="M8" s="493"/>
    </row>
    <row r="9" spans="1:13" s="4" customFormat="1" ht="33" customHeight="1">
      <c r="A9" s="2"/>
      <c r="B9" s="345"/>
      <c r="C9" s="521"/>
      <c r="D9" s="521"/>
      <c r="E9" s="873"/>
      <c r="F9" s="223"/>
      <c r="G9" s="2"/>
      <c r="H9" s="493"/>
      <c r="I9" s="493"/>
      <c r="J9" s="493"/>
      <c r="K9" s="493"/>
      <c r="L9" s="493"/>
      <c r="M9" s="493"/>
    </row>
    <row r="10" spans="1:13" ht="33" customHeight="1">
      <c r="A10" s="5"/>
      <c r="B10" s="927" t="s">
        <v>472</v>
      </c>
      <c r="C10" s="927"/>
      <c r="D10" s="927"/>
      <c r="E10" s="927"/>
      <c r="F10" s="219"/>
      <c r="G10" s="5"/>
    </row>
    <row r="11" spans="1:13" ht="33" customHeight="1">
      <c r="A11" s="5"/>
      <c r="B11" s="430"/>
      <c r="C11" s="430"/>
      <c r="D11" s="430"/>
      <c r="E11" s="430"/>
      <c r="F11" s="219"/>
      <c r="G11" s="5"/>
    </row>
    <row r="12" spans="1:13" ht="33" customHeight="1">
      <c r="A12" s="5"/>
      <c r="B12" s="685"/>
      <c r="C12" s="685"/>
      <c r="D12" s="685"/>
      <c r="E12" s="430"/>
      <c r="F12" s="5"/>
      <c r="G12" s="5"/>
    </row>
    <row r="13" spans="1:13" ht="33" customHeight="1">
      <c r="A13" s="5"/>
      <c r="B13" s="522" t="str">
        <f>B7</f>
        <v>Hombre</v>
      </c>
      <c r="C13" s="523"/>
      <c r="D13" s="117"/>
      <c r="E13" s="123"/>
      <c r="F13" s="5"/>
      <c r="G13" s="5"/>
    </row>
    <row r="14" spans="1:13" ht="33" customHeight="1">
      <c r="A14" s="5"/>
      <c r="B14" s="522" t="str">
        <f>C6</f>
        <v xml:space="preserve">Urbano </v>
      </c>
      <c r="C14" s="686">
        <f>C7/E7</f>
        <v>0.62855501109069245</v>
      </c>
      <c r="D14" s="117"/>
      <c r="E14" s="123"/>
      <c r="F14" s="5"/>
      <c r="G14" s="5"/>
    </row>
    <row r="15" spans="1:13" ht="33" customHeight="1">
      <c r="A15" s="5"/>
      <c r="B15" s="522" t="str">
        <f>D6</f>
        <v>Rural</v>
      </c>
      <c r="C15" s="686">
        <f>D7/E7</f>
        <v>0.37144498890930755</v>
      </c>
      <c r="D15" s="117"/>
      <c r="E15" s="123"/>
      <c r="F15" s="5"/>
      <c r="G15" s="5"/>
    </row>
    <row r="16" spans="1:13" ht="33" customHeight="1">
      <c r="A16" s="5"/>
      <c r="B16" s="522"/>
      <c r="C16" s="523"/>
      <c r="D16" s="117"/>
      <c r="E16" s="123"/>
      <c r="F16" s="5"/>
      <c r="G16" s="5"/>
    </row>
    <row r="17" spans="1:7" ht="33" customHeight="1">
      <c r="A17" s="5"/>
      <c r="B17" s="522"/>
      <c r="C17" s="523"/>
      <c r="D17" s="117"/>
      <c r="E17" s="123"/>
      <c r="F17" s="5"/>
      <c r="G17" s="5"/>
    </row>
    <row r="18" spans="1:7" ht="33" customHeight="1">
      <c r="A18" s="5"/>
      <c r="B18" s="522" t="str">
        <f>B8</f>
        <v>Mujer</v>
      </c>
      <c r="C18" s="523"/>
      <c r="D18" s="117"/>
      <c r="E18" s="123"/>
      <c r="F18" s="5"/>
      <c r="G18" s="5"/>
    </row>
    <row r="19" spans="1:7" ht="33" customHeight="1">
      <c r="A19" s="5"/>
      <c r="B19" s="522" t="str">
        <f>C6</f>
        <v xml:space="preserve">Urbano </v>
      </c>
      <c r="C19" s="686">
        <f>C8/E8</f>
        <v>0.63739045534139971</v>
      </c>
      <c r="D19" s="117"/>
      <c r="E19" s="123"/>
      <c r="F19" s="5"/>
      <c r="G19" s="5"/>
    </row>
    <row r="20" spans="1:7" ht="33" customHeight="1">
      <c r="A20" s="5"/>
      <c r="B20" s="522" t="str">
        <f>D6</f>
        <v>Rural</v>
      </c>
      <c r="C20" s="686">
        <f>D8/E8</f>
        <v>0.36260954465860029</v>
      </c>
      <c r="D20" s="117"/>
      <c r="E20" s="123"/>
      <c r="F20" s="5"/>
      <c r="G20" s="5"/>
    </row>
    <row r="21" spans="1:7" ht="33" customHeight="1">
      <c r="A21" s="5"/>
      <c r="B21" s="7"/>
      <c r="C21" s="8"/>
      <c r="D21" s="8"/>
      <c r="E21" s="8"/>
      <c r="F21" s="5"/>
      <c r="G21" s="5"/>
    </row>
    <row r="22" spans="1:7" ht="33" customHeight="1">
      <c r="A22" s="5"/>
      <c r="B22" s="927"/>
      <c r="C22" s="927"/>
      <c r="D22" s="927"/>
      <c r="E22" s="927"/>
      <c r="F22" s="5"/>
      <c r="G22" s="5"/>
    </row>
    <row r="23" spans="1:7" ht="33" customHeight="1">
      <c r="A23" s="5"/>
      <c r="B23" s="14"/>
      <c r="C23" s="14"/>
      <c r="D23" s="14"/>
      <c r="E23" s="14"/>
      <c r="F23" s="5"/>
      <c r="G23" s="5"/>
    </row>
    <row r="24" spans="1:7" ht="33" customHeight="1">
      <c r="A24" s="432"/>
      <c r="B24" s="116"/>
      <c r="C24" s="117"/>
      <c r="D24" s="117"/>
      <c r="E24" s="431"/>
      <c r="F24" s="5"/>
      <c r="G24" s="5"/>
    </row>
    <row r="25" spans="1:7" ht="33" customHeight="1">
      <c r="A25" s="432"/>
      <c r="B25" s="118"/>
      <c r="C25" s="118"/>
      <c r="D25" s="118"/>
      <c r="E25" s="431"/>
      <c r="F25" s="5"/>
      <c r="G25" s="5"/>
    </row>
    <row r="26" spans="1:7" ht="33" customHeight="1">
      <c r="A26" s="432"/>
      <c r="B26" s="119"/>
      <c r="C26" s="120"/>
      <c r="D26" s="120"/>
      <c r="E26" s="432"/>
      <c r="F26" s="5"/>
      <c r="G26" s="5"/>
    </row>
    <row r="27" spans="1:7" ht="33" customHeight="1">
      <c r="A27" s="432"/>
      <c r="B27" s="119"/>
      <c r="C27" s="120"/>
      <c r="D27" s="120"/>
      <c r="E27" s="432"/>
      <c r="F27" s="5"/>
      <c r="G27" s="5"/>
    </row>
    <row r="28" spans="1:7" ht="33" customHeight="1">
      <c r="A28" s="432"/>
      <c r="B28" s="119"/>
      <c r="C28" s="120"/>
      <c r="D28" s="120"/>
      <c r="E28" s="432"/>
      <c r="F28" s="5"/>
      <c r="G28" s="5"/>
    </row>
    <row r="29" spans="1:7" ht="33" customHeight="1">
      <c r="A29" s="432"/>
      <c r="B29" s="119"/>
      <c r="C29" s="120"/>
      <c r="D29" s="120"/>
      <c r="E29" s="432"/>
      <c r="F29" s="5"/>
      <c r="G29" s="5"/>
    </row>
    <row r="30" spans="1:7">
      <c r="A30" s="5"/>
      <c r="B30" s="384" t="s">
        <v>350</v>
      </c>
      <c r="C30" s="7"/>
      <c r="D30" s="8"/>
      <c r="E30" s="8"/>
      <c r="F30" s="5"/>
      <c r="G30" s="5"/>
    </row>
    <row r="31" spans="1:7">
      <c r="A31" s="5"/>
      <c r="B31" s="234" t="s">
        <v>285</v>
      </c>
      <c r="C31" s="8"/>
      <c r="D31" s="8"/>
      <c r="E31" s="8"/>
      <c r="F31" s="5"/>
      <c r="G31" s="5"/>
    </row>
    <row r="32" spans="1:7">
      <c r="A32" s="5"/>
      <c r="B32" s="10"/>
      <c r="C32" s="8"/>
      <c r="D32" s="8"/>
      <c r="E32" s="8"/>
      <c r="F32" s="5"/>
      <c r="G32" s="5"/>
    </row>
    <row r="33" spans="1:7">
      <c r="A33" s="5"/>
      <c r="B33" s="7"/>
      <c r="C33" s="8"/>
      <c r="D33" s="8"/>
      <c r="E33" s="8"/>
      <c r="F33" s="5"/>
      <c r="G33" s="5"/>
    </row>
  </sheetData>
  <mergeCells count="4">
    <mergeCell ref="B10:E10"/>
    <mergeCell ref="B22:E22"/>
    <mergeCell ref="B4:E4"/>
    <mergeCell ref="B3:E3"/>
  </mergeCells>
  <hyperlinks>
    <hyperlink ref="B2" location="Indice!A1" display="Índice"/>
    <hyperlink ref="F2" location="'2.1 Tasas de variación PIB'!A1" display="Siguiente"/>
    <hyperlink ref="E2" location="'1.1 Poblac por grupos de edad'!A1" display="Anterior"/>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theme="0"/>
  </sheetPr>
  <dimension ref="A1:X40"/>
  <sheetViews>
    <sheetView showGridLines="0" showZeros="0" zoomScale="70" zoomScaleNormal="70" zoomScaleSheetLayoutView="80" workbookViewId="0">
      <pane ySplit="4" topLeftCell="A5" activePane="bottomLeft" state="frozen"/>
      <selection pane="bottomLeft" activeCell="B2" sqref="B2"/>
    </sheetView>
  </sheetViews>
  <sheetFormatPr baseColWidth="10" defaultColWidth="11.42578125" defaultRowHeight="17.25"/>
  <cols>
    <col min="1" max="1" width="3.140625" style="20" customWidth="1"/>
    <col min="2" max="2" width="30" style="17" customWidth="1"/>
    <col min="3" max="7" width="14.42578125" style="17" customWidth="1"/>
    <col min="8" max="8" width="14.42578125" style="18" customWidth="1"/>
    <col min="9" max="11" width="14.42578125" style="17" customWidth="1"/>
    <col min="12" max="13" width="14.42578125" style="19" customWidth="1"/>
    <col min="14" max="21" width="14.42578125" style="20" customWidth="1"/>
    <col min="22" max="22" width="14.28515625" style="20" bestFit="1" customWidth="1"/>
    <col min="23" max="23" width="14.140625" style="20" customWidth="1"/>
    <col min="24" max="24" width="13.85546875" style="20" customWidth="1"/>
    <col min="25" max="16384" width="11.42578125" style="20"/>
  </cols>
  <sheetData>
    <row r="1" spans="1:24" ht="85.5" customHeight="1">
      <c r="A1" s="16"/>
    </row>
    <row r="2" spans="1:24" s="653" customFormat="1" ht="33" customHeight="1">
      <c r="A2" s="800"/>
      <c r="B2" s="647" t="s">
        <v>108</v>
      </c>
      <c r="C2" s="801"/>
      <c r="D2" s="801"/>
      <c r="E2" s="801"/>
      <c r="F2" s="801"/>
      <c r="G2" s="801"/>
      <c r="H2" s="802"/>
      <c r="I2" s="801"/>
      <c r="J2" s="801"/>
      <c r="K2" s="801"/>
      <c r="L2" s="800"/>
      <c r="M2" s="803"/>
      <c r="N2" s="800"/>
      <c r="O2" s="800"/>
      <c r="P2" s="800"/>
      <c r="Q2" s="800"/>
      <c r="R2" s="800"/>
      <c r="S2" s="800"/>
      <c r="T2" s="800"/>
      <c r="U2" s="650" t="s">
        <v>283</v>
      </c>
      <c r="V2" s="650" t="s">
        <v>284</v>
      </c>
    </row>
    <row r="3" spans="1:24" ht="33" customHeight="1">
      <c r="B3" s="926" t="s">
        <v>236</v>
      </c>
      <c r="C3" s="926"/>
      <c r="D3" s="926"/>
      <c r="E3" s="926"/>
      <c r="F3" s="926"/>
      <c r="G3" s="926"/>
      <c r="H3" s="926"/>
      <c r="I3" s="926"/>
      <c r="J3" s="926"/>
      <c r="K3" s="926"/>
      <c r="L3" s="926"/>
      <c r="M3" s="926"/>
      <c r="N3" s="926"/>
      <c r="O3" s="926"/>
      <c r="P3" s="926"/>
      <c r="Q3" s="926"/>
      <c r="R3" s="926"/>
      <c r="S3" s="926"/>
      <c r="T3" s="926"/>
      <c r="U3" s="926"/>
    </row>
    <row r="4" spans="1:24" ht="33" customHeight="1">
      <c r="B4" s="924" t="s">
        <v>391</v>
      </c>
      <c r="C4" s="924"/>
      <c r="D4" s="924"/>
      <c r="E4" s="924"/>
      <c r="F4" s="924"/>
      <c r="G4" s="924"/>
      <c r="H4" s="924"/>
      <c r="I4" s="924"/>
      <c r="J4" s="924"/>
      <c r="K4" s="924"/>
      <c r="L4" s="924"/>
      <c r="M4" s="924"/>
      <c r="N4" s="924"/>
      <c r="O4" s="924"/>
      <c r="P4" s="924"/>
      <c r="Q4" s="924"/>
      <c r="R4" s="924"/>
      <c r="S4" s="924"/>
      <c r="T4" s="924"/>
      <c r="U4" s="924"/>
    </row>
    <row r="5" spans="1:24" ht="18" customHeight="1">
      <c r="B5" s="21"/>
      <c r="C5" s="21"/>
      <c r="D5" s="21"/>
      <c r="E5" s="21"/>
      <c r="F5" s="21"/>
      <c r="G5" s="21"/>
      <c r="H5" s="21"/>
      <c r="I5" s="21"/>
      <c r="J5" s="21"/>
      <c r="K5" s="21"/>
      <c r="L5" s="21"/>
      <c r="M5" s="21"/>
      <c r="N5" s="21"/>
    </row>
    <row r="6" spans="1:24" ht="33" customHeight="1">
      <c r="B6" s="237" t="s">
        <v>172</v>
      </c>
    </row>
    <row r="7" spans="1:24" s="19" customFormat="1" ht="33" customHeight="1">
      <c r="B7" s="213" t="s">
        <v>48</v>
      </c>
      <c r="C7" s="213">
        <v>2003</v>
      </c>
      <c r="D7" s="213">
        <v>2004</v>
      </c>
      <c r="E7" s="213">
        <v>2005</v>
      </c>
      <c r="F7" s="213">
        <v>2006</v>
      </c>
      <c r="G7" s="213">
        <v>2007</v>
      </c>
      <c r="H7" s="213">
        <v>2008</v>
      </c>
      <c r="I7" s="213">
        <v>2009</v>
      </c>
      <c r="J7" s="213">
        <v>2010</v>
      </c>
      <c r="K7" s="213">
        <v>2011</v>
      </c>
      <c r="L7" s="213">
        <v>2012</v>
      </c>
      <c r="M7" s="213">
        <v>2013</v>
      </c>
      <c r="N7" s="213">
        <v>2014</v>
      </c>
      <c r="O7" s="213">
        <v>2015</v>
      </c>
      <c r="P7" s="213">
        <v>2016</v>
      </c>
      <c r="Q7" s="213">
        <v>2017</v>
      </c>
      <c r="R7" s="213">
        <v>2018</v>
      </c>
      <c r="S7" s="213">
        <v>2019</v>
      </c>
      <c r="T7" s="213">
        <v>2020</v>
      </c>
      <c r="U7" s="213">
        <v>2021</v>
      </c>
      <c r="V7" s="213">
        <v>2022</v>
      </c>
      <c r="W7" s="213">
        <v>2023</v>
      </c>
      <c r="X7" s="213">
        <v>2024</v>
      </c>
    </row>
    <row r="8" spans="1:24" s="25" customFormat="1" ht="33" customHeight="1">
      <c r="B8" s="526" t="s">
        <v>171</v>
      </c>
      <c r="C8" s="527">
        <v>32432858</v>
      </c>
      <c r="D8" s="527">
        <v>36591661</v>
      </c>
      <c r="E8" s="527">
        <v>41507085</v>
      </c>
      <c r="F8" s="527">
        <v>46802044</v>
      </c>
      <c r="G8" s="527">
        <v>49848726.264110148</v>
      </c>
      <c r="H8" s="527">
        <v>61139437.082446694</v>
      </c>
      <c r="I8" s="527">
        <v>60094976.937057719</v>
      </c>
      <c r="J8" s="527">
        <v>68151329.246774003</v>
      </c>
      <c r="K8" s="527">
        <v>78986647.839196697</v>
      </c>
      <c r="L8" s="527">
        <v>87735047.740712285</v>
      </c>
      <c r="M8" s="527">
        <v>96570334.734164834</v>
      </c>
      <c r="N8" s="527">
        <v>102717793.3609046</v>
      </c>
      <c r="O8" s="527">
        <v>97209557.101837918</v>
      </c>
      <c r="P8" s="527">
        <v>97671432.666643351</v>
      </c>
      <c r="Q8" s="527">
        <v>104467485.71411341</v>
      </c>
      <c r="R8" s="527">
        <v>107478961.00000004</v>
      </c>
      <c r="S8" s="527">
        <v>107595830.00000253</v>
      </c>
      <c r="T8" s="527">
        <v>95865473.000000343</v>
      </c>
      <c r="U8" s="853">
        <v>107435099.99999595</v>
      </c>
      <c r="V8" s="527">
        <v>116133120.99999733</v>
      </c>
      <c r="W8" s="527">
        <v>121147056.99999332</v>
      </c>
      <c r="X8" s="527">
        <v>124676074.67008443</v>
      </c>
    </row>
    <row r="9" spans="1:24" s="25" customFormat="1" ht="33" customHeight="1">
      <c r="B9" s="528" t="s">
        <v>68</v>
      </c>
      <c r="C9" s="529">
        <v>0</v>
      </c>
      <c r="D9" s="530">
        <v>0.12822807660058799</v>
      </c>
      <c r="E9" s="530">
        <v>0.13433180855058757</v>
      </c>
      <c r="F9" s="530">
        <v>0.12756759478532409</v>
      </c>
      <c r="G9" s="530">
        <v>8.9862164994332305E-2</v>
      </c>
      <c r="H9" s="530">
        <v>0.21084741646357186</v>
      </c>
      <c r="I9" s="530">
        <v>1.2257427164498402E-2</v>
      </c>
      <c r="J9" s="530">
        <v>0.11253545003409005</v>
      </c>
      <c r="K9" s="530">
        <v>0.13976343479001407</v>
      </c>
      <c r="L9" s="530">
        <v>0.1090848121459802</v>
      </c>
      <c r="M9" s="530">
        <v>8.1946572279066876E-2</v>
      </c>
      <c r="N9" s="530">
        <v>6.9344009737278611E-2</v>
      </c>
      <c r="O9" s="530">
        <v>-2.3946110864845771E-2</v>
      </c>
      <c r="P9" s="530">
        <v>6.5194129932888423E-3</v>
      </c>
      <c r="Q9" s="530">
        <v>4.3608830045471558E-2</v>
      </c>
      <c r="R9" s="530">
        <v>3.1316160942224114E-2</v>
      </c>
      <c r="S9" s="531">
        <v>5.0761510514010233E-3</v>
      </c>
      <c r="T9" s="532">
        <v>-8.1556261016702325E-2</v>
      </c>
      <c r="U9" s="532">
        <v>6.9238233218107195E-2</v>
      </c>
      <c r="V9" s="532">
        <v>8.354286583956827E-2</v>
      </c>
      <c r="W9" s="729">
        <v>4.3174039901985539E-2</v>
      </c>
      <c r="X9" s="729">
        <v>2.9130032189649491E-2</v>
      </c>
    </row>
    <row r="10" spans="1:24" s="25" customFormat="1" ht="18" customHeight="1">
      <c r="B10" s="126"/>
      <c r="C10" s="94"/>
      <c r="D10" s="127"/>
      <c r="E10" s="127"/>
      <c r="F10" s="127"/>
      <c r="G10" s="127"/>
      <c r="H10" s="127"/>
      <c r="I10" s="127"/>
      <c r="J10" s="127"/>
      <c r="K10" s="127"/>
      <c r="L10" s="127"/>
      <c r="M10" s="127"/>
      <c r="N10" s="127"/>
      <c r="O10" s="127"/>
      <c r="P10" s="127"/>
      <c r="Q10" s="127"/>
      <c r="R10" s="127"/>
      <c r="S10" s="127"/>
    </row>
    <row r="11" spans="1:24" s="25" customFormat="1" ht="33" customHeight="1">
      <c r="B11" s="126"/>
      <c r="C11" s="94"/>
      <c r="D11" s="127"/>
      <c r="E11" s="127"/>
      <c r="F11" s="127"/>
      <c r="G11" s="127"/>
      <c r="H11" s="127"/>
      <c r="I11" s="127"/>
      <c r="J11" s="127"/>
      <c r="K11" s="127"/>
      <c r="L11" s="127"/>
      <c r="M11" s="127"/>
      <c r="N11" s="127"/>
      <c r="O11" s="127"/>
      <c r="P11" s="127"/>
      <c r="Q11" s="127"/>
      <c r="R11" s="127"/>
      <c r="S11" s="127"/>
    </row>
    <row r="12" spans="1:24" ht="33" customHeight="1">
      <c r="B12" s="385" t="s">
        <v>476</v>
      </c>
      <c r="C12" s="104"/>
      <c r="D12" s="104"/>
      <c r="E12" s="104"/>
      <c r="F12" s="99"/>
      <c r="G12" s="105"/>
      <c r="H12" s="105"/>
      <c r="I12" s="105"/>
      <c r="J12" s="105"/>
      <c r="K12" s="105"/>
      <c r="L12" s="105"/>
      <c r="M12" s="105"/>
      <c r="N12" s="105"/>
      <c r="O12" s="105"/>
      <c r="P12" s="105"/>
      <c r="Q12" s="105"/>
      <c r="R12" s="105"/>
      <c r="S12" s="105"/>
      <c r="T12" s="95"/>
      <c r="U12" s="95"/>
    </row>
    <row r="13" spans="1:24" ht="33" customHeight="1">
      <c r="B13" s="23"/>
      <c r="C13" s="23"/>
      <c r="D13" s="23"/>
      <c r="E13" s="23"/>
      <c r="F13" s="22"/>
      <c r="G13" s="103"/>
      <c r="H13" s="22"/>
      <c r="I13" s="22"/>
      <c r="J13" s="22"/>
      <c r="K13" s="23"/>
      <c r="L13" s="24"/>
      <c r="M13" s="24"/>
    </row>
    <row r="14" spans="1:24" ht="33" customHeight="1"/>
    <row r="15" spans="1:24" ht="33" customHeight="1"/>
    <row r="16" spans="1:24" ht="33" customHeight="1"/>
    <row r="17" spans="2:20" ht="33" customHeight="1"/>
    <row r="18" spans="2:20" ht="33" customHeight="1"/>
    <row r="19" spans="2:20" ht="33" customHeight="1"/>
    <row r="20" spans="2:20" ht="33" customHeight="1"/>
    <row r="21" spans="2:20" ht="33" customHeight="1"/>
    <row r="22" spans="2:20" ht="33" customHeight="1"/>
    <row r="23" spans="2:20" ht="33" customHeight="1"/>
    <row r="24" spans="2:20" ht="33" customHeight="1">
      <c r="B24" s="234" t="s">
        <v>392</v>
      </c>
    </row>
    <row r="25" spans="2:20" ht="12.95" customHeight="1">
      <c r="B25" s="234" t="s">
        <v>393</v>
      </c>
      <c r="F25" s="94"/>
      <c r="G25" s="94"/>
      <c r="H25" s="94"/>
      <c r="I25" s="94"/>
      <c r="J25" s="94"/>
      <c r="K25" s="94"/>
      <c r="L25" s="94"/>
      <c r="M25" s="94"/>
      <c r="N25" s="94"/>
      <c r="O25" s="94"/>
      <c r="P25" s="94"/>
      <c r="Q25" s="94"/>
      <c r="R25" s="94"/>
      <c r="S25" s="94"/>
      <c r="T25" s="95"/>
    </row>
    <row r="26" spans="2:20" ht="11.45" customHeight="1">
      <c r="B26" s="382" t="s">
        <v>285</v>
      </c>
    </row>
    <row r="27" spans="2:20" ht="33" customHeight="1"/>
    <row r="28" spans="2:20" ht="33" customHeight="1"/>
    <row r="29" spans="2:20" ht="33" customHeight="1"/>
    <row r="30" spans="2:20" ht="33" customHeight="1"/>
    <row r="31" spans="2:20" ht="33" customHeight="1"/>
    <row r="32" spans="2:20" ht="33" customHeight="1"/>
    <row r="33" spans="2:2" ht="33" customHeight="1"/>
    <row r="34" spans="2:2" ht="33" customHeight="1"/>
    <row r="35" spans="2:2" ht="33" customHeight="1"/>
    <row r="36" spans="2:2" ht="33" customHeight="1"/>
    <row r="40" spans="2:2">
      <c r="B40" s="472"/>
    </row>
  </sheetData>
  <mergeCells count="2">
    <mergeCell ref="B4:U4"/>
    <mergeCell ref="B3:U3"/>
  </mergeCells>
  <hyperlinks>
    <hyperlink ref="B2" location="Indice!A1" display="Índice"/>
    <hyperlink ref="V2" location="'2.2 Inflación anual'!A1" display="Siguiente"/>
    <hyperlink ref="U2" location="'1.2 Poblac por áreas'!A1" display="Anterior"/>
  </hyperlinks>
  <printOptions horizontalCentered="1" verticalCentered="1"/>
  <pageMargins left="0.35433070866141736" right="0.43307086614173229" top="0.55118110236220474" bottom="0.55118110236220474" header="0.31496062992125984" footer="0.31496062992125984"/>
  <pageSetup paperSize="9" scale="7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theme="0"/>
  </sheetPr>
  <dimension ref="A1:Z56"/>
  <sheetViews>
    <sheetView showZeros="0" zoomScale="70" zoomScaleNormal="70" zoomScaleSheetLayoutView="100" workbookViewId="0">
      <pane ySplit="4" topLeftCell="A5" activePane="bottomLeft" state="frozen"/>
      <selection pane="bottomLeft" activeCell="B2" sqref="B2"/>
    </sheetView>
  </sheetViews>
  <sheetFormatPr baseColWidth="10" defaultColWidth="11.42578125" defaultRowHeight="16.5"/>
  <cols>
    <col min="1" max="1" width="5.5703125" style="25" customWidth="1"/>
    <col min="2" max="2" width="22.7109375" style="26" customWidth="1"/>
    <col min="3" max="7" width="12.7109375" style="26" customWidth="1"/>
    <col min="8" max="8" width="12.7109375" style="27" customWidth="1"/>
    <col min="9" max="13" width="12.7109375" style="26" customWidth="1"/>
    <col min="14" max="15" width="12.7109375" style="28" customWidth="1"/>
    <col min="16" max="21" width="12.7109375" style="25" customWidth="1"/>
    <col min="22" max="22" width="14.5703125" style="25" bestFit="1" customWidth="1"/>
    <col min="23" max="23" width="14.42578125" style="25" customWidth="1"/>
    <col min="24" max="24" width="13" style="25" customWidth="1"/>
    <col min="25" max="26" width="11.42578125" style="25" customWidth="1"/>
    <col min="27" max="16384" width="11.42578125" style="25"/>
  </cols>
  <sheetData>
    <row r="1" spans="1:26" ht="78" customHeight="1"/>
    <row r="2" spans="1:26" s="653" customFormat="1" ht="33" customHeight="1">
      <c r="A2" s="800"/>
      <c r="B2" s="647" t="s">
        <v>108</v>
      </c>
      <c r="C2" s="801"/>
      <c r="D2" s="801"/>
      <c r="E2" s="801"/>
      <c r="F2" s="801"/>
      <c r="G2" s="801"/>
      <c r="H2" s="802"/>
      <c r="I2" s="801"/>
      <c r="J2" s="801"/>
      <c r="K2" s="801"/>
      <c r="L2" s="801"/>
      <c r="M2" s="801"/>
      <c r="N2" s="803"/>
      <c r="O2" s="666"/>
      <c r="P2" s="800"/>
      <c r="Q2" s="800"/>
      <c r="R2" s="800"/>
      <c r="S2" s="804"/>
      <c r="T2" s="800"/>
      <c r="U2" s="650" t="s">
        <v>283</v>
      </c>
      <c r="V2" s="650" t="s">
        <v>284</v>
      </c>
    </row>
    <row r="3" spans="1:26" ht="33" customHeight="1">
      <c r="B3" s="932" t="s">
        <v>237</v>
      </c>
      <c r="C3" s="932"/>
      <c r="D3" s="932"/>
      <c r="E3" s="932"/>
      <c r="F3" s="932"/>
      <c r="G3" s="932"/>
      <c r="H3" s="932"/>
      <c r="I3" s="932"/>
      <c r="J3" s="932"/>
      <c r="K3" s="932"/>
      <c r="L3" s="932"/>
      <c r="M3" s="932"/>
      <c r="N3" s="932"/>
      <c r="O3" s="932"/>
      <c r="P3" s="932"/>
      <c r="Q3" s="932"/>
      <c r="R3" s="932"/>
      <c r="S3" s="932"/>
      <c r="T3" s="932"/>
      <c r="U3" s="932"/>
    </row>
    <row r="4" spans="1:26" ht="33" customHeight="1">
      <c r="B4" s="924" t="s">
        <v>394</v>
      </c>
      <c r="C4" s="924"/>
      <c r="D4" s="924"/>
      <c r="E4" s="924"/>
      <c r="F4" s="924"/>
      <c r="G4" s="924"/>
      <c r="H4" s="924"/>
      <c r="I4" s="924"/>
      <c r="J4" s="924"/>
      <c r="K4" s="924"/>
      <c r="L4" s="924"/>
      <c r="M4" s="924"/>
      <c r="N4" s="924"/>
      <c r="O4" s="924"/>
      <c r="P4" s="924"/>
      <c r="Q4" s="924"/>
      <c r="R4" s="924"/>
      <c r="S4" s="924"/>
      <c r="T4" s="924"/>
      <c r="U4" s="924"/>
    </row>
    <row r="5" spans="1:26" ht="33" customHeight="1"/>
    <row r="6" spans="1:26" ht="33" customHeight="1">
      <c r="B6" s="930" t="s">
        <v>238</v>
      </c>
      <c r="C6" s="930"/>
      <c r="D6" s="930"/>
      <c r="E6" s="930"/>
      <c r="F6" s="930"/>
      <c r="G6" s="930"/>
      <c r="H6" s="930"/>
      <c r="I6" s="930"/>
      <c r="J6" s="930"/>
      <c r="K6" s="930"/>
      <c r="L6" s="930"/>
      <c r="M6" s="930"/>
    </row>
    <row r="7" spans="1:26" s="20" customFormat="1" ht="33" customHeight="1">
      <c r="B7" s="213" t="s">
        <v>173</v>
      </c>
      <c r="C7" s="213">
        <v>2003</v>
      </c>
      <c r="D7" s="213">
        <v>2004</v>
      </c>
      <c r="E7" s="213">
        <v>2005</v>
      </c>
      <c r="F7" s="213">
        <v>2006</v>
      </c>
      <c r="G7" s="213">
        <v>2007</v>
      </c>
      <c r="H7" s="213">
        <v>2008</v>
      </c>
      <c r="I7" s="213">
        <v>2009</v>
      </c>
      <c r="J7" s="213">
        <v>2010</v>
      </c>
      <c r="K7" s="213">
        <v>2011</v>
      </c>
      <c r="L7" s="213">
        <v>2012</v>
      </c>
      <c r="M7" s="213">
        <v>2013</v>
      </c>
      <c r="N7" s="213">
        <v>2014</v>
      </c>
      <c r="O7" s="213">
        <v>2015</v>
      </c>
      <c r="P7" s="213">
        <v>2016</v>
      </c>
      <c r="Q7" s="213">
        <v>2017</v>
      </c>
      <c r="R7" s="213">
        <v>2018</v>
      </c>
      <c r="S7" s="213">
        <v>2019</v>
      </c>
      <c r="T7" s="213">
        <v>2020</v>
      </c>
      <c r="U7" s="213">
        <v>2021</v>
      </c>
      <c r="V7" s="213">
        <v>2022</v>
      </c>
      <c r="W7" s="213">
        <v>2023</v>
      </c>
      <c r="X7" s="213">
        <v>2024</v>
      </c>
      <c r="Y7" s="19"/>
      <c r="Z7" s="19"/>
    </row>
    <row r="8" spans="1:26" ht="33" customHeight="1">
      <c r="B8" s="236" t="s">
        <v>69</v>
      </c>
      <c r="C8" s="826">
        <v>6.06987546515E-2</v>
      </c>
      <c r="D8" s="826">
        <v>1.9455764427500001E-2</v>
      </c>
      <c r="E8" s="826">
        <v>3.1342192727700002E-2</v>
      </c>
      <c r="F8" s="826">
        <v>2.8693946629599999E-2</v>
      </c>
      <c r="G8" s="826">
        <v>3.3197064259900003E-2</v>
      </c>
      <c r="H8" s="826">
        <v>8.8305413647300005E-2</v>
      </c>
      <c r="I8" s="826">
        <v>4.3117436393000003E-2</v>
      </c>
      <c r="J8" s="826">
        <v>3.32803507446E-2</v>
      </c>
      <c r="K8" s="826">
        <v>5.4093822756100002E-2</v>
      </c>
      <c r="L8" s="826">
        <v>4.1639096100400001E-2</v>
      </c>
      <c r="M8" s="826">
        <v>2.7003420115399999E-2</v>
      </c>
      <c r="N8" s="826">
        <v>3.6673572119300002E-2</v>
      </c>
      <c r="O8" s="826">
        <v>3.3801251329221398E-2</v>
      </c>
      <c r="P8" s="826">
        <v>1.11979144715992E-2</v>
      </c>
      <c r="Q8" s="826">
        <v>-1.9670054309900002E-3</v>
      </c>
      <c r="R8" s="826">
        <v>2.6617035809426001E-3</v>
      </c>
      <c r="S8" s="826">
        <v>-6.5333180752279998E-4</v>
      </c>
      <c r="T8" s="827">
        <v>-9.3298918884635006E-3</v>
      </c>
      <c r="U8" s="827">
        <v>1.9406784703697201E-2</v>
      </c>
      <c r="V8" s="828">
        <v>3.7400000000000003E-2</v>
      </c>
      <c r="W8" s="828">
        <v>1.35E-2</v>
      </c>
      <c r="X8" s="828">
        <v>5.3E-3</v>
      </c>
    </row>
    <row r="9" spans="1:26" ht="33" customHeight="1">
      <c r="B9" s="125"/>
      <c r="C9" s="36"/>
      <c r="D9" s="36"/>
      <c r="E9" s="36"/>
      <c r="F9" s="36"/>
      <c r="G9" s="36"/>
      <c r="H9" s="36"/>
      <c r="I9" s="36"/>
      <c r="J9" s="36"/>
      <c r="K9" s="36"/>
      <c r="L9" s="36"/>
      <c r="M9" s="36"/>
      <c r="N9" s="36"/>
      <c r="O9" s="36"/>
      <c r="P9" s="36"/>
      <c r="Q9" s="36"/>
      <c r="R9" s="36"/>
      <c r="S9" s="36"/>
    </row>
    <row r="10" spans="1:26" ht="33" customHeight="1">
      <c r="B10" s="930" t="s">
        <v>239</v>
      </c>
      <c r="C10" s="930"/>
      <c r="D10" s="930"/>
      <c r="E10" s="930"/>
      <c r="F10" s="930"/>
      <c r="G10" s="930"/>
      <c r="H10" s="930"/>
      <c r="I10" s="930"/>
      <c r="J10" s="930"/>
      <c r="K10" s="930"/>
      <c r="L10" s="930"/>
      <c r="M10" s="930"/>
      <c r="N10" s="931"/>
      <c r="O10" s="931"/>
      <c r="P10" s="931"/>
      <c r="Q10" s="931"/>
      <c r="R10" s="931"/>
      <c r="S10" s="931"/>
    </row>
    <row r="11" spans="1:26" ht="33" customHeight="1">
      <c r="B11" s="213" t="s">
        <v>173</v>
      </c>
      <c r="C11" s="213">
        <v>2003</v>
      </c>
      <c r="D11" s="213">
        <v>2004</v>
      </c>
      <c r="E11" s="213">
        <v>2005</v>
      </c>
      <c r="F11" s="213">
        <v>2006</v>
      </c>
      <c r="G11" s="213">
        <v>2007</v>
      </c>
      <c r="H11" s="213">
        <v>2008</v>
      </c>
      <c r="I11" s="213">
        <v>2009</v>
      </c>
      <c r="J11" s="213">
        <v>2010</v>
      </c>
      <c r="K11" s="213">
        <v>2011</v>
      </c>
      <c r="L11" s="213">
        <v>2012</v>
      </c>
      <c r="M11" s="213">
        <v>2013</v>
      </c>
      <c r="N11" s="213">
        <v>2014</v>
      </c>
      <c r="O11" s="213">
        <v>2015</v>
      </c>
      <c r="P11" s="213">
        <v>2016</v>
      </c>
      <c r="Q11" s="235">
        <v>2017</v>
      </c>
      <c r="R11" s="213">
        <v>2018</v>
      </c>
      <c r="S11" s="235">
        <v>2019</v>
      </c>
      <c r="T11" s="213">
        <v>2020</v>
      </c>
      <c r="U11" s="235">
        <v>2021</v>
      </c>
      <c r="V11" s="235">
        <v>2022</v>
      </c>
      <c r="W11" s="235">
        <v>2023</v>
      </c>
      <c r="X11" s="235">
        <v>2024</v>
      </c>
    </row>
    <row r="12" spans="1:26" ht="36.75" customHeight="1">
      <c r="B12" s="386" t="s">
        <v>286</v>
      </c>
      <c r="C12" s="827">
        <v>5.1999999999999998E-2</v>
      </c>
      <c r="D12" s="827">
        <v>-1E-3</v>
      </c>
      <c r="E12" s="827">
        <v>7.3000000000000001E-3</v>
      </c>
      <c r="F12" s="827">
        <v>2.2499999999999999E-2</v>
      </c>
      <c r="G12" s="827">
        <v>1.83E-2</v>
      </c>
      <c r="H12" s="827">
        <v>3.2300000000000002E-2</v>
      </c>
      <c r="I12" s="827">
        <v>3.6999999999999998E-2</v>
      </c>
      <c r="J12" s="827">
        <v>3.8600000000000002E-2</v>
      </c>
      <c r="K12" s="827">
        <v>3.73E-2</v>
      </c>
      <c r="L12" s="827">
        <v>4.2900000000000001E-2</v>
      </c>
      <c r="M12" s="827">
        <v>4.07E-2</v>
      </c>
      <c r="N12" s="827">
        <v>3.8300000000000001E-2</v>
      </c>
      <c r="O12" s="827">
        <v>2.8899999999999999E-2</v>
      </c>
      <c r="P12" s="854">
        <v>2.6599999999999999E-2</v>
      </c>
      <c r="Q12" s="829">
        <v>1.15E-2</v>
      </c>
      <c r="R12" s="855">
        <v>2.1499999999999998E-2</v>
      </c>
      <c r="S12" s="829">
        <v>1.37E-2</v>
      </c>
      <c r="T12" s="829">
        <v>3.5900000000000001E-2</v>
      </c>
      <c r="U12" s="829">
        <v>1.61661825733607E-2</v>
      </c>
      <c r="V12" s="830">
        <v>2.0230547901426699E-2</v>
      </c>
      <c r="W12" s="830">
        <v>9.7437481380851006E-3</v>
      </c>
      <c r="X12" s="830">
        <v>2.59035751932759E-2</v>
      </c>
    </row>
    <row r="13" spans="1:26" ht="33" customHeight="1">
      <c r="B13" s="125"/>
      <c r="C13" s="36"/>
      <c r="D13" s="36"/>
      <c r="E13" s="36"/>
      <c r="F13" s="36"/>
      <c r="G13" s="36"/>
      <c r="H13" s="36"/>
      <c r="I13" s="36"/>
      <c r="J13" s="36"/>
      <c r="K13" s="36"/>
      <c r="L13" s="36"/>
      <c r="M13" s="36"/>
      <c r="N13" s="36"/>
      <c r="O13" s="36"/>
      <c r="P13" s="36"/>
      <c r="Q13" s="36"/>
      <c r="R13" s="36"/>
      <c r="S13" s="36"/>
    </row>
    <row r="14" spans="1:26" ht="33" customHeight="1">
      <c r="B14" s="237" t="s">
        <v>395</v>
      </c>
      <c r="C14" s="25"/>
      <c r="D14" s="25"/>
      <c r="E14" s="25"/>
      <c r="F14" s="25"/>
      <c r="G14" s="25"/>
      <c r="H14" s="25"/>
      <c r="I14" s="25"/>
      <c r="J14" s="25"/>
      <c r="K14" s="29"/>
      <c r="L14" s="29"/>
      <c r="M14" s="29"/>
      <c r="N14" s="30"/>
      <c r="O14" s="30"/>
    </row>
    <row r="15" spans="1:26" ht="33" customHeight="1">
      <c r="B15" s="25"/>
      <c r="C15" s="25"/>
      <c r="D15" s="25"/>
      <c r="E15" s="25"/>
      <c r="F15" s="25"/>
      <c r="G15" s="25"/>
      <c r="H15" s="25"/>
      <c r="I15" s="25"/>
      <c r="J15" s="25"/>
      <c r="K15" s="29"/>
      <c r="L15" s="29"/>
      <c r="M15" s="29"/>
      <c r="N15" s="30"/>
      <c r="O15" s="30"/>
    </row>
    <row r="16" spans="1:26" ht="33" customHeight="1">
      <c r="B16" s="25"/>
      <c r="C16" s="25"/>
      <c r="D16" s="25"/>
      <c r="E16" s="25"/>
      <c r="F16" s="25"/>
      <c r="G16" s="25"/>
      <c r="H16" s="25"/>
      <c r="I16" s="25"/>
      <c r="J16" s="25"/>
      <c r="K16" s="29"/>
      <c r="L16" s="29"/>
      <c r="M16" s="29"/>
      <c r="N16" s="30"/>
      <c r="O16" s="30"/>
    </row>
    <row r="17" spans="2:16" ht="33" customHeight="1">
      <c r="B17" s="25"/>
      <c r="C17" s="25"/>
      <c r="D17" s="25"/>
      <c r="E17" s="25"/>
      <c r="F17" s="25"/>
      <c r="G17" s="25"/>
      <c r="H17" s="25"/>
      <c r="I17" s="25"/>
      <c r="J17" s="25"/>
      <c r="K17" s="25"/>
      <c r="L17" s="25"/>
      <c r="M17" s="25"/>
    </row>
    <row r="18" spans="2:16" ht="33" customHeight="1">
      <c r="B18" s="31"/>
      <c r="C18" s="31"/>
      <c r="D18" s="31"/>
      <c r="E18" s="31"/>
      <c r="F18" s="31"/>
      <c r="G18" s="31"/>
      <c r="H18" s="31"/>
      <c r="I18" s="31"/>
      <c r="J18" s="31"/>
      <c r="P18" s="32"/>
    </row>
    <row r="19" spans="2:16" ht="33" customHeight="1"/>
    <row r="20" spans="2:16" ht="33" customHeight="1"/>
    <row r="21" spans="2:16" ht="33" customHeight="1"/>
    <row r="22" spans="2:16" ht="33" customHeight="1">
      <c r="O22" s="25"/>
    </row>
    <row r="23" spans="2:16" ht="33" customHeight="1"/>
    <row r="24" spans="2:16" ht="33" customHeight="1"/>
    <row r="25" spans="2:16" ht="33" customHeight="1"/>
    <row r="26" spans="2:16" ht="33" customHeight="1"/>
    <row r="27" spans="2:16" s="20" customFormat="1" ht="48.75" customHeight="1">
      <c r="B27" s="237" t="s">
        <v>473</v>
      </c>
    </row>
    <row r="28" spans="2:16" s="20" customFormat="1" ht="33" customHeight="1"/>
    <row r="29" spans="2:16" ht="33" customHeight="1"/>
    <row r="30" spans="2:16" ht="33" customHeight="1"/>
    <row r="31" spans="2:16" ht="33" customHeight="1"/>
    <row r="32" spans="2:16" ht="33" customHeight="1"/>
    <row r="33" spans="2:8" ht="33" customHeight="1"/>
    <row r="34" spans="2:8" ht="33" customHeight="1"/>
    <row r="35" spans="2:8" ht="33" customHeight="1"/>
    <row r="36" spans="2:8" ht="33" customHeight="1"/>
    <row r="37" spans="2:8" ht="33" customHeight="1"/>
    <row r="38" spans="2:8" ht="33" customHeight="1">
      <c r="B38" s="165"/>
    </row>
    <row r="39" spans="2:8" ht="21" customHeight="1">
      <c r="B39" s="381" t="s">
        <v>396</v>
      </c>
      <c r="C39" s="144"/>
      <c r="D39" s="33"/>
      <c r="E39" s="33"/>
      <c r="F39" s="33"/>
      <c r="G39" s="33"/>
      <c r="H39" s="34"/>
    </row>
    <row r="40" spans="2:8">
      <c r="B40" s="382" t="s">
        <v>285</v>
      </c>
      <c r="C40" s="144"/>
      <c r="D40" s="33"/>
      <c r="E40" s="33"/>
      <c r="F40" s="33"/>
      <c r="G40" s="33"/>
      <c r="H40" s="34"/>
    </row>
    <row r="41" spans="2:8">
      <c r="B41" s="144"/>
      <c r="C41" s="144"/>
      <c r="D41" s="33"/>
      <c r="E41" s="33"/>
      <c r="F41" s="33"/>
      <c r="G41" s="33"/>
      <c r="H41" s="34"/>
    </row>
    <row r="42" spans="2:8">
      <c r="G42" s="35"/>
    </row>
    <row r="45" spans="2:8">
      <c r="C45" s="36"/>
    </row>
    <row r="46" spans="2:8">
      <c r="C46" s="36"/>
    </row>
    <row r="47" spans="2:8">
      <c r="C47" s="36"/>
    </row>
    <row r="48" spans="2:8">
      <c r="C48" s="36"/>
    </row>
    <row r="49" spans="3:3">
      <c r="C49" s="36"/>
    </row>
    <row r="50" spans="3:3">
      <c r="C50" s="36"/>
    </row>
    <row r="51" spans="3:3">
      <c r="C51" s="36"/>
    </row>
    <row r="52" spans="3:3">
      <c r="C52" s="36"/>
    </row>
    <row r="53" spans="3:3">
      <c r="C53" s="36"/>
    </row>
    <row r="54" spans="3:3">
      <c r="C54" s="36"/>
    </row>
    <row r="55" spans="3:3">
      <c r="C55" s="36"/>
    </row>
    <row r="56" spans="3:3">
      <c r="C56" s="36"/>
    </row>
  </sheetData>
  <mergeCells count="5">
    <mergeCell ref="B6:M6"/>
    <mergeCell ref="B10:M10"/>
    <mergeCell ref="N10:S10"/>
    <mergeCell ref="B4:U4"/>
    <mergeCell ref="B3:U3"/>
  </mergeCells>
  <hyperlinks>
    <hyperlink ref="B2" location="Indice!A1" display="Índice"/>
    <hyperlink ref="V2" location="'2.3 Condicion de actividad'!A1" display="Siguiente"/>
    <hyperlink ref="U2" location="'2.1 Tasas de variación PIB'!A1" display="Anterior"/>
  </hyperlinks>
  <printOptions horizontalCentered="1" verticalCentered="1"/>
  <pageMargins left="0.35433070866141736" right="0.43307086614173229" top="0.31496062992125984" bottom="0.55118110236220474" header="0.31496062992125984" footer="0.31496062992125984"/>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tabColor theme="0"/>
  </sheetPr>
  <dimension ref="A1:AP46"/>
  <sheetViews>
    <sheetView showGridLines="0" showZeros="0" zoomScale="70" zoomScaleNormal="70" zoomScaleSheetLayoutView="55" workbookViewId="0">
      <pane ySplit="4" topLeftCell="A5" activePane="bottomLeft" state="frozen"/>
      <selection pane="bottomLeft" activeCell="B2" sqref="B2"/>
    </sheetView>
  </sheetViews>
  <sheetFormatPr baseColWidth="10" defaultColWidth="11.42578125" defaultRowHeight="16.5"/>
  <cols>
    <col min="1" max="1" width="4.140625" style="25" customWidth="1"/>
    <col min="2" max="2" width="21" style="26" customWidth="1"/>
    <col min="3" max="3" width="19.42578125" style="26" customWidth="1"/>
    <col min="4" max="4" width="20.85546875" style="26" customWidth="1"/>
    <col min="5" max="5" width="18" style="26" customWidth="1"/>
    <col min="6" max="6" width="17.140625" style="26" customWidth="1"/>
    <col min="7" max="7" width="18.7109375" style="27" customWidth="1"/>
    <col min="8" max="8" width="19.5703125" style="26" customWidth="1"/>
    <col min="9" max="9" width="18.140625" style="26" customWidth="1"/>
    <col min="10" max="10" width="15.140625" style="26" customWidth="1"/>
    <col min="11" max="11" width="14.85546875" style="28" customWidth="1"/>
    <col min="12" max="12" width="21.140625" style="28" customWidth="1"/>
    <col min="13" max="13" width="20.7109375" style="25" customWidth="1"/>
    <col min="14" max="15" width="11.42578125" style="25"/>
    <col min="16" max="16" width="11" style="25" customWidth="1"/>
    <col min="17" max="17" width="7.85546875" style="25" customWidth="1"/>
    <col min="18" max="18" width="11.42578125" style="25"/>
    <col min="19" max="19" width="44.5703125" style="25" bestFit="1" customWidth="1"/>
    <col min="20" max="23" width="11.42578125" style="25"/>
    <col min="24" max="24" width="13.140625" style="25" bestFit="1" customWidth="1"/>
    <col min="25" max="25" width="13" style="25" bestFit="1" customWidth="1"/>
    <col min="26" max="16384" width="11.42578125" style="25"/>
  </cols>
  <sheetData>
    <row r="1" spans="1:25" ht="78" customHeight="1"/>
    <row r="2" spans="1:25" s="653" customFormat="1" ht="33" customHeight="1">
      <c r="A2" s="800"/>
      <c r="B2" s="647" t="s">
        <v>108</v>
      </c>
      <c r="C2" s="801"/>
      <c r="D2" s="801"/>
      <c r="E2" s="801"/>
      <c r="F2" s="801"/>
      <c r="G2" s="802"/>
      <c r="H2" s="801"/>
      <c r="I2" s="801"/>
      <c r="J2" s="801"/>
      <c r="K2" s="650" t="s">
        <v>283</v>
      </c>
      <c r="L2" s="795" t="s">
        <v>284</v>
      </c>
      <c r="M2" s="656"/>
    </row>
    <row r="3" spans="1:25" ht="33" customHeight="1">
      <c r="B3" s="932" t="s">
        <v>240</v>
      </c>
      <c r="C3" s="932"/>
      <c r="D3" s="932"/>
      <c r="E3" s="932"/>
      <c r="F3" s="932"/>
      <c r="G3" s="932"/>
      <c r="H3" s="932"/>
      <c r="I3" s="932"/>
      <c r="J3" s="932"/>
      <c r="K3" s="932"/>
      <c r="L3" s="932"/>
      <c r="M3" s="5"/>
    </row>
    <row r="4" spans="1:25" ht="33" customHeight="1">
      <c r="B4" s="924" t="s">
        <v>397</v>
      </c>
      <c r="C4" s="925"/>
      <c r="D4" s="925"/>
      <c r="E4" s="925"/>
      <c r="F4" s="925"/>
      <c r="G4" s="925"/>
      <c r="H4" s="925"/>
      <c r="I4" s="925"/>
      <c r="J4" s="925"/>
      <c r="K4" s="925"/>
      <c r="L4" s="925"/>
    </row>
    <row r="5" spans="1:25" ht="33" customHeight="1">
      <c r="B5" s="244"/>
      <c r="C5" s="244"/>
      <c r="D5" s="244"/>
      <c r="E5" s="244"/>
      <c r="F5" s="244"/>
      <c r="G5" s="245"/>
      <c r="H5" s="246"/>
      <c r="I5" s="246"/>
      <c r="J5" s="246"/>
      <c r="K5" s="247"/>
      <c r="L5" s="248"/>
      <c r="R5" s="540"/>
      <c r="S5" s="540"/>
      <c r="T5" s="541"/>
      <c r="U5" s="540"/>
      <c r="V5" s="540"/>
      <c r="W5" s="540"/>
      <c r="X5" s="540"/>
      <c r="Y5" s="540"/>
    </row>
    <row r="6" spans="1:25" ht="25.5" customHeight="1">
      <c r="B6" s="937" t="s">
        <v>11</v>
      </c>
      <c r="C6" s="935" t="s">
        <v>18</v>
      </c>
      <c r="D6" s="935" t="s">
        <v>241</v>
      </c>
      <c r="E6" s="935" t="s">
        <v>12</v>
      </c>
      <c r="F6" s="935"/>
      <c r="G6" s="935"/>
      <c r="H6" s="935"/>
      <c r="I6" s="935"/>
      <c r="J6" s="935"/>
      <c r="K6" s="935"/>
      <c r="L6" s="934" t="s">
        <v>242</v>
      </c>
      <c r="R6" s="933"/>
      <c r="S6" s="933"/>
      <c r="T6" s="542"/>
      <c r="U6" s="933"/>
      <c r="V6" s="933"/>
      <c r="W6" s="933"/>
      <c r="X6" s="933"/>
      <c r="Y6" s="933"/>
    </row>
    <row r="7" spans="1:25" ht="27" customHeight="1">
      <c r="B7" s="937"/>
      <c r="C7" s="935"/>
      <c r="D7" s="935"/>
      <c r="E7" s="935" t="s">
        <v>174</v>
      </c>
      <c r="F7" s="935"/>
      <c r="G7" s="935"/>
      <c r="H7" s="935"/>
      <c r="I7" s="935"/>
      <c r="J7" s="935" t="s">
        <v>175</v>
      </c>
      <c r="K7" s="935"/>
      <c r="L7" s="934"/>
      <c r="R7" s="933"/>
      <c r="S7" s="933"/>
      <c r="T7" s="542"/>
      <c r="U7" s="542"/>
      <c r="V7" s="542"/>
      <c r="W7" s="542"/>
      <c r="X7" s="542"/>
      <c r="Y7" s="542"/>
    </row>
    <row r="8" spans="1:25" ht="25.5" customHeight="1">
      <c r="B8" s="937"/>
      <c r="C8" s="935"/>
      <c r="D8" s="935"/>
      <c r="E8" s="934" t="s">
        <v>22</v>
      </c>
      <c r="F8" s="934" t="s">
        <v>21</v>
      </c>
      <c r="G8" s="934"/>
      <c r="H8" s="934"/>
      <c r="I8" s="934" t="s">
        <v>24</v>
      </c>
      <c r="J8" s="934" t="s">
        <v>25</v>
      </c>
      <c r="K8" s="934" t="s">
        <v>26</v>
      </c>
      <c r="L8" s="934"/>
      <c r="R8" s="543"/>
      <c r="S8" s="543"/>
      <c r="T8" s="477"/>
      <c r="U8" s="477"/>
      <c r="V8" s="477"/>
      <c r="W8" s="477"/>
      <c r="X8" s="477"/>
      <c r="Y8" s="477"/>
    </row>
    <row r="9" spans="1:25" ht="33" customHeight="1">
      <c r="B9" s="937"/>
      <c r="C9" s="935"/>
      <c r="D9" s="935"/>
      <c r="E9" s="934"/>
      <c r="F9" s="239" t="s">
        <v>20</v>
      </c>
      <c r="G9" s="239" t="s">
        <v>19</v>
      </c>
      <c r="H9" s="239" t="s">
        <v>23</v>
      </c>
      <c r="I9" s="934"/>
      <c r="J9" s="934"/>
      <c r="K9" s="934"/>
      <c r="L9" s="934"/>
      <c r="R9" s="543"/>
      <c r="S9" s="543"/>
      <c r="T9" s="477"/>
      <c r="U9" s="544"/>
      <c r="V9" s="544"/>
      <c r="W9" s="544"/>
      <c r="X9" s="544"/>
      <c r="Y9" s="544"/>
    </row>
    <row r="10" spans="1:25" ht="33" customHeight="1">
      <c r="B10" s="240" t="s">
        <v>14</v>
      </c>
      <c r="C10" s="240">
        <v>3179189.31569906</v>
      </c>
      <c r="D10" s="240">
        <v>1390090.1898872401</v>
      </c>
      <c r="E10" s="240">
        <v>245751.69549721599</v>
      </c>
      <c r="F10" s="240">
        <v>426187.731800646</v>
      </c>
      <c r="G10" s="240">
        <v>307198.71328409802</v>
      </c>
      <c r="H10" s="240">
        <v>289349.90761301102</v>
      </c>
      <c r="I10" s="240">
        <v>83.233251069993102</v>
      </c>
      <c r="J10" s="240">
        <v>114294.339870317</v>
      </c>
      <c r="K10" s="240">
        <v>7224.5685708834399</v>
      </c>
      <c r="L10" s="240">
        <v>1789099.1258118199</v>
      </c>
      <c r="M10" s="37"/>
      <c r="R10" s="543"/>
      <c r="S10" s="545"/>
      <c r="T10" s="477"/>
      <c r="U10" s="477"/>
      <c r="V10" s="477"/>
      <c r="W10" s="477"/>
      <c r="X10" s="477"/>
      <c r="Y10" s="477"/>
    </row>
    <row r="11" spans="1:25" ht="33" customHeight="1">
      <c r="B11" s="241" t="s">
        <v>15</v>
      </c>
      <c r="C11" s="240">
        <v>2389380.8222107999</v>
      </c>
      <c r="D11" s="240">
        <v>1789407.29940071</v>
      </c>
      <c r="E11" s="240">
        <v>822644.15281958994</v>
      </c>
      <c r="F11" s="241">
        <v>404962.90637184598</v>
      </c>
      <c r="G11" s="241">
        <v>372209.13004575198</v>
      </c>
      <c r="H11" s="241">
        <v>103834.094173049</v>
      </c>
      <c r="I11" s="241">
        <v>2939.85769180029</v>
      </c>
      <c r="J11" s="241">
        <v>78039.8844236562</v>
      </c>
      <c r="K11" s="241">
        <v>4777.2738750196304</v>
      </c>
      <c r="L11" s="241">
        <v>599973.52281008998</v>
      </c>
      <c r="M11" s="37"/>
      <c r="R11" s="543"/>
      <c r="S11" s="545"/>
      <c r="T11" s="477"/>
      <c r="U11" s="477"/>
      <c r="V11" s="477"/>
      <c r="W11" s="477"/>
      <c r="X11" s="477"/>
      <c r="Y11" s="477"/>
    </row>
    <row r="12" spans="1:25" ht="33" customHeight="1">
      <c r="B12" s="242" t="s">
        <v>16</v>
      </c>
      <c r="C12" s="240">
        <v>2275311.7780486201</v>
      </c>
      <c r="D12" s="240">
        <v>1866682.7451675499</v>
      </c>
      <c r="E12" s="240">
        <v>728896.15493855102</v>
      </c>
      <c r="F12" s="240">
        <v>447098.10585938301</v>
      </c>
      <c r="G12" s="240">
        <v>477300.83157420001</v>
      </c>
      <c r="H12" s="240">
        <v>167600.93910365499</v>
      </c>
      <c r="I12" s="240">
        <v>1932.8022430507399</v>
      </c>
      <c r="J12" s="240">
        <v>41770.248890612398</v>
      </c>
      <c r="K12" s="240">
        <v>2083.6625580955101</v>
      </c>
      <c r="L12" s="240">
        <v>408629.03288107098</v>
      </c>
      <c r="M12" s="37"/>
      <c r="R12" s="543"/>
      <c r="S12" s="543"/>
      <c r="T12" s="477"/>
      <c r="U12" s="477"/>
      <c r="V12" s="477"/>
      <c r="W12" s="477"/>
      <c r="X12" s="477"/>
      <c r="Y12" s="477"/>
    </row>
    <row r="13" spans="1:25" ht="33" customHeight="1">
      <c r="B13" s="241" t="s">
        <v>17</v>
      </c>
      <c r="C13" s="240">
        <v>3607330.4512280002</v>
      </c>
      <c r="D13" s="240">
        <v>2778965.0596964601</v>
      </c>
      <c r="E13" s="240">
        <v>990407.30827937298</v>
      </c>
      <c r="F13" s="241">
        <v>635967.19274720899</v>
      </c>
      <c r="G13" s="241">
        <v>881976.178799571</v>
      </c>
      <c r="H13" s="241">
        <v>229215.46520010699</v>
      </c>
      <c r="I13" s="241">
        <v>4717.5633945917498</v>
      </c>
      <c r="J13" s="241">
        <v>32550.251836851599</v>
      </c>
      <c r="K13" s="241">
        <v>4131.0994387573</v>
      </c>
      <c r="L13" s="241">
        <v>828365.39153153601</v>
      </c>
      <c r="M13" s="37"/>
      <c r="R13" s="543"/>
      <c r="S13" s="545"/>
      <c r="T13" s="477"/>
      <c r="U13" s="477"/>
      <c r="V13" s="477"/>
      <c r="W13" s="477"/>
      <c r="X13" s="477"/>
      <c r="Y13" s="477"/>
    </row>
    <row r="14" spans="1:25" ht="33" customHeight="1">
      <c r="B14" s="242" t="s">
        <v>13</v>
      </c>
      <c r="C14" s="240">
        <v>1842999.1056274399</v>
      </c>
      <c r="D14" s="240">
        <v>693522.89082608605</v>
      </c>
      <c r="E14" s="240">
        <v>117070.846028848</v>
      </c>
      <c r="F14" s="240">
        <v>64003.716084718202</v>
      </c>
      <c r="G14" s="240">
        <v>414647.31716140098</v>
      </c>
      <c r="H14" s="240">
        <v>94032.594774952406</v>
      </c>
      <c r="I14" s="240">
        <v>296.27784773666099</v>
      </c>
      <c r="J14" s="240">
        <v>2442.5444078452601</v>
      </c>
      <c r="K14" s="240">
        <v>1029.5945205842099</v>
      </c>
      <c r="L14" s="240">
        <v>1149476.2148013599</v>
      </c>
      <c r="M14" s="37"/>
      <c r="R14" s="543"/>
      <c r="S14" s="545"/>
      <c r="T14" s="477"/>
      <c r="U14" s="477"/>
      <c r="V14" s="477"/>
      <c r="W14" s="477"/>
      <c r="X14" s="477"/>
      <c r="Y14" s="477"/>
    </row>
    <row r="15" spans="1:25" ht="33" customHeight="1">
      <c r="B15" s="243" t="s">
        <v>5</v>
      </c>
      <c r="C15" s="243">
        <v>13294211.472813919</v>
      </c>
      <c r="D15" s="243">
        <v>8518668.1849780455</v>
      </c>
      <c r="E15" s="243">
        <v>2904770.1575635779</v>
      </c>
      <c r="F15" s="243">
        <v>1978219.6528638022</v>
      </c>
      <c r="G15" s="243">
        <v>2453332.1708650221</v>
      </c>
      <c r="H15" s="243">
        <v>884033.00086477434</v>
      </c>
      <c r="I15" s="243">
        <v>9969.7344282494323</v>
      </c>
      <c r="J15" s="243">
        <v>269097.2694292824</v>
      </c>
      <c r="K15" s="243">
        <v>19246.198963340092</v>
      </c>
      <c r="L15" s="243">
        <v>4775543.2878358765</v>
      </c>
      <c r="M15" s="37"/>
      <c r="R15" s="543"/>
      <c r="S15" s="543"/>
      <c r="T15" s="477"/>
      <c r="U15" s="477"/>
      <c r="V15" s="477"/>
      <c r="W15" s="477"/>
      <c r="X15" s="477"/>
      <c r="Y15" s="477"/>
    </row>
    <row r="16" spans="1:25" ht="33" customHeight="1">
      <c r="D16" s="35"/>
      <c r="J16" s="35"/>
      <c r="R16" s="543"/>
      <c r="S16" s="543"/>
      <c r="T16" s="477"/>
      <c r="U16" s="546"/>
      <c r="V16" s="546"/>
      <c r="W16" s="546"/>
      <c r="X16" s="477"/>
      <c r="Y16" s="546"/>
    </row>
    <row r="17" spans="2:42" ht="33" customHeight="1">
      <c r="B17" s="238" t="s">
        <v>398</v>
      </c>
      <c r="C17" s="38"/>
      <c r="D17" s="25"/>
      <c r="E17" s="25"/>
      <c r="F17" s="25"/>
      <c r="G17" s="38"/>
      <c r="H17" s="39"/>
      <c r="I17" s="25"/>
      <c r="J17" s="25"/>
      <c r="K17" s="38"/>
      <c r="L17" s="38"/>
      <c r="N17" s="476"/>
      <c r="O17" s="476"/>
      <c r="P17" s="476"/>
      <c r="R17" s="543"/>
      <c r="S17" s="545"/>
      <c r="T17" s="477"/>
      <c r="U17" s="477"/>
      <c r="V17" s="477"/>
      <c r="W17" s="477"/>
      <c r="X17" s="477"/>
      <c r="Y17" s="477"/>
    </row>
    <row r="18" spans="2:42" ht="33" customHeight="1">
      <c r="B18" s="936"/>
      <c r="C18" s="936"/>
      <c r="D18" s="936"/>
      <c r="E18" s="936"/>
      <c r="F18" s="936"/>
      <c r="G18" s="433"/>
      <c r="H18" s="25"/>
      <c r="I18" s="25"/>
      <c r="J18" s="25"/>
      <c r="K18" s="25"/>
      <c r="L18" s="25"/>
      <c r="Q18" s="476"/>
      <c r="R18" s="543"/>
      <c r="S18" s="545"/>
      <c r="T18" s="477"/>
      <c r="U18" s="477"/>
      <c r="V18" s="477"/>
      <c r="W18" s="477"/>
      <c r="X18" s="477"/>
      <c r="Y18" s="477"/>
    </row>
    <row r="19" spans="2:42" ht="33" customHeight="1">
      <c r="B19" s="394"/>
      <c r="C19" s="394"/>
      <c r="D19" s="131"/>
      <c r="E19" s="434"/>
      <c r="F19" s="434"/>
      <c r="G19" s="435"/>
      <c r="H19" s="39"/>
      <c r="I19" s="39"/>
      <c r="J19" s="39"/>
      <c r="K19" s="40"/>
      <c r="L19" s="40"/>
      <c r="R19" s="543"/>
      <c r="S19" s="545"/>
      <c r="T19" s="546"/>
      <c r="U19" s="546"/>
      <c r="V19" s="546"/>
      <c r="W19" s="546"/>
      <c r="X19" s="546"/>
      <c r="Y19" s="546"/>
      <c r="AO19" s="41"/>
      <c r="AP19" s="42"/>
    </row>
    <row r="20" spans="2:42" ht="42.75" customHeight="1">
      <c r="B20" s="129" t="s">
        <v>11</v>
      </c>
      <c r="C20" s="130" t="str">
        <f>D6</f>
        <v>Población Económicamente Activa (PEA)</v>
      </c>
      <c r="D20" s="130" t="str">
        <f>L6</f>
        <v>Población Económicamente Inactiva (PEI)</v>
      </c>
      <c r="E20" s="434"/>
      <c r="F20" s="434"/>
      <c r="G20" s="436"/>
      <c r="R20" s="543"/>
      <c r="S20" s="543"/>
      <c r="T20" s="477"/>
      <c r="U20" s="477"/>
      <c r="V20" s="477"/>
      <c r="W20" s="477"/>
      <c r="X20" s="477"/>
      <c r="Y20" s="546"/>
      <c r="AO20" s="41"/>
      <c r="AP20" s="42"/>
    </row>
    <row r="21" spans="2:42" ht="33" customHeight="1">
      <c r="B21" s="132" t="s">
        <v>14</v>
      </c>
      <c r="C21" s="395">
        <f>D10/$D$15</f>
        <v>0.16318163352559584</v>
      </c>
      <c r="D21" s="395">
        <f>L10/$L$15</f>
        <v>0.37463781982019945</v>
      </c>
      <c r="E21" s="434"/>
      <c r="F21" s="434"/>
      <c r="G21" s="437"/>
      <c r="H21" s="28"/>
      <c r="I21" s="28"/>
      <c r="R21" s="543"/>
      <c r="S21" s="545"/>
      <c r="T21" s="477"/>
      <c r="U21" s="477"/>
      <c r="V21" s="477"/>
      <c r="W21" s="477"/>
      <c r="X21" s="477"/>
      <c r="Y21" s="546"/>
      <c r="AO21" s="41"/>
      <c r="AP21" s="42"/>
    </row>
    <row r="22" spans="2:42" ht="33" customHeight="1">
      <c r="B22" s="133" t="s">
        <v>15</v>
      </c>
      <c r="C22" s="395">
        <f>D11/$D$15</f>
        <v>0.21005716627819584</v>
      </c>
      <c r="D22" s="395">
        <f>L11/$L$15</f>
        <v>0.12563461090140779</v>
      </c>
      <c r="E22" s="434"/>
      <c r="F22" s="434"/>
      <c r="G22" s="438"/>
      <c r="H22" s="43"/>
      <c r="I22" s="43"/>
      <c r="R22" s="543"/>
      <c r="S22" s="545"/>
      <c r="T22" s="546"/>
      <c r="U22" s="546"/>
      <c r="V22" s="546"/>
      <c r="W22" s="546"/>
      <c r="X22" s="546"/>
      <c r="Y22" s="546"/>
    </row>
    <row r="23" spans="2:42" ht="33" customHeight="1">
      <c r="B23" s="134" t="s">
        <v>16</v>
      </c>
      <c r="C23" s="395">
        <f>D12/$D$15</f>
        <v>0.21912847227214319</v>
      </c>
      <c r="D23" s="395">
        <f>L12/$L$15</f>
        <v>8.5567025205680547E-2</v>
      </c>
      <c r="E23" s="434"/>
      <c r="F23" s="439"/>
      <c r="G23" s="440"/>
      <c r="H23" s="43"/>
      <c r="I23" s="43"/>
      <c r="R23" s="543"/>
      <c r="S23" s="543"/>
      <c r="T23" s="477"/>
      <c r="U23" s="477"/>
      <c r="V23" s="477"/>
      <c r="W23" s="477"/>
      <c r="X23" s="477"/>
      <c r="Y23" s="546"/>
    </row>
    <row r="24" spans="2:42" ht="33" customHeight="1">
      <c r="B24" s="133" t="s">
        <v>17</v>
      </c>
      <c r="C24" s="395">
        <f>D13/$D$15</f>
        <v>0.32622060154860016</v>
      </c>
      <c r="D24" s="395">
        <f>L13/$L$15</f>
        <v>0.17345992730115628</v>
      </c>
      <c r="E24" s="439"/>
      <c r="F24" s="439"/>
      <c r="G24" s="441"/>
      <c r="H24" s="43"/>
      <c r="I24" s="43"/>
      <c r="R24" s="543"/>
      <c r="S24" s="543"/>
      <c r="T24" s="477"/>
      <c r="U24" s="477"/>
      <c r="V24" s="477"/>
      <c r="W24" s="546"/>
      <c r="X24" s="546"/>
      <c r="Y24" s="544"/>
    </row>
    <row r="25" spans="2:42" ht="33" customHeight="1">
      <c r="B25" s="134" t="s">
        <v>13</v>
      </c>
      <c r="C25" s="395">
        <f>D14/$D$15</f>
        <v>8.1412126375465035E-2</v>
      </c>
      <c r="D25" s="395">
        <f>L14/$L$15</f>
        <v>0.24070061677155602</v>
      </c>
      <c r="E25" s="442"/>
      <c r="F25" s="443"/>
      <c r="G25" s="440"/>
      <c r="H25" s="43"/>
      <c r="I25" s="43"/>
      <c r="R25" s="543"/>
      <c r="S25" s="545"/>
      <c r="T25" s="477"/>
      <c r="U25" s="477"/>
      <c r="V25" s="477"/>
      <c r="W25" s="477"/>
      <c r="X25" s="477"/>
      <c r="Y25" s="477"/>
    </row>
    <row r="26" spans="2:42" ht="33" customHeight="1">
      <c r="B26" s="136" t="s">
        <v>5</v>
      </c>
      <c r="C26" s="396">
        <f>SUM(C21:C25)</f>
        <v>1</v>
      </c>
      <c r="D26" s="396">
        <f>SUM(D21:D25)</f>
        <v>1</v>
      </c>
      <c r="E26" s="444"/>
      <c r="F26" s="445"/>
      <c r="G26" s="441"/>
      <c r="H26" s="43"/>
      <c r="I26" s="43"/>
      <c r="T26" s="477"/>
    </row>
    <row r="27" spans="2:42" ht="33" customHeight="1">
      <c r="B27" s="135"/>
      <c r="C27" s="135"/>
      <c r="D27" s="135"/>
      <c r="E27" s="444"/>
      <c r="F27" s="445"/>
      <c r="G27" s="434"/>
      <c r="H27" s="43"/>
      <c r="I27" s="43"/>
      <c r="R27" s="478"/>
    </row>
    <row r="28" spans="2:42" ht="33" customHeight="1">
      <c r="B28" s="439"/>
      <c r="C28" s="439"/>
      <c r="D28" s="439"/>
      <c r="E28" s="444"/>
      <c r="F28" s="445"/>
      <c r="G28" s="436"/>
      <c r="R28" s="478"/>
      <c r="T28" s="477"/>
    </row>
    <row r="29" spans="2:42" ht="33" customHeight="1">
      <c r="B29" s="439"/>
      <c r="C29" s="439"/>
      <c r="D29" s="439"/>
      <c r="E29" s="444"/>
      <c r="F29" s="445"/>
      <c r="G29" s="436"/>
      <c r="R29" s="478"/>
      <c r="S29" s="478"/>
      <c r="T29" s="477"/>
    </row>
    <row r="30" spans="2:42" ht="33" customHeight="1">
      <c r="D30" s="46"/>
      <c r="E30" s="44"/>
      <c r="F30" s="45"/>
      <c r="G30" s="1"/>
    </row>
    <row r="31" spans="2:42" ht="33" customHeight="1">
      <c r="B31" s="128"/>
      <c r="F31" s="25"/>
      <c r="G31" s="47"/>
    </row>
    <row r="32" spans="2:42">
      <c r="B32" s="387" t="s">
        <v>287</v>
      </c>
      <c r="C32" s="168"/>
      <c r="D32" s="168"/>
      <c r="E32" s="128"/>
      <c r="F32" s="128"/>
    </row>
    <row r="33" spans="2:6">
      <c r="B33" s="381" t="s">
        <v>399</v>
      </c>
      <c r="C33" s="168"/>
      <c r="D33" s="168"/>
      <c r="E33" s="128"/>
      <c r="F33" s="128"/>
    </row>
    <row r="34" spans="2:6">
      <c r="B34" s="382" t="s">
        <v>285</v>
      </c>
      <c r="C34" s="169"/>
      <c r="D34" s="169"/>
      <c r="E34" s="128"/>
      <c r="F34" s="128"/>
    </row>
    <row r="35" spans="2:6">
      <c r="B35" s="128"/>
      <c r="C35" s="128"/>
      <c r="D35" s="128"/>
      <c r="E35" s="128"/>
      <c r="F35" s="128"/>
    </row>
    <row r="36" spans="2:6">
      <c r="B36" s="128"/>
      <c r="C36" s="128"/>
      <c r="D36" s="128"/>
      <c r="E36" s="128"/>
      <c r="F36" s="128"/>
    </row>
    <row r="37" spans="2:6">
      <c r="B37" s="128"/>
      <c r="C37" s="128"/>
      <c r="D37" s="128"/>
      <c r="E37" s="128"/>
      <c r="F37" s="128"/>
    </row>
    <row r="38" spans="2:6">
      <c r="B38" s="128"/>
      <c r="C38" s="128"/>
      <c r="D38" s="128"/>
      <c r="E38" s="128"/>
      <c r="F38" s="128"/>
    </row>
    <row r="39" spans="2:6">
      <c r="B39" s="128"/>
      <c r="C39" s="128"/>
      <c r="D39" s="128"/>
      <c r="E39" s="128"/>
      <c r="F39" s="128"/>
    </row>
    <row r="40" spans="2:6" ht="9.75" customHeight="1">
      <c r="B40" s="128"/>
      <c r="C40" s="128"/>
      <c r="D40" s="128"/>
      <c r="E40" s="128"/>
      <c r="F40" s="128"/>
    </row>
    <row r="41" spans="2:6">
      <c r="B41" s="128"/>
      <c r="C41" s="128"/>
      <c r="D41" s="128"/>
      <c r="E41" s="128"/>
      <c r="F41" s="128"/>
    </row>
    <row r="42" spans="2:6">
      <c r="B42" s="128"/>
      <c r="C42" s="128"/>
      <c r="D42" s="128"/>
      <c r="E42" s="128"/>
      <c r="F42" s="128"/>
    </row>
    <row r="43" spans="2:6">
      <c r="B43" s="128"/>
      <c r="C43" s="128"/>
      <c r="D43" s="128"/>
      <c r="E43" s="128"/>
      <c r="F43" s="128"/>
    </row>
    <row r="44" spans="2:6">
      <c r="B44" s="128"/>
      <c r="C44" s="128"/>
      <c r="D44" s="128"/>
      <c r="E44" s="128"/>
      <c r="F44" s="128"/>
    </row>
    <row r="45" spans="2:6">
      <c r="B45" s="128"/>
      <c r="C45" s="128"/>
      <c r="D45" s="128"/>
      <c r="E45" s="128"/>
      <c r="F45" s="128"/>
    </row>
    <row r="46" spans="2:6">
      <c r="B46" s="128"/>
      <c r="C46" s="128"/>
      <c r="D46" s="128"/>
      <c r="E46" s="128"/>
      <c r="F46" s="128"/>
    </row>
  </sheetData>
  <mergeCells count="18">
    <mergeCell ref="B4:L4"/>
    <mergeCell ref="B18:F18"/>
    <mergeCell ref="D6:D9"/>
    <mergeCell ref="B6:B9"/>
    <mergeCell ref="B3:L3"/>
    <mergeCell ref="C6:C9"/>
    <mergeCell ref="F8:H8"/>
    <mergeCell ref="E8:E9"/>
    <mergeCell ref="R6:R7"/>
    <mergeCell ref="S6:S7"/>
    <mergeCell ref="U6:Y6"/>
    <mergeCell ref="L6:L9"/>
    <mergeCell ref="I8:I9"/>
    <mergeCell ref="J8:J9"/>
    <mergeCell ref="K8:K9"/>
    <mergeCell ref="E6:K6"/>
    <mergeCell ref="E7:I7"/>
    <mergeCell ref="J7:K7"/>
  </mergeCells>
  <hyperlinks>
    <hyperlink ref="B2" location="Indice!A1" display="Índice"/>
    <hyperlink ref="L2" location="'2.4 Evol pobreza'!A1" display="Siguiente"/>
    <hyperlink ref="K2" location="'2.2 Inflación anual'!A1" display="Anterior"/>
  </hyperlinks>
  <printOptions horizontalCentered="1" verticalCentered="1"/>
  <pageMargins left="0" right="0" top="0" bottom="0" header="0" footer="0"/>
  <pageSetup paperSize="9" scale="4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tabColor theme="0"/>
    <pageSetUpPr fitToPage="1"/>
  </sheetPr>
  <dimension ref="A1:U48"/>
  <sheetViews>
    <sheetView showGridLines="0" showZeros="0" zoomScale="70" zoomScaleNormal="70" zoomScaleSheetLayoutView="70" workbookViewId="0">
      <pane ySplit="4" topLeftCell="A5" activePane="bottomLeft" state="frozen"/>
      <selection pane="bottomLeft" activeCell="B2" sqref="B2"/>
    </sheetView>
  </sheetViews>
  <sheetFormatPr baseColWidth="10" defaultColWidth="11.42578125" defaultRowHeight="17.25"/>
  <cols>
    <col min="1" max="1" width="5" style="20" customWidth="1"/>
    <col min="2" max="2" width="31.7109375" style="17" customWidth="1"/>
    <col min="3" max="6" width="11.28515625" style="17" customWidth="1"/>
    <col min="7" max="7" width="11.28515625" style="18" customWidth="1"/>
    <col min="8" max="10" width="11.28515625" style="17" customWidth="1"/>
    <col min="11" max="16" width="11.28515625" style="20" customWidth="1"/>
    <col min="17" max="17" width="13.42578125" style="20" bestFit="1" customWidth="1"/>
    <col min="18" max="18" width="14.7109375" style="20" bestFit="1" customWidth="1"/>
    <col min="19" max="19" width="13.7109375" style="20" customWidth="1"/>
    <col min="20" max="20" width="14.28515625" style="20" customWidth="1"/>
    <col min="21" max="16384" width="11.42578125" style="20"/>
  </cols>
  <sheetData>
    <row r="1" spans="1:20" ht="78" customHeight="1">
      <c r="J1" s="20"/>
      <c r="K1" s="17"/>
    </row>
    <row r="2" spans="1:20" s="653" customFormat="1" ht="33" customHeight="1">
      <c r="A2" s="800"/>
      <c r="B2" s="647" t="s">
        <v>108</v>
      </c>
      <c r="C2" s="801"/>
      <c r="D2" s="801"/>
      <c r="E2" s="801"/>
      <c r="F2" s="801"/>
      <c r="G2" s="802"/>
      <c r="H2" s="801"/>
      <c r="I2" s="801"/>
      <c r="J2" s="800"/>
      <c r="K2" s="666"/>
      <c r="L2" s="800"/>
      <c r="M2" s="800"/>
      <c r="N2" s="800"/>
      <c r="O2" s="800"/>
      <c r="P2" s="800"/>
      <c r="Q2" s="795" t="s">
        <v>283</v>
      </c>
      <c r="R2" s="795" t="s">
        <v>284</v>
      </c>
    </row>
    <row r="3" spans="1:20" ht="33" customHeight="1">
      <c r="B3" s="932" t="s">
        <v>243</v>
      </c>
      <c r="C3" s="932"/>
      <c r="D3" s="932"/>
      <c r="E3" s="932"/>
      <c r="F3" s="932"/>
      <c r="G3" s="932"/>
      <c r="H3" s="932"/>
      <c r="I3" s="932"/>
      <c r="J3" s="932"/>
      <c r="K3" s="932"/>
      <c r="L3" s="932"/>
      <c r="M3" s="932"/>
      <c r="N3" s="932"/>
      <c r="O3" s="932"/>
      <c r="P3" s="932"/>
      <c r="Q3" s="932"/>
    </row>
    <row r="4" spans="1:20" ht="33" customHeight="1">
      <c r="B4" s="939" t="s">
        <v>400</v>
      </c>
      <c r="C4" s="939"/>
      <c r="D4" s="939"/>
      <c r="E4" s="939"/>
      <c r="F4" s="939"/>
      <c r="G4" s="939"/>
      <c r="H4" s="939"/>
      <c r="I4" s="939"/>
      <c r="J4" s="939"/>
      <c r="K4" s="939"/>
      <c r="L4" s="939"/>
      <c r="M4" s="939"/>
      <c r="N4" s="939"/>
      <c r="O4" s="939"/>
      <c r="P4" s="939"/>
      <c r="Q4" s="939"/>
    </row>
    <row r="5" spans="1:20" ht="33" customHeight="1"/>
    <row r="6" spans="1:20" ht="33" customHeight="1">
      <c r="B6" s="253" t="s">
        <v>50</v>
      </c>
      <c r="C6" s="383">
        <v>2007</v>
      </c>
      <c r="D6" s="253">
        <v>2008</v>
      </c>
      <c r="E6" s="253">
        <v>2009</v>
      </c>
      <c r="F6" s="253">
        <v>2010</v>
      </c>
      <c r="G6" s="253">
        <v>2011</v>
      </c>
      <c r="H6" s="253">
        <v>2012</v>
      </c>
      <c r="I6" s="253">
        <v>2013</v>
      </c>
      <c r="J6" s="253">
        <v>2014</v>
      </c>
      <c r="K6" s="253">
        <v>2015</v>
      </c>
      <c r="L6" s="253">
        <v>2016</v>
      </c>
      <c r="M6" s="253">
        <v>2017</v>
      </c>
      <c r="N6" s="253">
        <v>2018</v>
      </c>
      <c r="O6" s="253">
        <v>2019</v>
      </c>
      <c r="P6" s="253">
        <v>2020</v>
      </c>
      <c r="Q6" s="253">
        <v>2021</v>
      </c>
      <c r="R6" s="253">
        <v>2022</v>
      </c>
      <c r="S6" s="698">
        <v>2023</v>
      </c>
      <c r="T6" s="833">
        <v>2024</v>
      </c>
    </row>
    <row r="7" spans="1:20" s="25" customFormat="1" ht="33" customHeight="1">
      <c r="B7" s="249" t="s">
        <v>6</v>
      </c>
      <c r="C7" s="250">
        <v>1.105</v>
      </c>
      <c r="D7" s="250">
        <v>1.206</v>
      </c>
      <c r="E7" s="250">
        <v>1.2546666666666666</v>
      </c>
      <c r="F7" s="250">
        <v>1.2969999999999999</v>
      </c>
      <c r="G7" s="250">
        <v>1.3686666666666667</v>
      </c>
      <c r="H7" s="250">
        <v>1.4340000000000002</v>
      </c>
      <c r="I7" s="250">
        <v>1.4669999999999999</v>
      </c>
      <c r="J7" s="250">
        <v>1.5223333333333333</v>
      </c>
      <c r="K7" s="250">
        <v>1.5740000000000001</v>
      </c>
      <c r="L7" s="250">
        <v>1.5906666666666667</v>
      </c>
      <c r="M7" s="250">
        <v>1.5873333333333333</v>
      </c>
      <c r="N7" s="250">
        <v>1.5926666666666667</v>
      </c>
      <c r="O7" s="250">
        <v>1.5933333333333333</v>
      </c>
      <c r="P7" s="250">
        <v>1.579</v>
      </c>
      <c r="Q7" s="250">
        <v>1.6080000000000001</v>
      </c>
      <c r="R7" s="250">
        <v>1.6666666666666667</v>
      </c>
      <c r="S7" s="250">
        <v>1.6919999999999999</v>
      </c>
      <c r="T7" s="250">
        <v>1.7176666666666667</v>
      </c>
    </row>
    <row r="8" spans="1:20" s="25" customFormat="1" ht="33" customHeight="1">
      <c r="B8" s="251" t="s">
        <v>7</v>
      </c>
      <c r="C8" s="252">
        <v>16.574999999999999</v>
      </c>
      <c r="D8" s="252">
        <v>18.09</v>
      </c>
      <c r="E8" s="252">
        <v>18.82</v>
      </c>
      <c r="F8" s="252">
        <v>19.454999999999998</v>
      </c>
      <c r="G8" s="252">
        <v>20.53</v>
      </c>
      <c r="H8" s="252">
        <v>21.51</v>
      </c>
      <c r="I8" s="252">
        <v>22.004999999999999</v>
      </c>
      <c r="J8" s="252">
        <v>22.835000000000001</v>
      </c>
      <c r="K8" s="252">
        <v>23.61</v>
      </c>
      <c r="L8" s="252">
        <v>23.86</v>
      </c>
      <c r="M8" s="252">
        <v>23.81</v>
      </c>
      <c r="N8" s="252">
        <v>23.89</v>
      </c>
      <c r="O8" s="252">
        <v>23.9</v>
      </c>
      <c r="P8" s="252">
        <v>23.684999999999999</v>
      </c>
      <c r="Q8" s="252">
        <v>24.12</v>
      </c>
      <c r="R8" s="252">
        <v>25</v>
      </c>
      <c r="S8" s="252">
        <v>25.38</v>
      </c>
      <c r="T8" s="252">
        <v>25.765000000000001</v>
      </c>
    </row>
    <row r="9" spans="1:20" s="25" customFormat="1" ht="33" customHeight="1">
      <c r="B9" s="249" t="s">
        <v>8</v>
      </c>
      <c r="C9" s="250">
        <v>33.15</v>
      </c>
      <c r="D9" s="250">
        <v>36.18</v>
      </c>
      <c r="E9" s="250">
        <v>37.64</v>
      </c>
      <c r="F9" s="250">
        <v>38.909999999999997</v>
      </c>
      <c r="G9" s="250">
        <v>41.06</v>
      </c>
      <c r="H9" s="250">
        <v>43.02</v>
      </c>
      <c r="I9" s="250">
        <v>44.01</v>
      </c>
      <c r="J9" s="250">
        <v>45.67</v>
      </c>
      <c r="K9" s="250">
        <v>47.22</v>
      </c>
      <c r="L9" s="250">
        <v>47.72</v>
      </c>
      <c r="M9" s="250">
        <v>47.62</v>
      </c>
      <c r="N9" s="250">
        <v>47.78</v>
      </c>
      <c r="O9" s="250">
        <v>47.8</v>
      </c>
      <c r="P9" s="250">
        <v>47.37</v>
      </c>
      <c r="Q9" s="250">
        <v>48.24</v>
      </c>
      <c r="R9" s="250">
        <v>50</v>
      </c>
      <c r="S9" s="250">
        <v>50.76</v>
      </c>
      <c r="T9" s="250">
        <v>51.53</v>
      </c>
    </row>
    <row r="10" spans="1:20" ht="33" customHeight="1">
      <c r="B10" s="48"/>
      <c r="C10" s="48"/>
      <c r="D10" s="48"/>
      <c r="E10" s="48"/>
      <c r="F10" s="48"/>
      <c r="G10" s="48"/>
      <c r="H10" s="48"/>
      <c r="I10" s="48"/>
      <c r="J10" s="48"/>
    </row>
    <row r="11" spans="1:20" ht="33" customHeight="1">
      <c r="B11" s="253" t="s">
        <v>51</v>
      </c>
      <c r="C11" s="253">
        <v>2007</v>
      </c>
      <c r="D11" s="253">
        <v>2008</v>
      </c>
      <c r="E11" s="253">
        <v>2009</v>
      </c>
      <c r="F11" s="253">
        <v>2010</v>
      </c>
      <c r="G11" s="253">
        <v>2011</v>
      </c>
      <c r="H11" s="253">
        <v>2012</v>
      </c>
      <c r="I11" s="253">
        <v>2013</v>
      </c>
      <c r="J11" s="253">
        <v>2014</v>
      </c>
      <c r="K11" s="253">
        <v>2015</v>
      </c>
      <c r="L11" s="253">
        <v>2016</v>
      </c>
      <c r="M11" s="253">
        <v>2017</v>
      </c>
      <c r="N11" s="253">
        <v>2018</v>
      </c>
      <c r="O11" s="253">
        <v>2019</v>
      </c>
      <c r="P11" s="253">
        <v>2020</v>
      </c>
      <c r="Q11" s="253">
        <v>2021</v>
      </c>
      <c r="R11" s="253">
        <v>2022</v>
      </c>
      <c r="S11" s="698">
        <v>2023</v>
      </c>
      <c r="T11" s="833">
        <v>2024</v>
      </c>
    </row>
    <row r="12" spans="1:20" s="25" customFormat="1" ht="33" customHeight="1">
      <c r="B12" s="249" t="s">
        <v>6</v>
      </c>
      <c r="C12" s="250">
        <v>1.9609999999999999</v>
      </c>
      <c r="D12" s="250">
        <v>2.14</v>
      </c>
      <c r="E12" s="250">
        <v>2.226</v>
      </c>
      <c r="F12" s="250">
        <v>2.3016666666666667</v>
      </c>
      <c r="G12" s="250">
        <v>2.4290000000000003</v>
      </c>
      <c r="H12" s="250">
        <v>2.5446666666666666</v>
      </c>
      <c r="I12" s="250">
        <v>2.6033333333333331</v>
      </c>
      <c r="J12" s="250">
        <v>2.7013333333333334</v>
      </c>
      <c r="K12" s="250">
        <v>2.7930000000000001</v>
      </c>
      <c r="L12" s="250">
        <v>2.8226666666666671</v>
      </c>
      <c r="M12" s="250">
        <v>2.8163333333333331</v>
      </c>
      <c r="N12" s="250">
        <v>2.8263333333333334</v>
      </c>
      <c r="O12" s="250">
        <v>2.8273333333333333</v>
      </c>
      <c r="P12" s="250">
        <v>2.8016666666666667</v>
      </c>
      <c r="Q12" s="250">
        <v>2.8533333333333331</v>
      </c>
      <c r="R12" s="250">
        <v>2.9573333333333331</v>
      </c>
      <c r="S12" s="250">
        <v>3.0026666666666668</v>
      </c>
      <c r="T12" s="250">
        <v>3.0476666666666667</v>
      </c>
    </row>
    <row r="13" spans="1:20" s="25" customFormat="1" ht="33" customHeight="1">
      <c r="B13" s="251" t="s">
        <v>7</v>
      </c>
      <c r="C13" s="252">
        <v>29.414999999999999</v>
      </c>
      <c r="D13" s="252">
        <v>32.1</v>
      </c>
      <c r="E13" s="252">
        <v>33.39</v>
      </c>
      <c r="F13" s="252">
        <v>34.524999999999999</v>
      </c>
      <c r="G13" s="252">
        <v>36.435000000000002</v>
      </c>
      <c r="H13" s="252">
        <v>38.17</v>
      </c>
      <c r="I13" s="252">
        <v>39.049999999999997</v>
      </c>
      <c r="J13" s="252">
        <v>40.520000000000003</v>
      </c>
      <c r="K13" s="252">
        <v>41.895000000000003</v>
      </c>
      <c r="L13" s="252">
        <v>42.34</v>
      </c>
      <c r="M13" s="252">
        <v>42.244999999999997</v>
      </c>
      <c r="N13" s="252">
        <v>42.395000000000003</v>
      </c>
      <c r="O13" s="252">
        <v>42.41</v>
      </c>
      <c r="P13" s="252">
        <v>42.024999999999999</v>
      </c>
      <c r="Q13" s="252">
        <v>42.8</v>
      </c>
      <c r="R13" s="252">
        <v>44.36</v>
      </c>
      <c r="S13" s="252">
        <v>45.04</v>
      </c>
      <c r="T13" s="252">
        <v>45.715000000000003</v>
      </c>
    </row>
    <row r="14" spans="1:20" s="25" customFormat="1" ht="33" customHeight="1">
      <c r="B14" s="249" t="s">
        <v>8</v>
      </c>
      <c r="C14" s="250">
        <v>58.83</v>
      </c>
      <c r="D14" s="250">
        <v>64.2</v>
      </c>
      <c r="E14" s="250">
        <v>66.78</v>
      </c>
      <c r="F14" s="250">
        <v>69.05</v>
      </c>
      <c r="G14" s="250">
        <v>72.87</v>
      </c>
      <c r="H14" s="250">
        <v>76.34</v>
      </c>
      <c r="I14" s="250">
        <v>78.099999999999994</v>
      </c>
      <c r="J14" s="250">
        <v>81.040000000000006</v>
      </c>
      <c r="K14" s="250">
        <v>83.79</v>
      </c>
      <c r="L14" s="250">
        <v>84.68</v>
      </c>
      <c r="M14" s="250">
        <v>84.49</v>
      </c>
      <c r="N14" s="250">
        <v>84.79</v>
      </c>
      <c r="O14" s="250">
        <v>84.82</v>
      </c>
      <c r="P14" s="250">
        <v>84.05</v>
      </c>
      <c r="Q14" s="250">
        <v>85.6</v>
      </c>
      <c r="R14" s="250">
        <v>88.72</v>
      </c>
      <c r="S14" s="250">
        <v>90.08</v>
      </c>
      <c r="T14" s="250">
        <v>91.43</v>
      </c>
    </row>
    <row r="15" spans="1:20" ht="33" customHeight="1">
      <c r="B15" s="704"/>
      <c r="C15" s="705"/>
      <c r="D15" s="705"/>
      <c r="E15" s="705"/>
      <c r="F15" s="705"/>
      <c r="G15" s="705"/>
      <c r="H15" s="705"/>
      <c r="I15" s="705"/>
      <c r="J15" s="706"/>
      <c r="K15" s="707"/>
      <c r="L15" s="707"/>
      <c r="M15" s="707"/>
      <c r="N15" s="707"/>
      <c r="O15" s="707"/>
      <c r="P15" s="707"/>
      <c r="Q15" s="707"/>
      <c r="R15" s="707"/>
    </row>
    <row r="16" spans="1:20" ht="33" customHeight="1">
      <c r="B16" s="238" t="s">
        <v>483</v>
      </c>
      <c r="C16" s="238"/>
      <c r="D16" s="238"/>
      <c r="E16" s="238"/>
      <c r="F16" s="712"/>
      <c r="G16" s="712"/>
      <c r="H16" s="712"/>
      <c r="I16" s="713"/>
      <c r="J16" s="713"/>
      <c r="K16" s="139"/>
      <c r="L16" s="139"/>
      <c r="M16" s="139"/>
      <c r="N16" s="139"/>
      <c r="O16" s="139"/>
      <c r="P16" s="139"/>
      <c r="Q16" s="139"/>
      <c r="R16" s="139"/>
      <c r="S16" s="139"/>
    </row>
    <row r="17" spans="2:21" ht="33" customHeight="1">
      <c r="B17" s="137"/>
      <c r="C17" s="137"/>
      <c r="D17" s="137"/>
      <c r="E17" s="137"/>
      <c r="F17" s="137"/>
      <c r="G17" s="138"/>
      <c r="H17" s="137"/>
      <c r="I17" s="137"/>
      <c r="J17" s="146"/>
      <c r="K17" s="139"/>
      <c r="L17" s="139"/>
      <c r="M17" s="139"/>
      <c r="N17" s="139"/>
      <c r="O17" s="139"/>
      <c r="P17" s="139"/>
      <c r="Q17" s="139"/>
      <c r="R17" s="139"/>
      <c r="S17" s="139"/>
    </row>
    <row r="18" spans="2:21" ht="33" customHeight="1">
      <c r="B18" s="137"/>
      <c r="C18" s="137"/>
      <c r="D18" s="137"/>
      <c r="E18" s="137"/>
      <c r="F18" s="137"/>
      <c r="G18" s="138"/>
      <c r="H18" s="137"/>
      <c r="I18" s="137"/>
      <c r="J18" s="137"/>
      <c r="K18" s="139"/>
      <c r="L18" s="139"/>
      <c r="M18" s="139"/>
      <c r="N18" s="139"/>
      <c r="O18" s="139"/>
      <c r="P18" s="139"/>
      <c r="Q18" s="139"/>
      <c r="R18" s="139"/>
      <c r="S18" s="139"/>
    </row>
    <row r="19" spans="2:21" s="95" customFormat="1" ht="33" customHeight="1">
      <c r="B19" s="140" t="str">
        <f>B6</f>
        <v>Línea de extrema pobreza o indigencia</v>
      </c>
      <c r="C19" s="141">
        <f>C6</f>
        <v>2007</v>
      </c>
      <c r="D19" s="141">
        <f t="shared" ref="D19:T19" si="0">D6</f>
        <v>2008</v>
      </c>
      <c r="E19" s="141">
        <f t="shared" si="0"/>
        <v>2009</v>
      </c>
      <c r="F19" s="141">
        <f t="shared" si="0"/>
        <v>2010</v>
      </c>
      <c r="G19" s="141">
        <f t="shared" si="0"/>
        <v>2011</v>
      </c>
      <c r="H19" s="141">
        <f t="shared" si="0"/>
        <v>2012</v>
      </c>
      <c r="I19" s="141">
        <f t="shared" si="0"/>
        <v>2013</v>
      </c>
      <c r="J19" s="141">
        <f t="shared" si="0"/>
        <v>2014</v>
      </c>
      <c r="K19" s="141">
        <f t="shared" si="0"/>
        <v>2015</v>
      </c>
      <c r="L19" s="141">
        <f t="shared" si="0"/>
        <v>2016</v>
      </c>
      <c r="M19" s="141">
        <f t="shared" si="0"/>
        <v>2017</v>
      </c>
      <c r="N19" s="141">
        <f t="shared" si="0"/>
        <v>2018</v>
      </c>
      <c r="O19" s="141">
        <f t="shared" si="0"/>
        <v>2019</v>
      </c>
      <c r="P19" s="141">
        <f t="shared" si="0"/>
        <v>2020</v>
      </c>
      <c r="Q19" s="141">
        <f t="shared" si="0"/>
        <v>2021</v>
      </c>
      <c r="R19" s="141">
        <f t="shared" si="0"/>
        <v>2022</v>
      </c>
      <c r="S19" s="141">
        <f t="shared" si="0"/>
        <v>2023</v>
      </c>
      <c r="T19" s="141">
        <f t="shared" si="0"/>
        <v>2024</v>
      </c>
    </row>
    <row r="20" spans="2:21" s="95" customFormat="1" ht="33" customHeight="1">
      <c r="B20" s="142" t="str">
        <f>B9</f>
        <v>Mensual</v>
      </c>
      <c r="C20" s="143">
        <f>C9</f>
        <v>33.15</v>
      </c>
      <c r="D20" s="143">
        <f t="shared" ref="D20:N20" si="1">D9</f>
        <v>36.18</v>
      </c>
      <c r="E20" s="143">
        <f t="shared" si="1"/>
        <v>37.64</v>
      </c>
      <c r="F20" s="143">
        <f t="shared" si="1"/>
        <v>38.909999999999997</v>
      </c>
      <c r="G20" s="143">
        <f t="shared" si="1"/>
        <v>41.06</v>
      </c>
      <c r="H20" s="143">
        <f t="shared" si="1"/>
        <v>43.02</v>
      </c>
      <c r="I20" s="143">
        <f t="shared" si="1"/>
        <v>44.01</v>
      </c>
      <c r="J20" s="143">
        <f t="shared" si="1"/>
        <v>45.67</v>
      </c>
      <c r="K20" s="143">
        <f t="shared" si="1"/>
        <v>47.22</v>
      </c>
      <c r="L20" s="143">
        <f t="shared" si="1"/>
        <v>47.72</v>
      </c>
      <c r="M20" s="143">
        <f t="shared" si="1"/>
        <v>47.62</v>
      </c>
      <c r="N20" s="143">
        <f t="shared" si="1"/>
        <v>47.78</v>
      </c>
      <c r="O20" s="143">
        <f t="shared" ref="O20:T20" si="2">O9</f>
        <v>47.8</v>
      </c>
      <c r="P20" s="143">
        <f t="shared" si="2"/>
        <v>47.37</v>
      </c>
      <c r="Q20" s="143">
        <f t="shared" si="2"/>
        <v>48.24</v>
      </c>
      <c r="R20" s="143">
        <f t="shared" si="2"/>
        <v>50</v>
      </c>
      <c r="S20" s="143">
        <f t="shared" si="2"/>
        <v>50.76</v>
      </c>
      <c r="T20" s="143">
        <f t="shared" si="2"/>
        <v>51.53</v>
      </c>
    </row>
    <row r="21" spans="2:21" ht="33" customHeight="1">
      <c r="B21" s="710"/>
      <c r="C21" s="710"/>
      <c r="D21" s="710"/>
      <c r="E21" s="710"/>
      <c r="F21" s="710"/>
      <c r="G21" s="711"/>
      <c r="H21" s="710"/>
      <c r="I21" s="710"/>
      <c r="J21" s="710"/>
      <c r="K21" s="707"/>
      <c r="L21" s="707"/>
      <c r="M21" s="707"/>
      <c r="N21" s="707"/>
      <c r="O21" s="707"/>
      <c r="P21" s="707"/>
      <c r="Q21" s="707"/>
      <c r="R21" s="707"/>
      <c r="S21" s="481"/>
    </row>
    <row r="22" spans="2:21" ht="33" customHeight="1">
      <c r="B22" s="708"/>
      <c r="C22" s="708"/>
      <c r="D22" s="708"/>
      <c r="E22" s="708"/>
      <c r="F22" s="708"/>
      <c r="G22" s="709"/>
      <c r="H22" s="708"/>
      <c r="I22" s="708"/>
      <c r="J22" s="708"/>
      <c r="K22" s="707"/>
      <c r="L22" s="707"/>
      <c r="M22" s="707"/>
      <c r="N22" s="707"/>
      <c r="O22" s="707"/>
      <c r="P22" s="707"/>
      <c r="Q22" s="707"/>
      <c r="R22" s="707"/>
      <c r="S22" s="481"/>
    </row>
    <row r="23" spans="2:21" ht="33" customHeight="1">
      <c r="B23" s="708"/>
      <c r="C23" s="708"/>
      <c r="D23" s="708"/>
      <c r="E23" s="708"/>
      <c r="F23" s="708"/>
      <c r="G23" s="709"/>
      <c r="H23" s="708"/>
      <c r="I23" s="708"/>
      <c r="J23" s="708"/>
      <c r="K23" s="707"/>
      <c r="L23" s="707"/>
      <c r="M23" s="707"/>
      <c r="N23" s="707"/>
      <c r="O23" s="707"/>
      <c r="P23" s="707"/>
      <c r="Q23" s="707"/>
      <c r="R23" s="707"/>
      <c r="S23" s="481"/>
    </row>
    <row r="24" spans="2:21" ht="33" customHeight="1">
      <c r="B24" s="708"/>
      <c r="C24" s="708"/>
      <c r="D24" s="708"/>
      <c r="E24" s="708"/>
      <c r="F24" s="708"/>
      <c r="G24" s="709"/>
      <c r="H24" s="708"/>
      <c r="I24" s="708"/>
      <c r="J24" s="708"/>
      <c r="K24" s="707"/>
      <c r="L24" s="707"/>
      <c r="M24" s="707"/>
      <c r="N24" s="707"/>
      <c r="O24" s="707"/>
      <c r="P24" s="707"/>
      <c r="Q24" s="707"/>
      <c r="R24" s="707"/>
    </row>
    <row r="25" spans="2:21" ht="33" customHeight="1">
      <c r="B25" s="708"/>
      <c r="C25" s="708"/>
      <c r="D25" s="708"/>
      <c r="E25" s="708"/>
      <c r="F25" s="708"/>
      <c r="G25" s="709"/>
      <c r="H25" s="708"/>
      <c r="I25" s="708"/>
      <c r="J25" s="708"/>
      <c r="K25" s="707"/>
      <c r="L25" s="707"/>
      <c r="M25" s="707"/>
      <c r="N25" s="707"/>
      <c r="O25" s="707"/>
      <c r="P25" s="707"/>
      <c r="Q25" s="707"/>
      <c r="R25" s="707"/>
    </row>
    <row r="26" spans="2:21" ht="33" customHeight="1"/>
    <row r="27" spans="2:21" ht="33" customHeight="1">
      <c r="B27" s="238" t="s">
        <v>290</v>
      </c>
    </row>
    <row r="28" spans="2:21" s="95" customFormat="1" ht="33" customHeight="1">
      <c r="B28" s="446"/>
      <c r="C28" s="446"/>
      <c r="D28" s="446"/>
      <c r="E28" s="446"/>
      <c r="F28" s="446"/>
      <c r="G28" s="447"/>
      <c r="H28" s="446"/>
      <c r="I28" s="446"/>
      <c r="J28" s="446"/>
      <c r="K28" s="448"/>
      <c r="L28" s="448"/>
      <c r="M28" s="448"/>
      <c r="N28" s="448"/>
      <c r="O28" s="448"/>
      <c r="P28" s="448"/>
      <c r="Q28" s="448"/>
      <c r="R28" s="448"/>
      <c r="S28" s="448"/>
      <c r="T28" s="482"/>
      <c r="U28" s="482"/>
    </row>
    <row r="29" spans="2:21" s="95" customFormat="1" ht="33" customHeight="1">
      <c r="B29" s="140" t="str">
        <f>B11</f>
        <v>Línea de pobreza</v>
      </c>
      <c r="C29" s="140">
        <f t="shared" ref="C29:T29" si="3">C11</f>
        <v>2007</v>
      </c>
      <c r="D29" s="140">
        <f t="shared" si="3"/>
        <v>2008</v>
      </c>
      <c r="E29" s="140">
        <f t="shared" si="3"/>
        <v>2009</v>
      </c>
      <c r="F29" s="140">
        <f t="shared" si="3"/>
        <v>2010</v>
      </c>
      <c r="G29" s="140">
        <f t="shared" si="3"/>
        <v>2011</v>
      </c>
      <c r="H29" s="140">
        <f t="shared" si="3"/>
        <v>2012</v>
      </c>
      <c r="I29" s="140">
        <f t="shared" si="3"/>
        <v>2013</v>
      </c>
      <c r="J29" s="140">
        <f t="shared" si="3"/>
        <v>2014</v>
      </c>
      <c r="K29" s="140">
        <f t="shared" si="3"/>
        <v>2015</v>
      </c>
      <c r="L29" s="140">
        <f t="shared" si="3"/>
        <v>2016</v>
      </c>
      <c r="M29" s="140">
        <f t="shared" si="3"/>
        <v>2017</v>
      </c>
      <c r="N29" s="140">
        <f t="shared" si="3"/>
        <v>2018</v>
      </c>
      <c r="O29" s="140">
        <f t="shared" si="3"/>
        <v>2019</v>
      </c>
      <c r="P29" s="140">
        <f t="shared" si="3"/>
        <v>2020</v>
      </c>
      <c r="Q29" s="140">
        <f t="shared" si="3"/>
        <v>2021</v>
      </c>
      <c r="R29" s="140">
        <f t="shared" si="3"/>
        <v>2022</v>
      </c>
      <c r="S29" s="140">
        <f t="shared" si="3"/>
        <v>2023</v>
      </c>
      <c r="T29" s="140">
        <f t="shared" si="3"/>
        <v>2024</v>
      </c>
      <c r="U29" s="482"/>
    </row>
    <row r="30" spans="2:21" s="95" customFormat="1" ht="33" customHeight="1">
      <c r="B30" s="142" t="str">
        <f>B14</f>
        <v>Mensual</v>
      </c>
      <c r="C30" s="143">
        <f>+C14</f>
        <v>58.83</v>
      </c>
      <c r="D30" s="143">
        <f t="shared" ref="D30:O30" si="4">+D14</f>
        <v>64.2</v>
      </c>
      <c r="E30" s="143">
        <f t="shared" si="4"/>
        <v>66.78</v>
      </c>
      <c r="F30" s="143">
        <f t="shared" si="4"/>
        <v>69.05</v>
      </c>
      <c r="G30" s="143">
        <f t="shared" si="4"/>
        <v>72.87</v>
      </c>
      <c r="H30" s="143">
        <f t="shared" si="4"/>
        <v>76.34</v>
      </c>
      <c r="I30" s="143">
        <f t="shared" si="4"/>
        <v>78.099999999999994</v>
      </c>
      <c r="J30" s="143">
        <f t="shared" si="4"/>
        <v>81.040000000000006</v>
      </c>
      <c r="K30" s="143">
        <f t="shared" si="4"/>
        <v>83.79</v>
      </c>
      <c r="L30" s="143">
        <f t="shared" si="4"/>
        <v>84.68</v>
      </c>
      <c r="M30" s="143">
        <f t="shared" si="4"/>
        <v>84.49</v>
      </c>
      <c r="N30" s="143">
        <f t="shared" si="4"/>
        <v>84.79</v>
      </c>
      <c r="O30" s="143">
        <f t="shared" si="4"/>
        <v>84.82</v>
      </c>
      <c r="P30" s="143">
        <f>+P14</f>
        <v>84.05</v>
      </c>
      <c r="Q30" s="143">
        <f>+Q14</f>
        <v>85.6</v>
      </c>
      <c r="R30" s="143">
        <f>+R14</f>
        <v>88.72</v>
      </c>
      <c r="S30" s="143">
        <f>+S14</f>
        <v>90.08</v>
      </c>
      <c r="T30" s="143">
        <f>+T14</f>
        <v>91.43</v>
      </c>
      <c r="U30" s="482"/>
    </row>
    <row r="31" spans="2:21" ht="33" customHeight="1">
      <c r="B31" s="137"/>
      <c r="C31" s="137"/>
      <c r="D31" s="137"/>
      <c r="E31" s="137"/>
      <c r="F31" s="137"/>
      <c r="G31" s="138"/>
      <c r="H31" s="137"/>
      <c r="I31" s="137"/>
      <c r="J31" s="137"/>
      <c r="K31" s="139"/>
      <c r="L31" s="139"/>
      <c r="M31" s="139"/>
      <c r="N31" s="139"/>
      <c r="O31" s="139"/>
      <c r="P31" s="139"/>
      <c r="Q31" s="139"/>
      <c r="R31" s="139"/>
      <c r="S31" s="139"/>
      <c r="T31" s="481"/>
      <c r="U31" s="481"/>
    </row>
    <row r="32" spans="2:21" ht="33" customHeight="1">
      <c r="B32" s="479"/>
      <c r="C32" s="479"/>
      <c r="D32" s="479"/>
      <c r="E32" s="479"/>
      <c r="F32" s="479"/>
      <c r="G32" s="480"/>
      <c r="H32" s="479"/>
      <c r="I32" s="479"/>
      <c r="J32" s="479"/>
      <c r="K32" s="481"/>
      <c r="L32" s="481"/>
      <c r="M32" s="481"/>
      <c r="N32" s="481"/>
      <c r="O32" s="481"/>
      <c r="P32" s="481"/>
      <c r="Q32" s="481"/>
      <c r="R32" s="481"/>
      <c r="S32" s="481"/>
      <c r="T32" s="481"/>
      <c r="U32" s="481"/>
    </row>
    <row r="33" spans="2:10" ht="33" customHeight="1"/>
    <row r="34" spans="2:10" ht="33" customHeight="1"/>
    <row r="35" spans="2:10" ht="33" customHeight="1"/>
    <row r="36" spans="2:10" ht="33" customHeight="1"/>
    <row r="37" spans="2:10" ht="25.5" customHeight="1">
      <c r="B37" s="145"/>
      <c r="C37" s="145"/>
      <c r="D37" s="145"/>
      <c r="E37" s="145"/>
      <c r="F37" s="145"/>
      <c r="G37" s="170"/>
      <c r="H37" s="145"/>
      <c r="I37" s="145"/>
    </row>
    <row r="38" spans="2:10">
      <c r="B38" s="388" t="s">
        <v>288</v>
      </c>
      <c r="C38" s="389"/>
      <c r="D38" s="389"/>
      <c r="E38" s="389"/>
      <c r="F38" s="389"/>
      <c r="G38" s="389"/>
      <c r="H38" s="390"/>
      <c r="I38" s="390"/>
      <c r="J38" s="49"/>
    </row>
    <row r="39" spans="2:10">
      <c r="B39" s="393" t="s">
        <v>291</v>
      </c>
      <c r="C39" s="391"/>
      <c r="D39" s="391"/>
      <c r="E39" s="391"/>
      <c r="F39" s="391"/>
      <c r="G39" s="392"/>
      <c r="H39" s="391"/>
      <c r="I39" s="391"/>
    </row>
    <row r="40" spans="2:10">
      <c r="B40" s="938" t="s">
        <v>401</v>
      </c>
      <c r="C40" s="938"/>
      <c r="D40" s="938"/>
      <c r="E40" s="938"/>
      <c r="F40" s="938"/>
      <c r="G40" s="938"/>
      <c r="H40" s="938"/>
      <c r="I40" s="938"/>
    </row>
    <row r="41" spans="2:10">
      <c r="B41" s="938" t="s">
        <v>289</v>
      </c>
      <c r="C41" s="938"/>
      <c r="D41" s="938"/>
      <c r="E41" s="938"/>
      <c r="F41" s="938"/>
      <c r="G41" s="938"/>
      <c r="H41" s="938"/>
      <c r="I41" s="938"/>
    </row>
    <row r="42" spans="2:10">
      <c r="B42" s="145"/>
      <c r="C42" s="145"/>
      <c r="D42" s="145"/>
      <c r="E42" s="145"/>
      <c r="F42" s="145"/>
      <c r="G42" s="170"/>
      <c r="H42" s="145"/>
      <c r="I42" s="145"/>
    </row>
    <row r="48" spans="2:10">
      <c r="B48" s="20"/>
    </row>
  </sheetData>
  <mergeCells count="4">
    <mergeCell ref="B40:I40"/>
    <mergeCell ref="B41:I41"/>
    <mergeCell ref="B4:Q4"/>
    <mergeCell ref="B3:Q3"/>
  </mergeCells>
  <hyperlinks>
    <hyperlink ref="B2" location="Indice!A1" display="Índice"/>
    <hyperlink ref="R2" location="'2.5 Serv básicos'!A1" display="Siguiente"/>
    <hyperlink ref="Q2" location="'2.3 Condicion de actividad'!A1" display="Anterior"/>
  </hyperlinks>
  <printOptions horizontalCentered="1" verticalCentered="1"/>
  <pageMargins left="0" right="0" top="0" bottom="0" header="0" footer="0"/>
  <pageSetup paperSize="9" scale="7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53"/>
  <sheetViews>
    <sheetView showGridLines="0" showZeros="0" zoomScale="70" zoomScaleNormal="70" workbookViewId="0">
      <pane ySplit="4" topLeftCell="A5" activePane="bottomLeft" state="frozen"/>
      <selection pane="bottomLeft" activeCell="B2" sqref="B2"/>
    </sheetView>
  </sheetViews>
  <sheetFormatPr baseColWidth="10" defaultColWidth="11.42578125" defaultRowHeight="17.25"/>
  <cols>
    <col min="1" max="1" width="6.28515625" style="20" customWidth="1"/>
    <col min="2" max="2" width="70.7109375" style="17" customWidth="1"/>
    <col min="3" max="3" width="23" style="20" customWidth="1"/>
    <col min="4" max="4" width="23" style="17" customWidth="1"/>
    <col min="5" max="5" width="14.5703125" style="20" bestFit="1" customWidth="1"/>
    <col min="6" max="7" width="11.42578125" style="20" customWidth="1"/>
    <col min="8" max="16384" width="11.42578125" style="20"/>
  </cols>
  <sheetData>
    <row r="1" spans="1:24" ht="78" customHeight="1">
      <c r="A1" s="16"/>
    </row>
    <row r="2" spans="1:24" s="653" customFormat="1" ht="33" customHeight="1">
      <c r="A2" s="800"/>
      <c r="B2" s="647" t="s">
        <v>108</v>
      </c>
      <c r="C2" s="800"/>
      <c r="D2" s="650" t="s">
        <v>283</v>
      </c>
      <c r="E2" s="795" t="s">
        <v>284</v>
      </c>
    </row>
    <row r="3" spans="1:24" ht="33" customHeight="1">
      <c r="A3" s="254"/>
      <c r="B3" s="932" t="s">
        <v>244</v>
      </c>
      <c r="C3" s="932"/>
      <c r="D3" s="932"/>
    </row>
    <row r="4" spans="1:24" ht="41.25" customHeight="1">
      <c r="B4" s="954" t="s">
        <v>452</v>
      </c>
      <c r="C4" s="954"/>
      <c r="D4" s="954"/>
      <c r="E4" s="111"/>
      <c r="F4" s="111"/>
    </row>
    <row r="5" spans="1:24" ht="33" customHeight="1"/>
    <row r="6" spans="1:24" ht="33" customHeight="1">
      <c r="B6" s="952" t="s">
        <v>45</v>
      </c>
      <c r="C6" s="950">
        <v>2023</v>
      </c>
      <c r="D6" s="950">
        <v>2024</v>
      </c>
      <c r="E6" s="943"/>
    </row>
    <row r="7" spans="1:24" ht="33" customHeight="1">
      <c r="B7" s="953"/>
      <c r="C7" s="951"/>
      <c r="D7" s="951"/>
      <c r="E7" s="943"/>
      <c r="J7" s="95"/>
      <c r="K7" s="547"/>
      <c r="L7" s="547"/>
      <c r="M7" s="547"/>
      <c r="N7" s="547"/>
      <c r="O7" s="547"/>
      <c r="P7" s="547"/>
      <c r="Q7" s="547"/>
      <c r="R7" s="547"/>
      <c r="S7" s="547"/>
      <c r="T7" s="547"/>
      <c r="U7" s="547"/>
      <c r="V7" s="95"/>
      <c r="W7" s="95"/>
      <c r="X7" s="95"/>
    </row>
    <row r="8" spans="1:24" ht="33" customHeight="1">
      <c r="B8" s="397" t="s">
        <v>44</v>
      </c>
      <c r="C8" s="243">
        <v>5041727</v>
      </c>
      <c r="D8" s="723">
        <v>5152352.1827868065</v>
      </c>
      <c r="E8" s="112"/>
      <c r="F8" s="112"/>
      <c r="J8" s="95"/>
      <c r="K8" s="547"/>
      <c r="L8" s="95"/>
      <c r="M8" s="95"/>
      <c r="N8" s="95"/>
      <c r="O8" s="95"/>
      <c r="P8" s="95"/>
      <c r="Q8" s="95"/>
      <c r="R8" s="95"/>
      <c r="S8" s="95"/>
      <c r="T8" s="95"/>
      <c r="U8" s="547"/>
      <c r="V8" s="95"/>
      <c r="W8" s="95"/>
      <c r="X8" s="95"/>
    </row>
    <row r="9" spans="1:24" ht="33" customHeight="1">
      <c r="B9" s="944" t="s">
        <v>31</v>
      </c>
      <c r="C9" s="945"/>
      <c r="D9" s="946"/>
      <c r="E9" s="112"/>
      <c r="F9" s="112"/>
      <c r="J9" s="940"/>
      <c r="K9" s="940"/>
      <c r="L9" s="940"/>
      <c r="M9" s="940"/>
      <c r="N9" s="940"/>
      <c r="O9" s="940"/>
      <c r="P9" s="95"/>
      <c r="Q9" s="95"/>
      <c r="R9" s="95"/>
      <c r="S9" s="940"/>
      <c r="T9" s="940"/>
      <c r="U9" s="940"/>
      <c r="V9" s="940"/>
      <c r="W9" s="940"/>
      <c r="X9" s="940"/>
    </row>
    <row r="10" spans="1:24" ht="33" customHeight="1">
      <c r="B10" s="398" t="s">
        <v>5</v>
      </c>
      <c r="C10" s="243">
        <v>5041727</v>
      </c>
      <c r="D10" s="723">
        <v>5152352.1827868065</v>
      </c>
      <c r="E10" s="112"/>
      <c r="F10" s="112"/>
      <c r="J10" s="941"/>
      <c r="K10" s="941"/>
      <c r="L10" s="548"/>
      <c r="M10" s="548"/>
      <c r="N10" s="548"/>
      <c r="O10" s="548"/>
      <c r="P10" s="95"/>
      <c r="Q10" s="95"/>
      <c r="R10" s="95"/>
      <c r="S10" s="941"/>
      <c r="T10" s="941"/>
      <c r="U10" s="548"/>
      <c r="V10" s="548"/>
      <c r="W10" s="548"/>
      <c r="X10" s="548"/>
    </row>
    <row r="11" spans="1:24" s="25" customFormat="1" ht="33" customHeight="1">
      <c r="B11" s="399" t="s">
        <v>208</v>
      </c>
      <c r="C11" s="240">
        <v>3199147</v>
      </c>
      <c r="D11" s="724">
        <v>3255585.3412307682</v>
      </c>
      <c r="E11" s="98"/>
      <c r="F11" s="403"/>
      <c r="J11" s="942"/>
      <c r="K11" s="549"/>
      <c r="L11" s="550"/>
      <c r="M11" s="551"/>
      <c r="N11" s="551"/>
      <c r="O11" s="551"/>
      <c r="P11" s="540"/>
      <c r="Q11" s="540"/>
      <c r="R11" s="540"/>
      <c r="S11" s="942"/>
      <c r="T11" s="549"/>
      <c r="U11" s="550"/>
      <c r="V11" s="551"/>
      <c r="W11" s="551"/>
      <c r="X11" s="551"/>
    </row>
    <row r="12" spans="1:24" s="25" customFormat="1" ht="33" customHeight="1">
      <c r="B12" s="400" t="s">
        <v>209</v>
      </c>
      <c r="C12" s="240">
        <v>1518681</v>
      </c>
      <c r="D12" s="724">
        <v>1570912.3052443364</v>
      </c>
      <c r="E12" s="98"/>
      <c r="F12" s="403"/>
      <c r="J12" s="942"/>
      <c r="K12" s="549"/>
      <c r="L12" s="550"/>
      <c r="M12" s="551"/>
      <c r="N12" s="551"/>
      <c r="O12" s="551"/>
      <c r="P12" s="540"/>
      <c r="Q12" s="540"/>
      <c r="R12" s="540"/>
      <c r="S12" s="942"/>
      <c r="T12" s="549"/>
      <c r="U12" s="550"/>
      <c r="V12" s="551"/>
      <c r="W12" s="551"/>
      <c r="X12" s="551"/>
    </row>
    <row r="13" spans="1:24" s="25" customFormat="1" ht="33" customHeight="1">
      <c r="B13" s="399" t="s">
        <v>210</v>
      </c>
      <c r="C13" s="240">
        <v>117363</v>
      </c>
      <c r="D13" s="724">
        <v>118461.27491415033</v>
      </c>
      <c r="E13" s="98"/>
      <c r="F13" s="403"/>
      <c r="J13" s="942"/>
      <c r="K13" s="549"/>
      <c r="L13" s="550"/>
      <c r="M13" s="551"/>
      <c r="N13" s="551"/>
      <c r="O13" s="551"/>
      <c r="P13" s="540"/>
      <c r="Q13" s="540"/>
      <c r="R13" s="540"/>
      <c r="S13" s="942"/>
      <c r="T13" s="549"/>
      <c r="U13" s="550"/>
      <c r="V13" s="551"/>
      <c r="W13" s="551"/>
      <c r="X13" s="551"/>
    </row>
    <row r="14" spans="1:24" s="25" customFormat="1" ht="33" customHeight="1">
      <c r="B14" s="400" t="s">
        <v>1</v>
      </c>
      <c r="C14" s="240">
        <v>34691</v>
      </c>
      <c r="D14" s="240">
        <v>37405.526361085991</v>
      </c>
      <c r="E14" s="98"/>
      <c r="F14" s="403"/>
      <c r="J14" s="942"/>
      <c r="K14" s="549"/>
      <c r="L14" s="550"/>
      <c r="M14" s="551"/>
      <c r="N14" s="551"/>
      <c r="O14" s="551"/>
      <c r="P14" s="540"/>
      <c r="Q14" s="540"/>
      <c r="R14" s="540"/>
      <c r="S14" s="942"/>
      <c r="T14" s="549"/>
      <c r="U14" s="550"/>
      <c r="V14" s="551"/>
      <c r="W14" s="551"/>
      <c r="X14" s="551"/>
    </row>
    <row r="15" spans="1:24" s="25" customFormat="1" ht="33" customHeight="1">
      <c r="B15" s="399" t="s">
        <v>2</v>
      </c>
      <c r="C15" s="240">
        <v>171845</v>
      </c>
      <c r="D15" s="240">
        <v>169987.73503646575</v>
      </c>
      <c r="E15" s="98"/>
      <c r="F15" s="403"/>
      <c r="J15" s="942"/>
      <c r="K15" s="549"/>
      <c r="L15" s="550"/>
      <c r="M15" s="551"/>
      <c r="N15" s="551"/>
      <c r="O15" s="551"/>
      <c r="P15" s="540"/>
      <c r="Q15" s="540"/>
      <c r="R15" s="540"/>
      <c r="S15" s="942"/>
      <c r="T15" s="549"/>
      <c r="U15" s="550"/>
      <c r="V15" s="551"/>
      <c r="W15" s="551"/>
      <c r="X15" s="551"/>
    </row>
    <row r="16" spans="1:24" ht="33" customHeight="1">
      <c r="B16" s="944" t="s">
        <v>32</v>
      </c>
      <c r="C16" s="945"/>
      <c r="D16" s="946"/>
      <c r="E16" s="112"/>
      <c r="F16" s="403"/>
      <c r="J16" s="942"/>
      <c r="K16" s="552"/>
      <c r="L16" s="553"/>
      <c r="M16" s="551"/>
      <c r="N16" s="551"/>
      <c r="O16" s="554"/>
      <c r="P16" s="95"/>
      <c r="Q16" s="95"/>
      <c r="R16" s="95"/>
      <c r="S16" s="942"/>
      <c r="T16" s="552"/>
      <c r="U16" s="555"/>
      <c r="V16" s="551"/>
      <c r="W16" s="551"/>
      <c r="X16" s="554"/>
    </row>
    <row r="17" spans="2:24" ht="33" customHeight="1">
      <c r="B17" s="398" t="s">
        <v>5</v>
      </c>
      <c r="C17" s="243">
        <v>5041726.345665385</v>
      </c>
      <c r="D17" s="243">
        <v>5152352.1827869238</v>
      </c>
      <c r="E17" s="112"/>
      <c r="F17" s="403"/>
      <c r="J17" s="940"/>
      <c r="K17" s="940"/>
      <c r="L17" s="940"/>
      <c r="M17" s="940"/>
      <c r="N17" s="940"/>
      <c r="O17" s="940"/>
      <c r="P17" s="95"/>
      <c r="Q17" s="95"/>
      <c r="R17" s="95"/>
      <c r="S17" s="940"/>
      <c r="T17" s="940"/>
      <c r="U17" s="940"/>
      <c r="V17" s="940"/>
      <c r="W17" s="940"/>
      <c r="X17" s="940"/>
    </row>
    <row r="18" spans="2:24" s="25" customFormat="1" ht="33" customHeight="1">
      <c r="B18" s="399" t="s">
        <v>3</v>
      </c>
      <c r="C18" s="240">
        <v>4121274.1977143963</v>
      </c>
      <c r="D18" s="240">
        <v>4162317.3345495285</v>
      </c>
      <c r="E18" s="98"/>
      <c r="F18" s="403"/>
      <c r="H18" s="113"/>
      <c r="I18" s="113"/>
      <c r="J18" s="941"/>
      <c r="K18" s="941"/>
      <c r="L18" s="548"/>
      <c r="M18" s="548"/>
      <c r="N18" s="548"/>
      <c r="O18" s="548"/>
      <c r="P18" s="540"/>
      <c r="Q18" s="540"/>
      <c r="R18" s="540"/>
      <c r="S18" s="941"/>
      <c r="T18" s="941"/>
      <c r="U18" s="548"/>
      <c r="V18" s="548"/>
      <c r="W18" s="548"/>
      <c r="X18" s="548"/>
    </row>
    <row r="19" spans="2:24" s="25" customFormat="1" ht="33" customHeight="1">
      <c r="B19" s="399" t="s">
        <v>38</v>
      </c>
      <c r="C19" s="240">
        <v>258248.07044871509</v>
      </c>
      <c r="D19" s="240">
        <v>1638.8403418058083</v>
      </c>
      <c r="E19" s="98"/>
      <c r="F19" s="403"/>
      <c r="H19" s="113"/>
      <c r="I19" s="113"/>
      <c r="J19" s="942"/>
      <c r="K19" s="549"/>
      <c r="L19" s="550"/>
      <c r="M19" s="551"/>
      <c r="N19" s="551"/>
      <c r="O19" s="551"/>
      <c r="P19" s="540"/>
      <c r="Q19" s="540"/>
      <c r="R19" s="540"/>
      <c r="S19" s="942"/>
      <c r="T19" s="549"/>
      <c r="U19" s="550"/>
      <c r="V19" s="551"/>
      <c r="W19" s="551"/>
      <c r="X19" s="551"/>
    </row>
    <row r="20" spans="2:24" s="25" customFormat="1" ht="33" customHeight="1">
      <c r="B20" s="400" t="s">
        <v>36</v>
      </c>
      <c r="C20" s="240">
        <v>438093.4455518148</v>
      </c>
      <c r="D20" s="240">
        <v>486656.51617748151</v>
      </c>
      <c r="E20" s="98"/>
      <c r="F20" s="403"/>
      <c r="H20" s="113"/>
      <c r="I20" s="113"/>
      <c r="J20" s="942"/>
      <c r="K20" s="549"/>
      <c r="L20" s="550"/>
      <c r="M20" s="551"/>
      <c r="N20" s="551"/>
      <c r="O20" s="551"/>
      <c r="P20" s="540"/>
      <c r="Q20" s="540"/>
      <c r="R20" s="540"/>
      <c r="S20" s="942"/>
      <c r="T20" s="549"/>
      <c r="U20" s="550"/>
      <c r="V20" s="551"/>
      <c r="W20" s="551"/>
      <c r="X20" s="551"/>
    </row>
    <row r="21" spans="2:24" s="25" customFormat="1" ht="33" customHeight="1">
      <c r="B21" s="399" t="s">
        <v>39</v>
      </c>
      <c r="C21" s="240">
        <v>93890.352415255009</v>
      </c>
      <c r="D21" s="240">
        <v>123738.92315076821</v>
      </c>
      <c r="E21" s="98"/>
      <c r="F21" s="403"/>
      <c r="H21" s="113"/>
      <c r="I21" s="113"/>
      <c r="J21" s="942"/>
      <c r="K21" s="549"/>
      <c r="L21" s="550"/>
      <c r="M21" s="551"/>
      <c r="N21" s="551"/>
      <c r="O21" s="551"/>
      <c r="P21" s="540"/>
      <c r="Q21" s="540"/>
      <c r="R21" s="540"/>
      <c r="S21" s="942"/>
      <c r="T21" s="549"/>
      <c r="U21" s="550"/>
      <c r="V21" s="551"/>
      <c r="W21" s="551"/>
      <c r="X21" s="551"/>
    </row>
    <row r="22" spans="2:24" s="25" customFormat="1" ht="33" customHeight="1">
      <c r="B22" s="400" t="s">
        <v>37</v>
      </c>
      <c r="C22" s="240">
        <v>77198.285428266332</v>
      </c>
      <c r="D22" s="240">
        <v>245351.81629844423</v>
      </c>
      <c r="E22" s="98"/>
      <c r="F22" s="403"/>
      <c r="H22" s="113"/>
      <c r="I22" s="113"/>
      <c r="J22" s="942"/>
      <c r="K22" s="549"/>
      <c r="L22" s="550"/>
      <c r="M22" s="551"/>
      <c r="N22" s="551"/>
      <c r="O22" s="551"/>
      <c r="P22" s="540"/>
      <c r="Q22" s="540"/>
      <c r="R22" s="540"/>
      <c r="S22" s="942"/>
      <c r="T22" s="549"/>
      <c r="U22" s="550"/>
      <c r="V22" s="551"/>
      <c r="W22" s="551"/>
      <c r="X22" s="551"/>
    </row>
    <row r="23" spans="2:24" s="25" customFormat="1" ht="33" customHeight="1">
      <c r="B23" s="400" t="s">
        <v>211</v>
      </c>
      <c r="C23" s="240">
        <v>851.54601699845523</v>
      </c>
      <c r="D23" s="240">
        <v>83801.896204351026</v>
      </c>
      <c r="E23" s="98"/>
      <c r="F23" s="403"/>
      <c r="H23" s="113"/>
      <c r="I23" s="113"/>
      <c r="J23" s="942"/>
      <c r="K23" s="549"/>
      <c r="L23" s="550"/>
      <c r="M23" s="551"/>
      <c r="N23" s="551"/>
      <c r="O23" s="551"/>
      <c r="P23" s="540"/>
      <c r="Q23" s="540"/>
      <c r="R23" s="540"/>
      <c r="S23" s="942"/>
      <c r="T23" s="549"/>
      <c r="U23" s="550"/>
      <c r="V23" s="551"/>
      <c r="W23" s="551"/>
      <c r="X23" s="551"/>
    </row>
    <row r="24" spans="2:24" s="25" customFormat="1" ht="33" customHeight="1">
      <c r="B24" s="399" t="s">
        <v>30</v>
      </c>
      <c r="C24" s="240">
        <v>52170.44808993912</v>
      </c>
      <c r="D24" s="240">
        <v>48846.856064544489</v>
      </c>
      <c r="E24" s="98"/>
      <c r="F24" s="403"/>
      <c r="H24" s="113"/>
      <c r="I24" s="113"/>
      <c r="J24" s="942"/>
      <c r="K24" s="549"/>
      <c r="L24" s="550"/>
      <c r="M24" s="551"/>
      <c r="N24" s="551"/>
      <c r="O24" s="551"/>
      <c r="P24" s="540"/>
      <c r="Q24" s="540"/>
      <c r="R24" s="540"/>
      <c r="S24" s="942"/>
      <c r="T24" s="549"/>
      <c r="U24" s="550"/>
      <c r="V24" s="551"/>
      <c r="W24" s="551"/>
      <c r="X24" s="551"/>
    </row>
    <row r="25" spans="2:24" ht="33" customHeight="1">
      <c r="B25" s="947" t="s">
        <v>245</v>
      </c>
      <c r="C25" s="948"/>
      <c r="D25" s="949"/>
      <c r="E25" s="112"/>
      <c r="F25" s="403"/>
      <c r="I25" s="114"/>
      <c r="J25" s="942"/>
      <c r="K25" s="549"/>
      <c r="L25" s="550"/>
      <c r="M25" s="551"/>
      <c r="N25" s="551"/>
      <c r="O25" s="551"/>
      <c r="P25" s="95"/>
      <c r="Q25" s="95"/>
      <c r="R25" s="95"/>
      <c r="S25" s="942"/>
      <c r="T25" s="549"/>
      <c r="U25" s="550"/>
      <c r="V25" s="551"/>
      <c r="W25" s="551"/>
      <c r="X25" s="551"/>
    </row>
    <row r="26" spans="2:24" ht="33" customHeight="1">
      <c r="B26" s="397" t="s">
        <v>5</v>
      </c>
      <c r="C26" s="255">
        <v>5041726.3456654921</v>
      </c>
      <c r="D26" s="875">
        <v>5152352.1827868661</v>
      </c>
      <c r="E26" s="112"/>
      <c r="F26" s="403"/>
      <c r="J26" s="942"/>
      <c r="K26" s="552"/>
      <c r="L26" s="553"/>
      <c r="M26" s="551"/>
      <c r="N26" s="551"/>
      <c r="O26" s="554"/>
      <c r="P26" s="95"/>
      <c r="Q26" s="95"/>
      <c r="R26" s="95"/>
      <c r="S26" s="942"/>
      <c r="T26" s="552"/>
      <c r="U26" s="555"/>
      <c r="V26" s="551"/>
      <c r="W26" s="551"/>
      <c r="X26" s="554"/>
    </row>
    <row r="27" spans="2:24" s="25" customFormat="1" ht="33" customHeight="1">
      <c r="B27" s="402" t="s">
        <v>295</v>
      </c>
      <c r="C27" s="241">
        <v>4731162.3441747744</v>
      </c>
      <c r="D27" s="876">
        <v>4853147.1173265604</v>
      </c>
      <c r="E27" s="98"/>
      <c r="F27" s="403"/>
      <c r="J27" s="940"/>
      <c r="K27" s="940"/>
      <c r="L27" s="940"/>
      <c r="M27" s="940"/>
      <c r="N27" s="940"/>
      <c r="O27" s="940"/>
      <c r="P27" s="540"/>
      <c r="Q27" s="540"/>
      <c r="R27" s="540"/>
      <c r="S27" s="940"/>
      <c r="T27" s="940"/>
      <c r="U27" s="940"/>
      <c r="V27" s="940"/>
      <c r="W27" s="940"/>
      <c r="X27" s="940"/>
    </row>
    <row r="28" spans="2:24" s="25" customFormat="1" ht="33" customHeight="1">
      <c r="B28" s="401" t="s">
        <v>40</v>
      </c>
      <c r="C28" s="240">
        <v>310564.00149071746</v>
      </c>
      <c r="D28" s="877">
        <v>299205.06546030601</v>
      </c>
      <c r="E28" s="98"/>
      <c r="F28" s="403"/>
      <c r="J28" s="941"/>
      <c r="K28" s="941"/>
      <c r="L28" s="548"/>
      <c r="M28" s="548"/>
      <c r="N28" s="548"/>
      <c r="O28" s="548"/>
      <c r="P28" s="540"/>
      <c r="Q28" s="540"/>
      <c r="R28" s="540"/>
      <c r="S28" s="941"/>
      <c r="T28" s="941"/>
      <c r="U28" s="548"/>
      <c r="V28" s="548"/>
      <c r="W28" s="548"/>
      <c r="X28" s="548"/>
    </row>
    <row r="29" spans="2:24" ht="33" customHeight="1">
      <c r="B29" s="944" t="s">
        <v>33</v>
      </c>
      <c r="C29" s="945"/>
      <c r="D29" s="946"/>
      <c r="E29" s="112"/>
      <c r="F29" s="403"/>
      <c r="J29" s="942"/>
      <c r="K29" s="549"/>
      <c r="L29" s="550"/>
      <c r="M29" s="551"/>
      <c r="N29" s="551"/>
      <c r="O29" s="551"/>
      <c r="P29" s="95"/>
      <c r="Q29" s="95"/>
      <c r="R29" s="95"/>
      <c r="S29" s="942"/>
      <c r="T29" s="549"/>
      <c r="U29" s="550"/>
      <c r="V29" s="551"/>
      <c r="W29" s="551"/>
      <c r="X29" s="551"/>
    </row>
    <row r="30" spans="2:24" ht="33" customHeight="1">
      <c r="B30" s="398" t="s">
        <v>5</v>
      </c>
      <c r="C30" s="243">
        <v>5041726.3456655294</v>
      </c>
      <c r="D30" s="243">
        <v>5152352.1827866975</v>
      </c>
      <c r="E30" s="112"/>
      <c r="F30" s="403"/>
      <c r="J30" s="942"/>
      <c r="K30" s="549"/>
      <c r="L30" s="550"/>
      <c r="M30" s="551"/>
      <c r="N30" s="551"/>
      <c r="O30" s="551"/>
      <c r="P30" s="95"/>
      <c r="Q30" s="95"/>
      <c r="R30" s="95"/>
      <c r="S30" s="942"/>
      <c r="T30" s="549"/>
      <c r="U30" s="550"/>
      <c r="V30" s="551"/>
      <c r="W30" s="551"/>
      <c r="X30" s="551"/>
    </row>
    <row r="31" spans="2:24" s="25" customFormat="1" ht="33" customHeight="1">
      <c r="B31" s="401" t="s">
        <v>27</v>
      </c>
      <c r="C31" s="240">
        <v>4991025.7512342166</v>
      </c>
      <c r="D31" s="240">
        <v>5119549.1610688474</v>
      </c>
      <c r="E31" s="98"/>
      <c r="F31" s="403"/>
      <c r="J31" s="942"/>
      <c r="K31" s="549"/>
      <c r="L31" s="550"/>
      <c r="M31" s="551"/>
      <c r="N31" s="551"/>
      <c r="O31" s="551"/>
      <c r="P31" s="540"/>
      <c r="Q31" s="540"/>
      <c r="R31" s="540"/>
      <c r="S31" s="942"/>
      <c r="T31" s="549"/>
      <c r="U31" s="550"/>
      <c r="V31" s="551"/>
      <c r="W31" s="551"/>
      <c r="X31" s="551"/>
    </row>
    <row r="32" spans="2:24" s="25" customFormat="1" ht="33" customHeight="1">
      <c r="B32" s="402" t="s">
        <v>28</v>
      </c>
      <c r="C32" s="240">
        <v>15613.9754289678</v>
      </c>
      <c r="D32" s="240">
        <v>7840.3130902362209</v>
      </c>
      <c r="E32" s="98"/>
      <c r="F32" s="403"/>
      <c r="J32" s="942"/>
      <c r="K32" s="552"/>
      <c r="L32" s="553"/>
      <c r="M32" s="551"/>
      <c r="N32" s="551"/>
      <c r="O32" s="554"/>
      <c r="P32" s="540"/>
      <c r="Q32" s="540"/>
      <c r="R32" s="540"/>
      <c r="S32" s="942"/>
      <c r="T32" s="556"/>
      <c r="U32" s="553"/>
      <c r="V32" s="551"/>
      <c r="W32" s="551"/>
      <c r="X32" s="554"/>
    </row>
    <row r="33" spans="1:24" s="25" customFormat="1" ht="33" customHeight="1">
      <c r="B33" s="402" t="s">
        <v>29</v>
      </c>
      <c r="C33" s="240">
        <v>30850.873387089858</v>
      </c>
      <c r="D33" s="240">
        <v>20864.283035067961</v>
      </c>
      <c r="E33" s="98"/>
      <c r="F33" s="403"/>
      <c r="J33" s="940"/>
      <c r="K33" s="940"/>
      <c r="L33" s="940"/>
      <c r="M33" s="940"/>
      <c r="N33" s="940"/>
      <c r="O33" s="940"/>
      <c r="P33" s="540"/>
      <c r="Q33" s="540"/>
      <c r="R33" s="540"/>
      <c r="S33" s="940"/>
      <c r="T33" s="940"/>
      <c r="U33" s="940"/>
      <c r="V33" s="940"/>
      <c r="W33" s="940"/>
      <c r="X33" s="940"/>
    </row>
    <row r="34" spans="1:24" s="25" customFormat="1" ht="33" customHeight="1">
      <c r="B34" s="401" t="s">
        <v>4</v>
      </c>
      <c r="C34" s="240">
        <v>4235.7456152546856</v>
      </c>
      <c r="D34" s="240">
        <v>4098.4255925462094</v>
      </c>
      <c r="E34" s="98"/>
      <c r="F34" s="403"/>
      <c r="J34" s="941"/>
      <c r="K34" s="941"/>
      <c r="L34" s="548"/>
      <c r="M34" s="548"/>
      <c r="N34" s="548"/>
      <c r="O34" s="548"/>
      <c r="P34" s="540"/>
      <c r="Q34" s="540"/>
      <c r="R34" s="540"/>
      <c r="S34" s="941"/>
      <c r="T34" s="941"/>
      <c r="U34" s="548"/>
      <c r="V34" s="548"/>
      <c r="W34" s="548"/>
      <c r="X34" s="548"/>
    </row>
    <row r="35" spans="1:24" ht="33" customHeight="1">
      <c r="B35" s="947" t="s">
        <v>46</v>
      </c>
      <c r="C35" s="948"/>
      <c r="D35" s="949"/>
      <c r="E35" s="112"/>
      <c r="F35" s="403"/>
      <c r="J35" s="942"/>
      <c r="K35" s="549"/>
      <c r="L35" s="550"/>
      <c r="M35" s="551"/>
      <c r="N35" s="551"/>
      <c r="O35" s="551"/>
      <c r="P35" s="95"/>
      <c r="Q35" s="95"/>
      <c r="R35" s="95"/>
      <c r="S35" s="942"/>
      <c r="T35" s="549"/>
      <c r="U35" s="550"/>
      <c r="V35" s="551"/>
      <c r="W35" s="551"/>
      <c r="X35" s="551"/>
    </row>
    <row r="36" spans="1:24" ht="33" customHeight="1">
      <c r="B36" s="398" t="s">
        <v>5</v>
      </c>
      <c r="C36" s="243">
        <v>5041726.3456655312</v>
      </c>
      <c r="D36" s="243">
        <v>5152352.182786868</v>
      </c>
      <c r="E36" s="112"/>
      <c r="F36" s="403"/>
      <c r="J36" s="942"/>
      <c r="K36" s="549"/>
      <c r="L36" s="550"/>
      <c r="M36" s="551"/>
      <c r="N36" s="551"/>
      <c r="O36" s="551"/>
      <c r="P36" s="95"/>
      <c r="Q36" s="95"/>
      <c r="R36" s="95"/>
      <c r="S36" s="942"/>
      <c r="T36" s="549"/>
      <c r="U36" s="550"/>
      <c r="V36" s="551"/>
      <c r="W36" s="551"/>
      <c r="X36" s="551"/>
    </row>
    <row r="37" spans="1:24" s="25" customFormat="1" ht="33" customHeight="1">
      <c r="B37" s="402" t="s">
        <v>213</v>
      </c>
      <c r="C37" s="240">
        <v>4446080.6036682194</v>
      </c>
      <c r="D37" s="240">
        <v>4585685.4565947615</v>
      </c>
      <c r="E37" s="98"/>
      <c r="F37" s="403"/>
      <c r="H37" s="98"/>
      <c r="I37" s="96"/>
      <c r="J37" s="942"/>
      <c r="K37" s="549"/>
      <c r="L37" s="550"/>
      <c r="M37" s="551"/>
      <c r="N37" s="551"/>
      <c r="O37" s="551"/>
      <c r="P37" s="540"/>
      <c r="Q37" s="540"/>
      <c r="R37" s="540"/>
      <c r="S37" s="942"/>
      <c r="T37" s="549"/>
      <c r="U37" s="550"/>
      <c r="V37" s="551"/>
      <c r="W37" s="551"/>
      <c r="X37" s="551"/>
    </row>
    <row r="38" spans="1:24" s="25" customFormat="1" ht="33" customHeight="1">
      <c r="B38" s="401" t="s">
        <v>215</v>
      </c>
      <c r="C38" s="240">
        <v>539877.09341492387</v>
      </c>
      <c r="D38" s="240">
        <v>512140.41532120021</v>
      </c>
      <c r="E38" s="98"/>
      <c r="F38" s="403"/>
      <c r="H38" s="97"/>
      <c r="J38" s="942"/>
      <c r="K38" s="549"/>
      <c r="L38" s="550"/>
      <c r="M38" s="551"/>
      <c r="N38" s="551"/>
      <c r="O38" s="551"/>
      <c r="P38" s="540"/>
      <c r="Q38" s="540"/>
      <c r="R38" s="540"/>
      <c r="S38" s="942"/>
      <c r="T38" s="549"/>
      <c r="U38" s="550"/>
      <c r="V38" s="551"/>
      <c r="W38" s="551"/>
      <c r="X38" s="551"/>
    </row>
    <row r="39" spans="1:24" s="25" customFormat="1" ht="33" customHeight="1">
      <c r="B39" s="401" t="s">
        <v>214</v>
      </c>
      <c r="C39" s="240">
        <v>40216.431265660067</v>
      </c>
      <c r="D39" s="240">
        <v>39442.07147125317</v>
      </c>
      <c r="E39" s="98"/>
      <c r="F39" s="403"/>
      <c r="J39" s="942"/>
      <c r="K39" s="552"/>
      <c r="L39" s="553"/>
      <c r="M39" s="551"/>
      <c r="N39" s="551"/>
      <c r="O39" s="554"/>
      <c r="P39" s="540"/>
      <c r="Q39" s="540"/>
      <c r="R39" s="540"/>
      <c r="S39" s="942"/>
      <c r="T39" s="552"/>
      <c r="U39" s="555"/>
      <c r="V39" s="551"/>
      <c r="W39" s="551"/>
      <c r="X39" s="554"/>
    </row>
    <row r="40" spans="1:24" s="25" customFormat="1" ht="33" customHeight="1">
      <c r="B40" s="401" t="s">
        <v>212</v>
      </c>
      <c r="C40" s="240">
        <v>14952.689187763055</v>
      </c>
      <c r="D40" s="240">
        <v>14534.234701239509</v>
      </c>
      <c r="E40" s="98"/>
      <c r="F40" s="403"/>
      <c r="J40" s="940"/>
      <c r="K40" s="940"/>
      <c r="L40" s="940"/>
      <c r="M40" s="940"/>
      <c r="N40" s="940"/>
      <c r="O40" s="940"/>
      <c r="P40" s="540"/>
      <c r="Q40" s="540"/>
      <c r="R40" s="540"/>
      <c r="S40" s="940"/>
      <c r="T40" s="940"/>
      <c r="U40" s="940"/>
      <c r="V40" s="940"/>
      <c r="W40" s="940"/>
      <c r="X40" s="940"/>
    </row>
    <row r="41" spans="1:24" s="25" customFormat="1" ht="33" customHeight="1">
      <c r="B41" s="401" t="s">
        <v>474</v>
      </c>
      <c r="C41" s="240">
        <v>599.52812896483704</v>
      </c>
      <c r="D41" s="240">
        <v>550.00469841321501</v>
      </c>
      <c r="E41" s="98"/>
      <c r="F41" s="403"/>
      <c r="J41" s="941"/>
      <c r="K41" s="941"/>
      <c r="L41" s="548"/>
      <c r="M41" s="548"/>
      <c r="N41" s="548"/>
      <c r="O41" s="548"/>
      <c r="P41" s="540"/>
      <c r="Q41" s="540"/>
      <c r="R41" s="540"/>
      <c r="S41" s="941"/>
      <c r="T41" s="941"/>
      <c r="U41" s="548"/>
      <c r="V41" s="548"/>
      <c r="W41" s="548"/>
      <c r="X41" s="548"/>
    </row>
    <row r="42" spans="1:24" ht="16.5" customHeight="1">
      <c r="B42" s="20"/>
      <c r="D42" s="51"/>
      <c r="J42" s="942"/>
      <c r="K42" s="549"/>
      <c r="L42" s="550"/>
      <c r="M42" s="551"/>
      <c r="N42" s="551"/>
      <c r="O42" s="551"/>
      <c r="P42" s="95"/>
      <c r="Q42" s="95"/>
      <c r="R42" s="95"/>
      <c r="S42" s="942"/>
      <c r="T42" s="549"/>
      <c r="U42" s="550"/>
      <c r="V42" s="551"/>
      <c r="W42" s="551"/>
      <c r="X42" s="551"/>
    </row>
    <row r="43" spans="1:24" s="254" customFormat="1">
      <c r="B43" s="472"/>
      <c r="D43" s="472"/>
      <c r="J43" s="942"/>
      <c r="K43" s="748"/>
      <c r="L43" s="749"/>
      <c r="M43" s="750"/>
      <c r="N43" s="750"/>
      <c r="O43" s="750"/>
      <c r="P43" s="751"/>
      <c r="Q43" s="751"/>
      <c r="R43" s="751"/>
      <c r="S43" s="942"/>
      <c r="T43" s="748"/>
      <c r="U43" s="749"/>
      <c r="V43" s="750"/>
      <c r="W43" s="750"/>
      <c r="X43" s="750"/>
    </row>
    <row r="44" spans="1:24" s="254" customFormat="1">
      <c r="B44" s="752" t="s">
        <v>402</v>
      </c>
      <c r="D44" s="472"/>
      <c r="J44" s="942"/>
      <c r="K44" s="748"/>
      <c r="L44" s="749"/>
      <c r="M44" s="750"/>
      <c r="N44" s="750"/>
      <c r="O44" s="750"/>
      <c r="P44" s="751"/>
      <c r="Q44" s="751"/>
      <c r="R44" s="751"/>
      <c r="S44" s="942"/>
      <c r="T44" s="748"/>
      <c r="U44" s="749"/>
      <c r="V44" s="750"/>
      <c r="W44" s="750"/>
      <c r="X44" s="750"/>
    </row>
    <row r="45" spans="1:24" s="254" customFormat="1">
      <c r="B45" s="479"/>
      <c r="C45" s="481"/>
      <c r="D45" s="479"/>
      <c r="J45" s="942"/>
      <c r="K45" s="748"/>
      <c r="L45" s="749"/>
      <c r="M45" s="750"/>
      <c r="N45" s="750"/>
      <c r="O45" s="750"/>
      <c r="P45" s="751"/>
      <c r="Q45" s="751"/>
      <c r="R45" s="751"/>
      <c r="S45" s="942"/>
      <c r="T45" s="748"/>
      <c r="U45" s="749"/>
      <c r="V45" s="750"/>
      <c r="W45" s="750"/>
      <c r="X45" s="750"/>
    </row>
    <row r="46" spans="1:24" s="254" customFormat="1">
      <c r="B46" s="479"/>
      <c r="C46" s="481"/>
      <c r="D46" s="479"/>
      <c r="J46" s="942"/>
      <c r="K46" s="748"/>
      <c r="L46" s="749"/>
      <c r="M46" s="750"/>
      <c r="N46" s="750"/>
      <c r="O46" s="750"/>
      <c r="P46" s="751"/>
      <c r="Q46" s="751"/>
      <c r="R46" s="751"/>
      <c r="S46" s="942"/>
      <c r="T46" s="748"/>
      <c r="U46" s="749"/>
      <c r="V46" s="750"/>
      <c r="W46" s="750"/>
      <c r="X46" s="750"/>
    </row>
    <row r="47" spans="1:24" s="254" customFormat="1">
      <c r="B47" s="137"/>
      <c r="C47" s="139"/>
      <c r="D47" s="137"/>
      <c r="E47" s="137" t="s">
        <v>43</v>
      </c>
      <c r="J47" s="942"/>
      <c r="K47" s="753"/>
      <c r="L47" s="754"/>
      <c r="M47" s="750"/>
      <c r="N47" s="750"/>
      <c r="O47" s="748"/>
      <c r="P47" s="751"/>
      <c r="Q47" s="751"/>
      <c r="R47" s="751"/>
      <c r="S47" s="942"/>
      <c r="T47" s="755"/>
      <c r="U47" s="754"/>
      <c r="V47" s="750"/>
      <c r="W47" s="750"/>
      <c r="X47" s="748"/>
    </row>
    <row r="48" spans="1:24" s="472" customFormat="1">
      <c r="A48" s="254"/>
      <c r="B48" s="142" t="s">
        <v>208</v>
      </c>
      <c r="C48" s="139"/>
      <c r="D48" s="146">
        <f>+D11</f>
        <v>3255585.3412307682</v>
      </c>
      <c r="E48" s="147">
        <f t="shared" ref="E48:E53" si="0">D48/$D$53</f>
        <v>0.63186389938699528</v>
      </c>
      <c r="F48" s="254"/>
      <c r="G48" s="254"/>
    </row>
    <row r="49" spans="1:7" s="472" customFormat="1">
      <c r="A49" s="254"/>
      <c r="B49" s="148" t="s">
        <v>209</v>
      </c>
      <c r="C49" s="139"/>
      <c r="D49" s="146">
        <f>+D12</f>
        <v>1570912.3052443364</v>
      </c>
      <c r="E49" s="147">
        <f t="shared" si="0"/>
        <v>0.304892260760533</v>
      </c>
      <c r="F49" s="254"/>
      <c r="G49" s="254"/>
    </row>
    <row r="50" spans="1:7" s="472" customFormat="1">
      <c r="A50" s="254"/>
      <c r="B50" s="142" t="s">
        <v>210</v>
      </c>
      <c r="C50" s="139"/>
      <c r="D50" s="146">
        <f>+D13</f>
        <v>118461.27491415033</v>
      </c>
      <c r="E50" s="147">
        <f t="shared" si="0"/>
        <v>2.2991688206002437E-2</v>
      </c>
      <c r="F50" s="254"/>
      <c r="G50" s="254"/>
    </row>
    <row r="51" spans="1:7" s="472" customFormat="1">
      <c r="A51" s="254"/>
      <c r="B51" s="148" t="s">
        <v>1</v>
      </c>
      <c r="C51" s="139"/>
      <c r="D51" s="146">
        <f>+D14</f>
        <v>37405.526361085991</v>
      </c>
      <c r="E51" s="147">
        <f t="shared" si="0"/>
        <v>7.2598931583232875E-3</v>
      </c>
      <c r="F51" s="254"/>
      <c r="G51" s="254"/>
    </row>
    <row r="52" spans="1:7" s="472" customFormat="1">
      <c r="A52" s="254"/>
      <c r="B52" s="142" t="s">
        <v>2</v>
      </c>
      <c r="C52" s="139"/>
      <c r="D52" s="146">
        <f>+D15</f>
        <v>169987.73503646575</v>
      </c>
      <c r="E52" s="147">
        <f t="shared" si="0"/>
        <v>3.2992258488146034E-2</v>
      </c>
      <c r="F52" s="254"/>
      <c r="G52" s="254"/>
    </row>
    <row r="53" spans="1:7" s="472" customFormat="1">
      <c r="A53" s="254"/>
      <c r="B53" s="137"/>
      <c r="C53" s="139"/>
      <c r="D53" s="146">
        <f>SUM(D48:D52)</f>
        <v>5152352.1827868065</v>
      </c>
      <c r="E53" s="147">
        <f t="shared" si="0"/>
        <v>1</v>
      </c>
      <c r="F53" s="254"/>
      <c r="G53" s="254"/>
    </row>
    <row r="54" spans="1:7" s="254" customFormat="1">
      <c r="B54" s="137"/>
      <c r="C54" s="139"/>
      <c r="D54" s="137"/>
      <c r="E54" s="139"/>
    </row>
    <row r="55" spans="1:7" s="254" customFormat="1">
      <c r="B55" s="479"/>
      <c r="C55" s="481"/>
      <c r="D55" s="479"/>
    </row>
    <row r="56" spans="1:7" s="254" customFormat="1">
      <c r="B56" s="479"/>
      <c r="C56" s="481"/>
      <c r="D56" s="479"/>
    </row>
    <row r="57" spans="1:7" s="254" customFormat="1">
      <c r="B57" s="479"/>
      <c r="C57" s="481"/>
      <c r="D57" s="479"/>
    </row>
    <row r="58" spans="1:7" s="254" customFormat="1">
      <c r="B58" s="479"/>
      <c r="C58" s="481"/>
      <c r="D58" s="479"/>
    </row>
    <row r="59" spans="1:7" s="254" customFormat="1">
      <c r="B59" s="472"/>
      <c r="D59" s="472"/>
    </row>
    <row r="60" spans="1:7" s="254" customFormat="1">
      <c r="B60" s="472"/>
      <c r="D60" s="472"/>
    </row>
    <row r="65" spans="1:11" s="17" customFormat="1">
      <c r="A65" s="20"/>
      <c r="B65" s="752" t="s">
        <v>403</v>
      </c>
      <c r="C65" s="254"/>
      <c r="E65" s="20"/>
      <c r="F65" s="20"/>
      <c r="G65" s="20"/>
    </row>
    <row r="66" spans="1:11">
      <c r="B66" s="479"/>
      <c r="C66" s="481"/>
      <c r="D66" s="479"/>
      <c r="E66" s="481"/>
      <c r="F66" s="481"/>
      <c r="G66" s="481"/>
      <c r="H66" s="481"/>
      <c r="I66" s="481"/>
      <c r="J66" s="481"/>
      <c r="K66" s="481"/>
    </row>
    <row r="67" spans="1:11">
      <c r="B67" s="479"/>
      <c r="C67" s="481"/>
      <c r="D67" s="479"/>
      <c r="E67" s="481"/>
      <c r="F67" s="481"/>
      <c r="G67" s="481"/>
      <c r="H67" s="481"/>
      <c r="I67" s="481"/>
      <c r="J67" s="481"/>
      <c r="K67" s="481"/>
    </row>
    <row r="68" spans="1:11">
      <c r="B68" s="137"/>
      <c r="C68" s="139"/>
      <c r="D68" s="137"/>
      <c r="E68" s="481"/>
      <c r="F68" s="481"/>
      <c r="G68" s="481"/>
      <c r="H68" s="481"/>
      <c r="I68" s="481"/>
      <c r="J68" s="481"/>
      <c r="K68" s="481"/>
    </row>
    <row r="69" spans="1:11">
      <c r="B69" s="137"/>
      <c r="C69" s="139"/>
      <c r="D69" s="137"/>
      <c r="E69" s="481"/>
      <c r="F69" s="481"/>
      <c r="G69" s="481"/>
      <c r="H69" s="481"/>
      <c r="I69" s="481"/>
      <c r="J69" s="481"/>
      <c r="K69" s="481"/>
    </row>
    <row r="70" spans="1:11" s="17" customFormat="1">
      <c r="A70" s="20"/>
      <c r="B70" s="137"/>
      <c r="C70" s="139"/>
      <c r="D70" s="137"/>
      <c r="E70" s="139" t="s">
        <v>43</v>
      </c>
      <c r="F70" s="481"/>
      <c r="G70" s="481"/>
      <c r="H70" s="479"/>
      <c r="I70" s="479"/>
      <c r="J70" s="479"/>
      <c r="K70" s="479"/>
    </row>
    <row r="71" spans="1:11" s="17" customFormat="1">
      <c r="A71" s="20"/>
      <c r="B71" s="142" t="str">
        <f>+B18</f>
        <v>Red pública</v>
      </c>
      <c r="C71" s="139"/>
      <c r="D71" s="146">
        <f>+D18</f>
        <v>4162317.3345495285</v>
      </c>
      <c r="E71" s="149">
        <f>+D71/D$78</f>
        <v>0.80784798610139219</v>
      </c>
      <c r="F71" s="481"/>
      <c r="G71" s="481"/>
      <c r="H71" s="479"/>
      <c r="I71" s="479"/>
      <c r="J71" s="479"/>
      <c r="K71" s="479"/>
    </row>
    <row r="72" spans="1:11" s="17" customFormat="1">
      <c r="A72" s="20"/>
      <c r="B72" s="142" t="str">
        <f t="shared" ref="B72:B77" si="1">+B19</f>
        <v>Pozo</v>
      </c>
      <c r="C72" s="139"/>
      <c r="D72" s="146">
        <f t="shared" ref="D72:D76" si="2">+D19</f>
        <v>1638.8403418058083</v>
      </c>
      <c r="E72" s="149">
        <f t="shared" ref="E72:E77" si="3">+D72/D$78</f>
        <v>3.1807614923546517E-4</v>
      </c>
      <c r="F72" s="481"/>
      <c r="G72" s="481"/>
      <c r="H72" s="479"/>
      <c r="I72" s="479"/>
      <c r="J72" s="479"/>
      <c r="K72" s="479"/>
    </row>
    <row r="73" spans="1:11" s="17" customFormat="1">
      <c r="A73" s="20"/>
      <c r="B73" s="142" t="str">
        <f t="shared" si="1"/>
        <v>Otra fuente por tubería</v>
      </c>
      <c r="C73" s="139"/>
      <c r="D73" s="146">
        <f>+D20</f>
        <v>486656.51617748151</v>
      </c>
      <c r="E73" s="149">
        <f t="shared" si="3"/>
        <v>9.4453270838766201E-2</v>
      </c>
      <c r="F73" s="481"/>
      <c r="G73" s="481"/>
      <c r="H73" s="479"/>
      <c r="I73" s="479"/>
      <c r="J73" s="479"/>
      <c r="K73" s="479"/>
    </row>
    <row r="74" spans="1:11" s="17" customFormat="1">
      <c r="A74" s="20"/>
      <c r="B74" s="142" t="str">
        <f t="shared" si="1"/>
        <v>Río vertiente o acequia</v>
      </c>
      <c r="C74" s="139"/>
      <c r="D74" s="146">
        <f>+D21</f>
        <v>123738.92315076821</v>
      </c>
      <c r="E74" s="149">
        <f t="shared" si="3"/>
        <v>2.4016006429870528E-2</v>
      </c>
      <c r="F74" s="481"/>
      <c r="G74" s="481"/>
      <c r="H74" s="479"/>
      <c r="I74" s="479"/>
      <c r="J74" s="479"/>
      <c r="K74" s="479"/>
    </row>
    <row r="75" spans="1:11" s="17" customFormat="1">
      <c r="A75" s="20"/>
      <c r="B75" s="142" t="str">
        <f t="shared" si="1"/>
        <v>Carro repartidor / triciclo</v>
      </c>
      <c r="C75" s="139"/>
      <c r="D75" s="146">
        <f t="shared" si="2"/>
        <v>245351.81629844423</v>
      </c>
      <c r="E75" s="149">
        <f t="shared" si="3"/>
        <v>4.7619379963605796E-2</v>
      </c>
      <c r="F75" s="481"/>
      <c r="G75" s="481"/>
      <c r="H75" s="479"/>
      <c r="I75" s="479"/>
      <c r="J75" s="479"/>
      <c r="K75" s="479"/>
    </row>
    <row r="76" spans="1:11" s="17" customFormat="1">
      <c r="A76" s="20"/>
      <c r="B76" s="142" t="str">
        <f t="shared" si="1"/>
        <v>Pila o llave pública</v>
      </c>
      <c r="C76" s="139"/>
      <c r="D76" s="146">
        <f t="shared" si="2"/>
        <v>83801.896204351026</v>
      </c>
      <c r="E76" s="149">
        <f t="shared" si="3"/>
        <v>1.6264784166796283E-2</v>
      </c>
      <c r="F76" s="481"/>
      <c r="G76" s="481"/>
      <c r="H76" s="479"/>
      <c r="I76" s="479"/>
      <c r="J76" s="479"/>
      <c r="K76" s="479"/>
    </row>
    <row r="77" spans="1:11" s="17" customFormat="1">
      <c r="A77" s="20"/>
      <c r="B77" s="142" t="str">
        <f t="shared" si="1"/>
        <v>Otro, cual</v>
      </c>
      <c r="C77" s="139"/>
      <c r="D77" s="146">
        <f>+D24</f>
        <v>48846.856064544489</v>
      </c>
      <c r="E77" s="149">
        <f t="shared" si="3"/>
        <v>9.4804963503335414E-3</v>
      </c>
      <c r="F77" s="481"/>
      <c r="G77" s="481"/>
      <c r="H77" s="479"/>
      <c r="I77" s="479"/>
      <c r="J77" s="479"/>
      <c r="K77" s="479"/>
    </row>
    <row r="78" spans="1:11">
      <c r="B78" s="137"/>
      <c r="C78" s="139"/>
      <c r="D78" s="146">
        <f>+SUM(D71:D77)</f>
        <v>5152352.1827869238</v>
      </c>
      <c r="E78" s="150">
        <f>+SUM(E71:E77)</f>
        <v>1</v>
      </c>
      <c r="F78" s="481"/>
      <c r="G78" s="481"/>
      <c r="H78" s="481"/>
      <c r="I78" s="481"/>
      <c r="J78" s="481"/>
      <c r="K78" s="481"/>
    </row>
    <row r="79" spans="1:11">
      <c r="B79" s="137"/>
      <c r="C79" s="139"/>
      <c r="D79" s="137"/>
      <c r="E79" s="481"/>
      <c r="F79" s="481"/>
      <c r="G79" s="481"/>
      <c r="H79" s="481"/>
      <c r="I79" s="481"/>
      <c r="J79" s="481"/>
      <c r="K79" s="481"/>
    </row>
    <row r="80" spans="1:11">
      <c r="B80" s="137"/>
      <c r="C80" s="139"/>
      <c r="D80" s="137"/>
      <c r="E80" s="481"/>
      <c r="F80" s="481"/>
      <c r="G80" s="481"/>
      <c r="H80" s="481"/>
      <c r="I80" s="481"/>
      <c r="J80" s="481"/>
      <c r="K80" s="481"/>
    </row>
    <row r="81" spans="1:11">
      <c r="B81" s="479"/>
      <c r="C81" s="481"/>
      <c r="D81" s="479"/>
      <c r="E81" s="481"/>
      <c r="F81" s="481"/>
      <c r="G81" s="481"/>
      <c r="H81" s="481"/>
      <c r="I81" s="481"/>
      <c r="J81" s="481"/>
      <c r="K81" s="481"/>
    </row>
    <row r="82" spans="1:11">
      <c r="B82" s="479"/>
      <c r="C82" s="481"/>
      <c r="D82" s="479"/>
      <c r="E82" s="481"/>
      <c r="F82" s="481"/>
      <c r="G82" s="481"/>
      <c r="H82" s="481"/>
      <c r="I82" s="481"/>
      <c r="J82" s="481"/>
      <c r="K82" s="481"/>
    </row>
    <row r="83" spans="1:11">
      <c r="B83" s="479"/>
      <c r="C83" s="481"/>
      <c r="D83" s="479"/>
      <c r="E83" s="481"/>
      <c r="F83" s="481"/>
      <c r="G83" s="481"/>
      <c r="H83" s="481"/>
      <c r="I83" s="481"/>
      <c r="J83" s="481"/>
      <c r="K83" s="481"/>
    </row>
    <row r="84" spans="1:11">
      <c r="B84" s="479"/>
      <c r="C84" s="481"/>
      <c r="D84" s="479"/>
      <c r="E84" s="481"/>
      <c r="F84" s="481"/>
      <c r="G84" s="481"/>
      <c r="H84" s="481"/>
      <c r="I84" s="481"/>
      <c r="J84" s="481"/>
      <c r="K84" s="481"/>
    </row>
    <row r="85" spans="1:11">
      <c r="B85" s="479"/>
      <c r="C85" s="481"/>
      <c r="D85" s="479"/>
      <c r="E85" s="481"/>
      <c r="F85" s="481"/>
      <c r="G85" s="481"/>
      <c r="H85" s="481"/>
      <c r="I85" s="481"/>
      <c r="J85" s="481"/>
      <c r="K85" s="481"/>
    </row>
    <row r="86" spans="1:11" s="17" customFormat="1">
      <c r="A86" s="20"/>
      <c r="B86" s="752" t="s">
        <v>404</v>
      </c>
      <c r="C86" s="254"/>
      <c r="D86" s="479"/>
      <c r="E86" s="481"/>
      <c r="F86" s="481"/>
      <c r="G86" s="481"/>
      <c r="H86" s="479"/>
      <c r="I86" s="479"/>
      <c r="J86" s="479"/>
      <c r="K86" s="479"/>
    </row>
    <row r="87" spans="1:11">
      <c r="B87" s="479"/>
      <c r="C87" s="481"/>
      <c r="D87" s="479"/>
      <c r="E87" s="481"/>
      <c r="F87" s="481"/>
      <c r="G87" s="481"/>
      <c r="H87" s="481"/>
      <c r="I87" s="481"/>
      <c r="J87" s="481"/>
      <c r="K87" s="481"/>
    </row>
    <row r="88" spans="1:11">
      <c r="B88" s="137"/>
      <c r="C88" s="139"/>
      <c r="D88" s="137"/>
      <c r="E88" s="481"/>
      <c r="F88" s="481"/>
      <c r="G88" s="481"/>
      <c r="H88" s="481"/>
      <c r="I88" s="481"/>
      <c r="J88" s="481"/>
      <c r="K88" s="481"/>
    </row>
    <row r="89" spans="1:11">
      <c r="B89" s="137"/>
      <c r="C89" s="139"/>
      <c r="D89" s="137"/>
      <c r="E89" s="481"/>
      <c r="F89" s="481"/>
      <c r="G89" s="481"/>
      <c r="H89" s="481"/>
      <c r="I89" s="481"/>
      <c r="J89" s="481"/>
      <c r="K89" s="481"/>
    </row>
    <row r="90" spans="1:11" s="17" customFormat="1">
      <c r="A90" s="20"/>
      <c r="B90" s="137"/>
      <c r="C90" s="137"/>
      <c r="D90" s="139" t="s">
        <v>43</v>
      </c>
      <c r="E90" s="479"/>
      <c r="F90" s="481"/>
      <c r="G90" s="481"/>
      <c r="H90" s="479"/>
      <c r="I90" s="479"/>
      <c r="J90" s="479"/>
      <c r="K90" s="479"/>
    </row>
    <row r="91" spans="1:11" s="17" customFormat="1">
      <c r="A91" s="20"/>
      <c r="B91" s="148" t="s">
        <v>295</v>
      </c>
      <c r="C91" s="146">
        <f>+D27</f>
        <v>4853147.1173265604</v>
      </c>
      <c r="D91" s="149">
        <f>+C91/C93</f>
        <v>0.94192845231739031</v>
      </c>
      <c r="E91" s="479"/>
      <c r="F91" s="481"/>
      <c r="G91" s="481"/>
      <c r="H91" s="479"/>
      <c r="I91" s="479"/>
      <c r="J91" s="479"/>
      <c r="K91" s="479"/>
    </row>
    <row r="92" spans="1:11" s="17" customFormat="1">
      <c r="A92" s="20"/>
      <c r="B92" s="142" t="s">
        <v>40</v>
      </c>
      <c r="C92" s="146">
        <f>+D28</f>
        <v>299205.06546030601</v>
      </c>
      <c r="D92" s="149">
        <f>+C92/C93</f>
        <v>5.8071547682609768E-2</v>
      </c>
      <c r="E92" s="479"/>
      <c r="F92" s="481"/>
      <c r="G92" s="481"/>
      <c r="H92" s="479"/>
      <c r="I92" s="479"/>
      <c r="J92" s="479"/>
      <c r="K92" s="479"/>
    </row>
    <row r="93" spans="1:11" s="17" customFormat="1">
      <c r="A93" s="20"/>
      <c r="B93" s="137"/>
      <c r="C93" s="146">
        <f>SUM(C91:C92)</f>
        <v>5152352.1827868661</v>
      </c>
      <c r="D93" s="149">
        <f>+SUM(D91:D92)</f>
        <v>1</v>
      </c>
      <c r="F93" s="20"/>
      <c r="G93" s="20"/>
    </row>
    <row r="94" spans="1:11">
      <c r="B94" s="137"/>
      <c r="C94" s="139"/>
      <c r="D94" s="137"/>
    </row>
    <row r="95" spans="1:11">
      <c r="B95" s="137"/>
      <c r="C95" s="139"/>
      <c r="D95" s="137"/>
    </row>
    <row r="96" spans="1:11">
      <c r="B96" s="449"/>
      <c r="C96" s="450"/>
      <c r="D96" s="449"/>
    </row>
    <row r="107" spans="1:7" s="17" customFormat="1">
      <c r="A107" s="20"/>
      <c r="B107" s="752" t="s">
        <v>405</v>
      </c>
      <c r="C107" s="254"/>
      <c r="E107" s="20"/>
      <c r="F107" s="20"/>
      <c r="G107" s="20"/>
    </row>
    <row r="108" spans="1:7">
      <c r="B108" s="479"/>
      <c r="C108" s="481"/>
      <c r="D108" s="479"/>
      <c r="E108" s="481"/>
      <c r="F108" s="481"/>
    </row>
    <row r="109" spans="1:7">
      <c r="B109" s="479"/>
      <c r="C109" s="481"/>
      <c r="D109" s="479"/>
      <c r="E109" s="481"/>
      <c r="F109" s="481"/>
    </row>
    <row r="110" spans="1:7">
      <c r="B110" s="479"/>
      <c r="C110" s="481"/>
      <c r="D110" s="479"/>
      <c r="E110" s="481"/>
      <c r="F110" s="481"/>
    </row>
    <row r="111" spans="1:7" s="17" customFormat="1">
      <c r="A111" s="20"/>
      <c r="B111" s="137"/>
      <c r="C111" s="137"/>
      <c r="D111" s="139" t="s">
        <v>43</v>
      </c>
      <c r="E111" s="479"/>
      <c r="F111" s="481"/>
      <c r="G111" s="20"/>
    </row>
    <row r="112" spans="1:7" s="17" customFormat="1">
      <c r="A112" s="20"/>
      <c r="B112" s="142" t="s">
        <v>27</v>
      </c>
      <c r="C112" s="146">
        <f>+D31</f>
        <v>5119549.1610688474</v>
      </c>
      <c r="D112" s="149">
        <f>+C112/C$116</f>
        <v>0.99363338907083243</v>
      </c>
      <c r="E112" s="479"/>
      <c r="F112" s="481"/>
      <c r="G112" s="20"/>
    </row>
    <row r="113" spans="1:7" s="17" customFormat="1">
      <c r="A113" s="20"/>
      <c r="B113" s="148" t="s">
        <v>28</v>
      </c>
      <c r="C113" s="146">
        <f>+D32</f>
        <v>7840.3130902362209</v>
      </c>
      <c r="D113" s="149">
        <f>+C113/C$116</f>
        <v>1.521695880267974E-3</v>
      </c>
      <c r="E113" s="479"/>
      <c r="F113" s="481"/>
      <c r="G113" s="20"/>
    </row>
    <row r="114" spans="1:7" s="17" customFormat="1">
      <c r="A114" s="20"/>
      <c r="B114" s="148" t="s">
        <v>29</v>
      </c>
      <c r="C114" s="146">
        <f>+D33</f>
        <v>20864.283035067961</v>
      </c>
      <c r="D114" s="149">
        <f>+C114/C$116</f>
        <v>4.0494675625576742E-3</v>
      </c>
      <c r="E114" s="479"/>
      <c r="F114" s="481"/>
      <c r="G114" s="20"/>
    </row>
    <row r="115" spans="1:7" s="17" customFormat="1">
      <c r="A115" s="20"/>
      <c r="B115" s="142" t="s">
        <v>4</v>
      </c>
      <c r="C115" s="146">
        <f>+D34</f>
        <v>4098.4255925462094</v>
      </c>
      <c r="D115" s="149">
        <f>+C115/C$116</f>
        <v>7.954474863419639E-4</v>
      </c>
      <c r="E115" s="479"/>
      <c r="F115" s="481"/>
      <c r="G115" s="20"/>
    </row>
    <row r="116" spans="1:7" s="17" customFormat="1">
      <c r="A116" s="20"/>
      <c r="B116" s="137"/>
      <c r="C116" s="146">
        <f>+C115+C114+C113+C112</f>
        <v>5152352.1827866975</v>
      </c>
      <c r="D116" s="150">
        <f>+SUM(D112:D115)</f>
        <v>1</v>
      </c>
      <c r="E116" s="479"/>
      <c r="F116" s="481"/>
      <c r="G116" s="20"/>
    </row>
    <row r="117" spans="1:7">
      <c r="B117" s="137"/>
      <c r="C117" s="137"/>
      <c r="D117" s="139"/>
      <c r="E117" s="481"/>
      <c r="F117" s="481"/>
    </row>
    <row r="118" spans="1:7">
      <c r="B118" s="479"/>
      <c r="C118" s="481"/>
      <c r="D118" s="479"/>
      <c r="E118" s="481"/>
      <c r="F118" s="481"/>
    </row>
    <row r="128" spans="1:7" s="17" customFormat="1">
      <c r="A128" s="20"/>
      <c r="B128" s="752" t="s">
        <v>406</v>
      </c>
      <c r="C128" s="254"/>
      <c r="E128" s="20"/>
      <c r="F128" s="20"/>
      <c r="G128" s="20"/>
    </row>
    <row r="129" spans="1:8">
      <c r="B129" s="756"/>
      <c r="C129" s="757"/>
      <c r="D129" s="756"/>
      <c r="E129" s="757"/>
      <c r="F129" s="757"/>
      <c r="G129" s="757"/>
      <c r="H129" s="757"/>
    </row>
    <row r="130" spans="1:8">
      <c r="B130" s="756"/>
      <c r="C130" s="757"/>
      <c r="D130" s="756"/>
      <c r="E130" s="757"/>
      <c r="F130" s="757"/>
      <c r="G130" s="757"/>
      <c r="H130" s="757"/>
    </row>
    <row r="131" spans="1:8" s="139" customFormat="1">
      <c r="B131" s="137"/>
      <c r="D131" s="137"/>
    </row>
    <row r="132" spans="1:8" s="137" customFormat="1">
      <c r="A132" s="139"/>
      <c r="B132" s="148"/>
      <c r="D132" s="139" t="s">
        <v>43</v>
      </c>
      <c r="F132" s="139"/>
      <c r="G132" s="139"/>
    </row>
    <row r="133" spans="1:8" s="137" customFormat="1">
      <c r="A133" s="139"/>
      <c r="B133" s="148" t="s">
        <v>213</v>
      </c>
      <c r="C133" s="146">
        <f>+D37</f>
        <v>4585685.4565947615</v>
      </c>
      <c r="D133" s="149">
        <f>+C133/C$138</f>
        <v>0.8900178586228551</v>
      </c>
      <c r="F133" s="139"/>
      <c r="G133" s="139"/>
    </row>
    <row r="134" spans="1:8" s="137" customFormat="1">
      <c r="A134" s="139"/>
      <c r="B134" s="142" t="s">
        <v>215</v>
      </c>
      <c r="C134" s="146">
        <f>+D38</f>
        <v>512140.41532120021</v>
      </c>
      <c r="D134" s="149">
        <f>+C134/C$138</f>
        <v>9.9399341728264271E-2</v>
      </c>
      <c r="F134" s="139"/>
      <c r="G134" s="139"/>
    </row>
    <row r="135" spans="1:8" s="137" customFormat="1">
      <c r="A135" s="139"/>
      <c r="B135" s="142" t="s">
        <v>214</v>
      </c>
      <c r="C135" s="146">
        <f>+D39</f>
        <v>39442.07147125317</v>
      </c>
      <c r="D135" s="149">
        <f>+C135/C$138</f>
        <v>7.6551582795567471E-3</v>
      </c>
      <c r="F135" s="139"/>
      <c r="G135" s="139"/>
    </row>
    <row r="136" spans="1:8" s="137" customFormat="1">
      <c r="A136" s="139"/>
      <c r="B136" s="148" t="s">
        <v>212</v>
      </c>
      <c r="C136" s="146">
        <f>+D40</f>
        <v>14534.234701239509</v>
      </c>
      <c r="D136" s="149">
        <f>+C136/C$138</f>
        <v>2.8208930961272243E-3</v>
      </c>
      <c r="F136" s="139"/>
      <c r="G136" s="139"/>
    </row>
    <row r="137" spans="1:8" s="137" customFormat="1">
      <c r="A137" s="139"/>
      <c r="B137" s="142" t="s">
        <v>216</v>
      </c>
      <c r="C137" s="146">
        <f>+D41</f>
        <v>550.00469841321501</v>
      </c>
      <c r="D137" s="149">
        <f>+C137/C$138</f>
        <v>1.0674827319659691E-4</v>
      </c>
      <c r="F137" s="139"/>
      <c r="G137" s="139"/>
    </row>
    <row r="138" spans="1:8" s="137" customFormat="1">
      <c r="A138" s="139"/>
      <c r="B138" s="148"/>
      <c r="C138" s="146">
        <f>+C137+C136+C135+C134+C133</f>
        <v>5152352.182786868</v>
      </c>
      <c r="D138" s="149">
        <f>+SUM(D133:D137)</f>
        <v>0.99999999999999989</v>
      </c>
      <c r="F138" s="139"/>
      <c r="G138" s="139"/>
    </row>
    <row r="139" spans="1:8" s="137" customFormat="1">
      <c r="A139" s="139"/>
      <c r="C139" s="146"/>
      <c r="D139" s="139"/>
      <c r="F139" s="139"/>
      <c r="G139" s="139"/>
    </row>
    <row r="140" spans="1:8">
      <c r="B140" s="756"/>
      <c r="C140" s="757"/>
      <c r="D140" s="756"/>
      <c r="E140" s="757"/>
      <c r="F140" s="757"/>
      <c r="G140" s="757"/>
      <c r="H140" s="757"/>
    </row>
    <row r="141" spans="1:8">
      <c r="B141" s="756"/>
      <c r="C141" s="757"/>
      <c r="D141" s="756"/>
      <c r="E141" s="757"/>
      <c r="F141" s="757"/>
      <c r="G141" s="757"/>
      <c r="H141" s="757"/>
    </row>
    <row r="142" spans="1:8">
      <c r="B142" s="756"/>
      <c r="C142" s="757"/>
      <c r="D142" s="756"/>
      <c r="E142" s="757"/>
      <c r="F142" s="757"/>
      <c r="G142" s="757"/>
      <c r="H142" s="757"/>
    </row>
    <row r="143" spans="1:8">
      <c r="B143" s="756"/>
      <c r="C143" s="757"/>
      <c r="D143" s="756"/>
      <c r="E143" s="757"/>
      <c r="F143" s="757"/>
      <c r="G143" s="757"/>
      <c r="H143" s="757"/>
    </row>
    <row r="144" spans="1:8">
      <c r="B144" s="756"/>
      <c r="C144" s="757"/>
      <c r="D144" s="756"/>
      <c r="E144" s="757"/>
      <c r="F144" s="757"/>
      <c r="G144" s="757"/>
      <c r="H144" s="757"/>
    </row>
    <row r="145" spans="1:9">
      <c r="B145" s="756"/>
      <c r="C145" s="757"/>
      <c r="D145" s="756"/>
      <c r="E145" s="757"/>
      <c r="F145" s="757"/>
      <c r="G145" s="757"/>
      <c r="H145" s="757"/>
    </row>
    <row r="146" spans="1:9">
      <c r="B146" s="756"/>
      <c r="C146" s="757"/>
      <c r="D146" s="756"/>
      <c r="E146" s="757"/>
      <c r="F146" s="757"/>
      <c r="G146" s="757"/>
      <c r="H146" s="757"/>
    </row>
    <row r="147" spans="1:9">
      <c r="B147" s="756"/>
      <c r="C147" s="757"/>
      <c r="D147" s="756"/>
      <c r="E147" s="757"/>
      <c r="F147" s="757"/>
      <c r="G147" s="757"/>
      <c r="H147" s="757"/>
    </row>
    <row r="148" spans="1:9">
      <c r="B148" s="756"/>
      <c r="C148" s="757"/>
      <c r="D148" s="756"/>
      <c r="E148" s="757"/>
      <c r="F148" s="757"/>
      <c r="G148" s="757"/>
      <c r="H148" s="757"/>
    </row>
    <row r="149" spans="1:9" s="17" customFormat="1" ht="17.25" customHeight="1">
      <c r="A149" s="20"/>
      <c r="B149" s="758" t="s">
        <v>453</v>
      </c>
      <c r="C149" s="758"/>
      <c r="D149" s="758"/>
      <c r="E149" s="758"/>
      <c r="F149" s="758"/>
      <c r="G149" s="758"/>
      <c r="H149" s="758"/>
      <c r="I149" s="381"/>
    </row>
    <row r="150" spans="1:9" s="17" customFormat="1">
      <c r="A150" s="20"/>
      <c r="B150" s="759" t="s">
        <v>357</v>
      </c>
      <c r="C150" s="757"/>
      <c r="D150" s="756"/>
      <c r="E150" s="757"/>
      <c r="F150" s="757"/>
      <c r="G150" s="757"/>
      <c r="H150" s="756"/>
    </row>
    <row r="151" spans="1:9">
      <c r="B151" s="212"/>
      <c r="C151" s="171"/>
    </row>
    <row r="152" spans="1:9">
      <c r="B152" s="752"/>
      <c r="C152" s="254"/>
      <c r="D152" s="752"/>
      <c r="E152" s="254"/>
      <c r="F152" s="752"/>
      <c r="G152" s="254"/>
      <c r="H152" s="752"/>
      <c r="I152" s="254"/>
    </row>
    <row r="153" spans="1:9">
      <c r="B153" s="938"/>
      <c r="C153" s="938"/>
      <c r="D153" s="938"/>
      <c r="E153" s="938"/>
      <c r="F153" s="938"/>
      <c r="G153" s="938"/>
      <c r="H153" s="938"/>
      <c r="I153" s="938"/>
    </row>
  </sheetData>
  <mergeCells count="42">
    <mergeCell ref="B3:D3"/>
    <mergeCell ref="B6:B7"/>
    <mergeCell ref="D6:D7"/>
    <mergeCell ref="B9:D9"/>
    <mergeCell ref="B4:D4"/>
    <mergeCell ref="B153:I153"/>
    <mergeCell ref="E6:E7"/>
    <mergeCell ref="B16:D16"/>
    <mergeCell ref="B25:D25"/>
    <mergeCell ref="B29:D29"/>
    <mergeCell ref="B35:D35"/>
    <mergeCell ref="C6:C7"/>
    <mergeCell ref="J9:O9"/>
    <mergeCell ref="S9:X9"/>
    <mergeCell ref="J10:K10"/>
    <mergeCell ref="S10:T10"/>
    <mergeCell ref="J11:J16"/>
    <mergeCell ref="S11:S16"/>
    <mergeCell ref="J17:O17"/>
    <mergeCell ref="S17:X17"/>
    <mergeCell ref="J18:K18"/>
    <mergeCell ref="S18:T18"/>
    <mergeCell ref="J19:J26"/>
    <mergeCell ref="S19:S26"/>
    <mergeCell ref="J27:O27"/>
    <mergeCell ref="S27:X27"/>
    <mergeCell ref="J28:K28"/>
    <mergeCell ref="S28:T28"/>
    <mergeCell ref="J29:J32"/>
    <mergeCell ref="S29:S32"/>
    <mergeCell ref="J33:O33"/>
    <mergeCell ref="S33:X33"/>
    <mergeCell ref="J34:K34"/>
    <mergeCell ref="S34:T34"/>
    <mergeCell ref="J35:J39"/>
    <mergeCell ref="S35:S39"/>
    <mergeCell ref="J40:O40"/>
    <mergeCell ref="S40:X40"/>
    <mergeCell ref="J41:K41"/>
    <mergeCell ref="S41:T41"/>
    <mergeCell ref="J42:J47"/>
    <mergeCell ref="S42:S47"/>
  </mergeCells>
  <hyperlinks>
    <hyperlink ref="B2" location="Indice!A1" display="Índice"/>
    <hyperlink ref="E2" location="'2.6 Seguro'!A1" display="Siguiente"/>
    <hyperlink ref="D2" location="'2.4 Evol pobreza'!A1" display="Anterior"/>
  </hyperlinks>
  <printOptions horizontalCentered="1" verticalCentered="1"/>
  <pageMargins left="0.35433070866141736" right="0.43307086614173229" top="0.55118110236220474" bottom="0.55118110236220474" header="0.31496062992125984" footer="0.31496062992125984"/>
  <pageSetup paperSize="9" scale="6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tabColor theme="0"/>
  </sheetPr>
  <dimension ref="A1:AP38"/>
  <sheetViews>
    <sheetView showGridLines="0" zoomScale="70" zoomScaleNormal="70" zoomScaleSheetLayoutView="90" workbookViewId="0">
      <pane ySplit="4" topLeftCell="A5" activePane="bottomLeft" state="frozen"/>
      <selection pane="bottomLeft" activeCell="B2" sqref="B2"/>
    </sheetView>
  </sheetViews>
  <sheetFormatPr baseColWidth="10" defaultColWidth="9.140625" defaultRowHeight="17.25"/>
  <cols>
    <col min="1" max="1" width="5" style="52" customWidth="1"/>
    <col min="2" max="2" width="44.28515625" style="52" customWidth="1"/>
    <col min="3" max="7" width="18.7109375" style="52" customWidth="1"/>
    <col min="8" max="9" width="17.7109375" style="52" customWidth="1"/>
    <col min="10" max="11" width="18.140625" style="52" customWidth="1"/>
    <col min="12" max="12" width="18" style="52" customWidth="1"/>
    <col min="13" max="13" width="17.140625" style="52" customWidth="1"/>
    <col min="14" max="14" width="18.140625" style="52" customWidth="1"/>
    <col min="15" max="15" width="9.140625" style="52"/>
    <col min="16" max="16" width="12.42578125" style="52" bestFit="1" customWidth="1"/>
    <col min="17" max="17" width="9.28515625" style="52" bestFit="1" customWidth="1"/>
    <col min="18" max="19" width="9.140625" style="52"/>
    <col min="20" max="21" width="14" style="52" bestFit="1" customWidth="1"/>
    <col min="22" max="22" width="13" style="52" bestFit="1" customWidth="1"/>
    <col min="23" max="24" width="9.140625" style="52"/>
    <col min="25" max="25" width="14.7109375" style="52" customWidth="1"/>
    <col min="26" max="27" width="9.140625" style="52"/>
    <col min="28" max="28" width="14.5703125" style="52" bestFit="1" customWidth="1"/>
    <col min="29" max="29" width="9.140625" style="52"/>
    <col min="30" max="30" width="13" style="52" bestFit="1" customWidth="1"/>
    <col min="31" max="31" width="12.42578125" style="52" bestFit="1" customWidth="1"/>
    <col min="32" max="36" width="9.140625" style="52"/>
    <col min="37" max="38" width="14.85546875" style="52" bestFit="1" customWidth="1"/>
    <col min="39" max="39" width="12.42578125" style="52" bestFit="1" customWidth="1"/>
    <col min="40" max="41" width="10" style="52" bestFit="1" customWidth="1"/>
    <col min="42" max="16384" width="9.140625" style="52"/>
  </cols>
  <sheetData>
    <row r="1" spans="1:42" ht="78" customHeight="1">
      <c r="B1" s="53"/>
      <c r="C1" s="53"/>
      <c r="D1" s="53"/>
      <c r="E1" s="54"/>
      <c r="F1" s="54"/>
      <c r="G1" s="54"/>
      <c r="H1" s="19"/>
      <c r="I1" s="20"/>
      <c r="J1" s="20"/>
    </row>
    <row r="2" spans="1:42" s="659" customFormat="1" ht="33" customHeight="1">
      <c r="A2" s="805"/>
      <c r="B2" s="665" t="s">
        <v>108</v>
      </c>
      <c r="C2" s="806"/>
      <c r="D2" s="806"/>
      <c r="E2" s="805"/>
      <c r="F2" s="805"/>
      <c r="G2" s="805"/>
      <c r="H2" s="666"/>
      <c r="I2" s="805"/>
      <c r="J2" s="805"/>
      <c r="K2" s="650" t="s">
        <v>283</v>
      </c>
      <c r="L2" s="795" t="s">
        <v>284</v>
      </c>
      <c r="Q2" s="660"/>
      <c r="R2" s="661"/>
      <c r="S2" s="960"/>
      <c r="T2" s="960"/>
      <c r="U2" s="960"/>
      <c r="V2" s="960"/>
      <c r="W2" s="662"/>
      <c r="X2" s="661"/>
      <c r="Y2" s="661"/>
      <c r="Z2" s="660"/>
      <c r="AA2" s="661"/>
      <c r="AB2" s="960"/>
      <c r="AC2" s="960"/>
      <c r="AD2" s="960"/>
      <c r="AE2" s="960"/>
      <c r="AF2" s="661"/>
      <c r="AG2" s="661"/>
      <c r="AH2" s="660"/>
      <c r="AI2" s="661"/>
      <c r="AJ2" s="960"/>
      <c r="AK2" s="960"/>
      <c r="AL2" s="960"/>
      <c r="AM2" s="960"/>
      <c r="AN2" s="661"/>
      <c r="AO2" s="661"/>
    </row>
    <row r="3" spans="1:42" ht="33" customHeight="1">
      <c r="B3" s="962" t="s">
        <v>300</v>
      </c>
      <c r="C3" s="963"/>
      <c r="D3" s="963"/>
      <c r="E3" s="963"/>
      <c r="F3" s="963"/>
      <c r="G3" s="963"/>
      <c r="H3" s="963"/>
      <c r="I3" s="963"/>
      <c r="J3" s="963"/>
      <c r="K3" s="963"/>
      <c r="Q3" s="519"/>
      <c r="R3" s="519"/>
      <c r="S3" s="957"/>
      <c r="T3" s="957"/>
      <c r="U3" s="559"/>
      <c r="V3" s="559"/>
      <c r="W3" s="558"/>
      <c r="X3" s="519"/>
      <c r="Y3" s="519"/>
      <c r="Z3" s="519"/>
      <c r="AA3" s="519"/>
      <c r="AB3" s="957"/>
      <c r="AC3" s="957"/>
      <c r="AD3" s="559"/>
      <c r="AE3" s="559"/>
      <c r="AF3" s="519"/>
      <c r="AG3" s="519"/>
      <c r="AH3" s="519"/>
      <c r="AI3" s="519"/>
      <c r="AJ3" s="957"/>
      <c r="AK3" s="957"/>
      <c r="AL3" s="559"/>
      <c r="AM3" s="559"/>
      <c r="AN3" s="519"/>
      <c r="AO3" s="519"/>
    </row>
    <row r="4" spans="1:42" ht="33" customHeight="1">
      <c r="B4" s="961" t="s">
        <v>407</v>
      </c>
      <c r="C4" s="961"/>
      <c r="D4" s="961"/>
      <c r="E4" s="961"/>
      <c r="F4" s="961"/>
      <c r="G4" s="961"/>
      <c r="H4" s="961"/>
      <c r="I4" s="961"/>
      <c r="J4" s="961"/>
      <c r="K4" s="961"/>
      <c r="Q4" s="519"/>
      <c r="R4" s="519"/>
      <c r="S4" s="959"/>
      <c r="T4" s="560"/>
      <c r="U4" s="561"/>
      <c r="V4" s="562"/>
      <c r="W4" s="558"/>
      <c r="X4" s="519"/>
      <c r="Y4" s="519"/>
      <c r="Z4" s="519"/>
      <c r="AA4" s="519"/>
      <c r="AB4" s="959"/>
      <c r="AC4" s="560"/>
      <c r="AD4" s="563"/>
      <c r="AE4" s="564"/>
      <c r="AF4" s="519"/>
      <c r="AG4" s="519"/>
      <c r="AH4" s="519"/>
      <c r="AI4" s="519"/>
      <c r="AJ4" s="959"/>
      <c r="AK4" s="560"/>
      <c r="AL4" s="563"/>
      <c r="AM4" s="563"/>
      <c r="AN4" s="519"/>
      <c r="AO4" s="519"/>
    </row>
    <row r="5" spans="1:42" ht="33" customHeight="1">
      <c r="B5" s="55"/>
      <c r="C5" s="55"/>
      <c r="D5" s="55"/>
      <c r="Q5" s="519"/>
      <c r="R5" s="519"/>
      <c r="S5" s="959"/>
      <c r="T5" s="560"/>
      <c r="U5" s="564"/>
      <c r="V5" s="564"/>
      <c r="W5" s="558"/>
      <c r="X5" s="519"/>
      <c r="Y5" s="519"/>
      <c r="Z5" s="519"/>
      <c r="AA5" s="519"/>
      <c r="AB5" s="959"/>
      <c r="AC5" s="560"/>
      <c r="AD5" s="564"/>
      <c r="AE5" s="564"/>
      <c r="AF5" s="519"/>
      <c r="AG5" s="519"/>
      <c r="AH5" s="519"/>
      <c r="AI5" s="519"/>
      <c r="AJ5" s="959"/>
      <c r="AK5" s="560"/>
      <c r="AL5" s="564"/>
      <c r="AM5" s="564"/>
      <c r="AN5" s="519"/>
      <c r="AO5" s="519"/>
    </row>
    <row r="6" spans="1:42" s="56" customFormat="1" ht="33" customHeight="1">
      <c r="B6" s="955" t="s">
        <v>66</v>
      </c>
      <c r="C6" s="955">
        <v>2013</v>
      </c>
      <c r="D6" s="955">
        <v>2014</v>
      </c>
      <c r="E6" s="955">
        <v>2015</v>
      </c>
      <c r="F6" s="955">
        <v>2016</v>
      </c>
      <c r="G6" s="955">
        <v>2017</v>
      </c>
      <c r="H6" s="955">
        <v>2018</v>
      </c>
      <c r="I6" s="955">
        <v>2019</v>
      </c>
      <c r="J6" s="955">
        <v>2020</v>
      </c>
      <c r="K6" s="955">
        <v>2021</v>
      </c>
      <c r="L6" s="955">
        <v>2022</v>
      </c>
      <c r="M6" s="955">
        <v>2023</v>
      </c>
      <c r="N6" s="955">
        <v>2024</v>
      </c>
      <c r="Q6" s="565"/>
      <c r="R6" s="956"/>
      <c r="S6" s="956"/>
      <c r="T6" s="956"/>
      <c r="U6" s="956"/>
      <c r="V6" s="956"/>
      <c r="W6" s="956"/>
      <c r="X6" s="558"/>
      <c r="Y6" s="565"/>
      <c r="Z6" s="956"/>
      <c r="AA6" s="956"/>
      <c r="AB6" s="956"/>
      <c r="AC6" s="956"/>
      <c r="AD6" s="956"/>
      <c r="AE6" s="956"/>
      <c r="AF6" s="565"/>
      <c r="AG6" s="565"/>
      <c r="AH6" s="565"/>
      <c r="AI6" s="964"/>
      <c r="AJ6" s="964"/>
      <c r="AK6" s="964"/>
      <c r="AL6" s="964"/>
      <c r="AM6" s="964"/>
      <c r="AN6" s="964"/>
      <c r="AO6" s="520"/>
      <c r="AP6"/>
    </row>
    <row r="7" spans="1:42" s="56" customFormat="1" ht="33" customHeight="1">
      <c r="B7" s="955"/>
      <c r="C7" s="955"/>
      <c r="D7" s="955"/>
      <c r="E7" s="955"/>
      <c r="F7" s="955"/>
      <c r="G7" s="955"/>
      <c r="H7" s="955"/>
      <c r="I7" s="955"/>
      <c r="J7" s="955"/>
      <c r="K7" s="955"/>
      <c r="L7" s="955"/>
      <c r="M7" s="955"/>
      <c r="N7" s="955"/>
      <c r="Q7" s="565"/>
      <c r="R7" s="957"/>
      <c r="S7" s="957"/>
      <c r="T7" s="559"/>
      <c r="U7" s="559"/>
      <c r="V7" s="559"/>
      <c r="W7" s="559"/>
      <c r="X7" s="558"/>
      <c r="Y7" s="565"/>
      <c r="Z7" s="957"/>
      <c r="AA7" s="957"/>
      <c r="AB7" s="559"/>
      <c r="AC7" s="559"/>
      <c r="AD7" s="559"/>
      <c r="AE7" s="559"/>
      <c r="AF7" s="565"/>
      <c r="AG7" s="565"/>
      <c r="AH7" s="565"/>
      <c r="AI7" s="965"/>
      <c r="AJ7" s="965"/>
      <c r="AK7" s="566"/>
      <c r="AL7" s="566"/>
      <c r="AM7" s="566"/>
      <c r="AN7" s="566"/>
      <c r="AO7" s="520"/>
      <c r="AP7"/>
    </row>
    <row r="8" spans="1:42" ht="33" customHeight="1">
      <c r="B8" s="259" t="s">
        <v>176</v>
      </c>
      <c r="C8" s="260">
        <v>4303973.7531524776</v>
      </c>
      <c r="D8" s="260">
        <v>4744601.7056438504</v>
      </c>
      <c r="E8" s="260">
        <v>4934703.8088338701</v>
      </c>
      <c r="F8" s="260">
        <v>4729859.6436385196</v>
      </c>
      <c r="G8" s="260">
        <v>4639754.8049600935</v>
      </c>
      <c r="H8" s="260">
        <v>4513766.5444913357</v>
      </c>
      <c r="I8" s="260">
        <v>4547209.4243067075</v>
      </c>
      <c r="J8" s="260">
        <v>3876293.7864352954</v>
      </c>
      <c r="K8" s="260">
        <v>4216851.2205417212</v>
      </c>
      <c r="L8" s="260">
        <v>4266937.8144164085</v>
      </c>
      <c r="M8" s="260">
        <v>4238600.4830452874</v>
      </c>
      <c r="N8" s="260">
        <v>4214918.1074738987</v>
      </c>
      <c r="Q8" s="519"/>
      <c r="R8" s="959"/>
      <c r="S8" s="560"/>
      <c r="T8" s="562"/>
      <c r="U8" s="567"/>
      <c r="V8" s="567"/>
      <c r="W8" s="567"/>
      <c r="X8" s="558"/>
      <c r="Y8" s="519"/>
      <c r="Z8" s="959"/>
      <c r="AA8" s="560"/>
      <c r="AB8" s="562"/>
      <c r="AC8" s="568"/>
      <c r="AD8" s="568"/>
      <c r="AE8" s="568"/>
      <c r="AF8" s="519"/>
      <c r="AG8" s="519"/>
      <c r="AH8" s="519"/>
      <c r="AI8" s="967"/>
      <c r="AJ8" s="569"/>
      <c r="AK8" s="570"/>
      <c r="AL8" s="571"/>
      <c r="AM8" s="571"/>
      <c r="AN8" s="571"/>
      <c r="AO8" s="520"/>
      <c r="AP8"/>
    </row>
    <row r="9" spans="1:42" ht="33" customHeight="1">
      <c r="B9" s="259" t="s">
        <v>177</v>
      </c>
      <c r="C9" s="260">
        <v>236915.24750396091</v>
      </c>
      <c r="D9" s="260">
        <v>261781.74818940173</v>
      </c>
      <c r="E9" s="260">
        <v>336705.17243248562</v>
      </c>
      <c r="F9" s="260">
        <v>405828.4745873186</v>
      </c>
      <c r="G9" s="260">
        <v>407180.29453909013</v>
      </c>
      <c r="H9" s="260">
        <v>412420.84525339515</v>
      </c>
      <c r="I9" s="260">
        <v>377468.90665152465</v>
      </c>
      <c r="J9" s="260">
        <v>344990.60282093484</v>
      </c>
      <c r="K9" s="260">
        <v>368046.15059606428</v>
      </c>
      <c r="L9" s="260">
        <v>367455.69679354294</v>
      </c>
      <c r="M9" s="260">
        <v>395961.60577377642</v>
      </c>
      <c r="N9" s="260">
        <v>452748.75865032262</v>
      </c>
      <c r="Q9" s="519"/>
      <c r="R9" s="959"/>
      <c r="S9" s="560"/>
      <c r="T9" s="562"/>
      <c r="U9" s="567"/>
      <c r="V9" s="567"/>
      <c r="W9" s="567"/>
      <c r="X9" s="558"/>
      <c r="Y9" s="519"/>
      <c r="Z9" s="959"/>
      <c r="AA9" s="560"/>
      <c r="AB9" s="562"/>
      <c r="AC9" s="568"/>
      <c r="AD9" s="568"/>
      <c r="AE9" s="568"/>
      <c r="AF9" s="519"/>
      <c r="AG9" s="519"/>
      <c r="AH9" s="519"/>
      <c r="AI9" s="967"/>
      <c r="AJ9" s="569"/>
      <c r="AK9" s="570"/>
      <c r="AL9" s="571"/>
      <c r="AM9" s="571"/>
      <c r="AN9" s="571"/>
      <c r="AO9" s="520"/>
      <c r="AP9"/>
    </row>
    <row r="10" spans="1:42" ht="33" customHeight="1">
      <c r="B10" s="259" t="s">
        <v>178</v>
      </c>
      <c r="C10" s="260">
        <v>1016694.4935405209</v>
      </c>
      <c r="D10" s="260">
        <v>1050780.9986782083</v>
      </c>
      <c r="E10" s="260">
        <v>1025809.3734148921</v>
      </c>
      <c r="F10" s="260">
        <v>1026410.9496736976</v>
      </c>
      <c r="G10" s="260">
        <v>1017783.5988754401</v>
      </c>
      <c r="H10" s="260">
        <v>1190125.4275212879</v>
      </c>
      <c r="I10" s="260">
        <v>1091997.349653363</v>
      </c>
      <c r="J10" s="260">
        <v>1115192.8653286921</v>
      </c>
      <c r="K10" s="260">
        <v>1048804.0489063037</v>
      </c>
      <c r="L10" s="260">
        <v>1043888.3918497829</v>
      </c>
      <c r="M10" s="260">
        <v>990182.54058520554</v>
      </c>
      <c r="N10" s="260">
        <v>964690.03638269054</v>
      </c>
      <c r="Q10" s="519"/>
      <c r="R10" s="959"/>
      <c r="S10" s="560"/>
      <c r="T10" s="562"/>
      <c r="U10" s="567"/>
      <c r="V10" s="567"/>
      <c r="W10" s="567"/>
      <c r="X10" s="558"/>
      <c r="Y10" s="519"/>
      <c r="Z10" s="959"/>
      <c r="AA10" s="560"/>
      <c r="AB10" s="562"/>
      <c r="AC10" s="568"/>
      <c r="AD10" s="568"/>
      <c r="AE10" s="568"/>
      <c r="AF10" s="519"/>
      <c r="AG10" s="519"/>
      <c r="AH10" s="519"/>
      <c r="AI10" s="967"/>
      <c r="AJ10" s="569"/>
      <c r="AK10" s="570"/>
      <c r="AL10" s="571"/>
      <c r="AM10" s="571"/>
      <c r="AN10" s="571"/>
      <c r="AO10" s="520"/>
      <c r="AP10"/>
    </row>
    <row r="11" spans="1:42" s="57" customFormat="1" ht="33" customHeight="1">
      <c r="B11" s="259" t="s">
        <v>49</v>
      </c>
      <c r="C11" s="260">
        <v>194973.8091335994</v>
      </c>
      <c r="D11" s="260">
        <v>261552.25733644329</v>
      </c>
      <c r="E11" s="260">
        <v>307150.54761690361</v>
      </c>
      <c r="F11" s="260">
        <v>345687.52164151828</v>
      </c>
      <c r="G11" s="260">
        <v>364278.61151840404</v>
      </c>
      <c r="H11" s="260">
        <v>218370.17482538111</v>
      </c>
      <c r="I11" s="260">
        <v>194649.36676969213</v>
      </c>
      <c r="J11" s="260">
        <v>223525.31746547174</v>
      </c>
      <c r="K11" s="260">
        <v>258162.25799316404</v>
      </c>
      <c r="L11" s="260">
        <v>275323.02745281876</v>
      </c>
      <c r="M11" s="260">
        <v>240760.64570204302</v>
      </c>
      <c r="N11" s="260">
        <v>279838.36718836782</v>
      </c>
      <c r="Q11" s="572"/>
      <c r="R11" s="959"/>
      <c r="S11" s="560"/>
      <c r="T11" s="562"/>
      <c r="U11" s="567"/>
      <c r="V11" s="567"/>
      <c r="W11" s="567"/>
      <c r="X11" s="558"/>
      <c r="Y11" s="572"/>
      <c r="Z11" s="959"/>
      <c r="AA11" s="560"/>
      <c r="AB11" s="562"/>
      <c r="AC11" s="568"/>
      <c r="AD11" s="568"/>
      <c r="AE11" s="568"/>
      <c r="AF11" s="572"/>
      <c r="AG11" s="572"/>
      <c r="AH11" s="572"/>
      <c r="AI11" s="967"/>
      <c r="AJ11" s="569"/>
      <c r="AK11" s="570"/>
      <c r="AL11" s="571"/>
      <c r="AM11" s="571"/>
      <c r="AN11" s="571"/>
      <c r="AO11" s="520"/>
      <c r="AP11"/>
    </row>
    <row r="12" spans="1:42" ht="33" customHeight="1">
      <c r="B12" s="259" t="s">
        <v>217</v>
      </c>
      <c r="C12" s="260">
        <v>70919.161187823018</v>
      </c>
      <c r="D12" s="260">
        <v>41567.349764835584</v>
      </c>
      <c r="E12" s="260">
        <v>36228.242615093666</v>
      </c>
      <c r="F12" s="260">
        <v>56692.688599313624</v>
      </c>
      <c r="G12" s="260">
        <v>45302.709011802726</v>
      </c>
      <c r="H12" s="260">
        <v>59385.875933411335</v>
      </c>
      <c r="I12" s="260">
        <v>56969.470303713795</v>
      </c>
      <c r="J12" s="260">
        <v>65489.774013976472</v>
      </c>
      <c r="K12" s="260">
        <v>61939.601132663251</v>
      </c>
      <c r="L12" s="260">
        <v>48645.263614961819</v>
      </c>
      <c r="M12" s="260">
        <v>43863.297946442377</v>
      </c>
      <c r="N12" s="260">
        <v>44122.802183176042</v>
      </c>
      <c r="Q12" s="519"/>
      <c r="R12" s="959"/>
      <c r="S12" s="560"/>
      <c r="T12" s="562"/>
      <c r="U12" s="567"/>
      <c r="V12" s="567"/>
      <c r="W12" s="567"/>
      <c r="X12" s="558"/>
      <c r="Y12" s="519"/>
      <c r="Z12" s="959"/>
      <c r="AA12" s="560"/>
      <c r="AB12" s="562"/>
      <c r="AC12" s="568"/>
      <c r="AD12" s="568"/>
      <c r="AE12" s="568"/>
      <c r="AF12" s="519"/>
      <c r="AG12" s="519"/>
      <c r="AH12" s="519"/>
      <c r="AI12" s="967"/>
      <c r="AJ12" s="569"/>
      <c r="AK12" s="570"/>
      <c r="AL12" s="571"/>
      <c r="AM12" s="571"/>
      <c r="AN12" s="571"/>
      <c r="AO12" s="520"/>
      <c r="AP12"/>
    </row>
    <row r="13" spans="1:42" ht="33" customHeight="1">
      <c r="B13" s="259" t="s">
        <v>218</v>
      </c>
      <c r="C13" s="260">
        <v>20304.707240569995</v>
      </c>
      <c r="D13" s="260">
        <v>7241.6348577871668</v>
      </c>
      <c r="E13" s="260">
        <v>14524.012316547896</v>
      </c>
      <c r="F13" s="260">
        <v>6925.3241944533829</v>
      </c>
      <c r="G13" s="260">
        <v>11172.393464084769</v>
      </c>
      <c r="H13" s="260">
        <v>6048.8876008257957</v>
      </c>
      <c r="I13" s="260">
        <v>10791.173797384803</v>
      </c>
      <c r="J13" s="260">
        <v>8900.1285935808282</v>
      </c>
      <c r="K13" s="260">
        <v>8010.0987534105507</v>
      </c>
      <c r="L13" s="260">
        <v>8763.9416950052673</v>
      </c>
      <c r="M13" s="260">
        <v>5344.6993374351532</v>
      </c>
      <c r="N13" s="260">
        <v>3911.2091309876369</v>
      </c>
      <c r="Q13" s="519"/>
      <c r="R13" s="959"/>
      <c r="S13" s="560"/>
      <c r="T13" s="562"/>
      <c r="U13" s="567"/>
      <c r="V13" s="567"/>
      <c r="W13" s="567"/>
      <c r="X13" s="558"/>
      <c r="Y13" s="519"/>
      <c r="Z13" s="959"/>
      <c r="AA13" s="560"/>
      <c r="AB13" s="562"/>
      <c r="AC13" s="568"/>
      <c r="AD13" s="568"/>
      <c r="AE13" s="568"/>
      <c r="AF13" s="519"/>
      <c r="AG13" s="519"/>
      <c r="AH13" s="519"/>
      <c r="AI13" s="967"/>
      <c r="AJ13" s="569"/>
      <c r="AK13" s="570"/>
      <c r="AL13" s="571"/>
      <c r="AM13" s="571"/>
      <c r="AN13" s="571"/>
      <c r="AO13" s="520"/>
      <c r="AP13"/>
    </row>
    <row r="14" spans="1:42" ht="33" customHeight="1">
      <c r="B14" s="261" t="s">
        <v>221</v>
      </c>
      <c r="C14" s="260">
        <v>1254.05476146</v>
      </c>
      <c r="D14" s="260">
        <v>311.25020232423213</v>
      </c>
      <c r="E14" s="260">
        <v>194.37375100931882</v>
      </c>
      <c r="F14" s="260">
        <v>116.71437371168534</v>
      </c>
      <c r="G14" s="260">
        <v>210.70689556943449</v>
      </c>
      <c r="H14" s="260"/>
      <c r="I14" s="260"/>
      <c r="J14" s="260"/>
      <c r="K14" s="260">
        <v>82.506599679134482</v>
      </c>
      <c r="L14" s="260">
        <v>13.903071770586561</v>
      </c>
      <c r="M14" s="260"/>
      <c r="N14" s="260"/>
      <c r="Q14" s="519"/>
      <c r="R14" s="959"/>
      <c r="S14" s="560"/>
      <c r="T14" s="562"/>
      <c r="U14" s="567"/>
      <c r="V14" s="567"/>
      <c r="W14" s="567"/>
      <c r="X14" s="558"/>
      <c r="Y14" s="519"/>
      <c r="Z14" s="959"/>
      <c r="AA14" s="560"/>
      <c r="AB14" s="562"/>
      <c r="AC14" s="568"/>
      <c r="AD14" s="568"/>
      <c r="AE14" s="568"/>
      <c r="AF14" s="519"/>
      <c r="AG14" s="519"/>
      <c r="AH14" s="519"/>
      <c r="AI14" s="967"/>
      <c r="AJ14" s="569"/>
      <c r="AK14" s="570"/>
      <c r="AL14" s="571"/>
      <c r="AM14" s="571"/>
      <c r="AN14" s="571"/>
      <c r="AO14" s="520"/>
      <c r="AP14"/>
    </row>
    <row r="15" spans="1:42" ht="33" customHeight="1">
      <c r="B15" s="259" t="s">
        <v>220</v>
      </c>
      <c r="C15" s="260">
        <v>1224.6449846799999</v>
      </c>
      <c r="D15" s="260">
        <v>186.16465279102599</v>
      </c>
      <c r="E15" s="260">
        <v>344.58525391652176</v>
      </c>
      <c r="F15" s="260">
        <v>0</v>
      </c>
      <c r="G15" s="260">
        <v>151.45845695611189</v>
      </c>
      <c r="H15" s="260"/>
      <c r="I15" s="260"/>
      <c r="J15" s="260"/>
      <c r="K15" s="260"/>
      <c r="L15" s="260">
        <v>13.810791732838549</v>
      </c>
      <c r="M15" s="260">
        <v>50.873965310264516</v>
      </c>
      <c r="N15" s="260">
        <v>98.121594414019697</v>
      </c>
      <c r="Q15" s="519"/>
      <c r="R15" s="959"/>
      <c r="S15" s="560"/>
      <c r="T15" s="562"/>
      <c r="U15" s="567"/>
      <c r="V15" s="567"/>
      <c r="W15" s="567"/>
      <c r="X15" s="558"/>
      <c r="Y15" s="519"/>
      <c r="Z15" s="959"/>
      <c r="AA15" s="560"/>
      <c r="AB15" s="562"/>
      <c r="AC15" s="568"/>
      <c r="AD15" s="568"/>
      <c r="AE15" s="568"/>
      <c r="AF15" s="519"/>
      <c r="AG15" s="519"/>
      <c r="AH15" s="519"/>
      <c r="AI15" s="967"/>
      <c r="AJ15" s="569"/>
      <c r="AK15" s="570"/>
      <c r="AL15" s="571"/>
      <c r="AM15" s="571"/>
      <c r="AN15" s="571"/>
      <c r="AO15" s="520"/>
      <c r="AP15"/>
    </row>
    <row r="16" spans="1:42" ht="33" customHeight="1">
      <c r="B16" s="259" t="s">
        <v>219</v>
      </c>
      <c r="C16" s="260">
        <v>50942.796240000054</v>
      </c>
      <c r="D16" s="260">
        <v>5390.878472440264</v>
      </c>
      <c r="E16" s="260">
        <v>4564.7008533538055</v>
      </c>
      <c r="F16" s="260">
        <v>449.41926185187089</v>
      </c>
      <c r="G16" s="260">
        <v>649.6722835505816</v>
      </c>
      <c r="H16" s="260"/>
      <c r="I16" s="260"/>
      <c r="J16" s="260">
        <v>487.83263637459004</v>
      </c>
      <c r="K16" s="260">
        <v>522.8529436431628</v>
      </c>
      <c r="L16" s="260">
        <v>1114.3830530012508</v>
      </c>
      <c r="M16" s="260">
        <v>28.242340478154254</v>
      </c>
      <c r="N16" s="260">
        <v>13.158290607823945</v>
      </c>
      <c r="Q16" s="519"/>
      <c r="R16" s="959"/>
      <c r="S16" s="560"/>
      <c r="T16" s="562"/>
      <c r="U16" s="567"/>
      <c r="V16" s="567"/>
      <c r="W16" s="567"/>
      <c r="X16" s="558"/>
      <c r="Y16" s="519"/>
      <c r="Z16" s="959"/>
      <c r="AA16" s="560"/>
      <c r="AB16" s="562"/>
      <c r="AC16" s="568"/>
      <c r="AD16" s="568"/>
      <c r="AE16" s="568"/>
      <c r="AF16" s="519"/>
      <c r="AG16" s="519"/>
      <c r="AH16" s="519"/>
      <c r="AI16" s="967"/>
      <c r="AJ16" s="569"/>
      <c r="AK16" s="573"/>
      <c r="AL16" s="571"/>
      <c r="AM16" s="571"/>
      <c r="AN16" s="574"/>
      <c r="AO16" s="520"/>
      <c r="AP16"/>
    </row>
    <row r="17" spans="2:41" ht="33" customHeight="1">
      <c r="B17" s="259" t="s">
        <v>4</v>
      </c>
      <c r="C17" s="260">
        <v>9975552.3321553301</v>
      </c>
      <c r="D17" s="260">
        <v>9775233.9485279452</v>
      </c>
      <c r="E17" s="260">
        <v>9744305.7960598134</v>
      </c>
      <c r="F17" s="260">
        <v>10142958.264073472</v>
      </c>
      <c r="G17" s="260">
        <v>10475442.239921752</v>
      </c>
      <c r="H17" s="260">
        <v>10823424.244375009</v>
      </c>
      <c r="I17" s="260">
        <v>11175474.308518227</v>
      </c>
      <c r="J17" s="260">
        <v>12060664.693515353</v>
      </c>
      <c r="K17" s="260">
        <v>11853782.557020713</v>
      </c>
      <c r="L17" s="260">
        <v>12048026.16221967</v>
      </c>
      <c r="M17" s="260">
        <v>12392718.214309039</v>
      </c>
      <c r="N17" s="260">
        <v>12640070.289975327</v>
      </c>
      <c r="Q17" s="519"/>
      <c r="R17" s="959"/>
      <c r="S17" s="560"/>
      <c r="T17" s="561"/>
      <c r="U17" s="567"/>
      <c r="V17" s="567"/>
      <c r="W17" s="575"/>
      <c r="X17" s="558"/>
      <c r="Y17" s="519"/>
      <c r="Z17" s="959"/>
      <c r="AA17" s="560"/>
      <c r="AB17" s="562"/>
      <c r="AC17" s="568"/>
      <c r="AD17" s="568"/>
      <c r="AE17" s="568"/>
      <c r="AF17" s="519"/>
      <c r="AG17" s="519"/>
      <c r="AH17" s="519"/>
      <c r="AI17" s="519"/>
      <c r="AJ17" s="519"/>
      <c r="AK17" s="519"/>
      <c r="AL17" s="519"/>
      <c r="AM17" s="519"/>
      <c r="AN17" s="519"/>
    </row>
    <row r="18" spans="2:41" ht="33" customHeight="1">
      <c r="B18" s="262" t="s">
        <v>47</v>
      </c>
      <c r="C18" s="263">
        <v>15872754.999900423</v>
      </c>
      <c r="D18" s="263">
        <v>16148647.936326027</v>
      </c>
      <c r="E18" s="263">
        <v>16404530.613147885</v>
      </c>
      <c r="F18" s="263">
        <v>16714929.000043858</v>
      </c>
      <c r="G18" s="263">
        <v>16961926.489926744</v>
      </c>
      <c r="H18" s="263">
        <v>17223542.000000648</v>
      </c>
      <c r="I18" s="263">
        <v>17454560.000000611</v>
      </c>
      <c r="J18" s="263">
        <v>17695545.000809681</v>
      </c>
      <c r="K18" s="263">
        <v>17816201.294487365</v>
      </c>
      <c r="L18" s="263">
        <v>18060182.394958697</v>
      </c>
      <c r="M18" s="263">
        <v>18307510.603005014</v>
      </c>
      <c r="N18" s="263">
        <v>18600312.729275379</v>
      </c>
      <c r="Q18" s="519"/>
      <c r="R18" s="558"/>
      <c r="S18" s="558"/>
      <c r="T18" s="558"/>
      <c r="U18" s="558"/>
      <c r="V18" s="558"/>
      <c r="W18" s="558"/>
      <c r="X18" s="558"/>
      <c r="Y18" s="519"/>
      <c r="Z18" s="959"/>
      <c r="AA18" s="560"/>
      <c r="AB18" s="561"/>
      <c r="AC18" s="568"/>
      <c r="AD18" s="568"/>
      <c r="AE18" s="576"/>
      <c r="AF18" s="519"/>
      <c r="AG18" s="519"/>
      <c r="AH18" s="519"/>
      <c r="AI18" s="519"/>
      <c r="AJ18" s="519"/>
      <c r="AK18" s="519"/>
      <c r="AL18" s="519"/>
      <c r="AM18" s="519"/>
      <c r="AN18" s="519"/>
    </row>
    <row r="19" spans="2:41" ht="33" customHeight="1">
      <c r="B19" s="257"/>
      <c r="C19" s="878"/>
      <c r="D19" s="878"/>
      <c r="E19" s="878"/>
      <c r="F19" s="878"/>
      <c r="G19" s="878"/>
      <c r="H19" s="878"/>
      <c r="I19" s="878"/>
      <c r="J19" s="878"/>
      <c r="K19" s="878"/>
      <c r="L19" s="878"/>
      <c r="M19" s="878"/>
      <c r="N19" s="878"/>
      <c r="Q19" s="519"/>
      <c r="R19" s="956"/>
      <c r="S19" s="956"/>
      <c r="T19" s="956"/>
      <c r="U19" s="956"/>
      <c r="V19" s="956"/>
      <c r="W19" s="956"/>
      <c r="X19" s="558"/>
      <c r="Y19" s="519"/>
      <c r="Z19" s="956"/>
      <c r="AA19" s="956"/>
      <c r="AB19" s="956"/>
      <c r="AC19" s="956"/>
      <c r="AD19" s="956"/>
      <c r="AE19" s="956"/>
      <c r="AF19" s="519"/>
      <c r="AG19" s="519"/>
      <c r="AH19" s="519"/>
      <c r="AI19" s="964"/>
      <c r="AJ19" s="964"/>
      <c r="AK19" s="964"/>
      <c r="AL19" s="964"/>
      <c r="AM19" s="964"/>
      <c r="AN19" s="964"/>
      <c r="AO19" s="520"/>
    </row>
    <row r="20" spans="2:41" ht="33" customHeight="1">
      <c r="B20" s="404" t="s">
        <v>408</v>
      </c>
      <c r="C20" s="258"/>
      <c r="D20" s="714"/>
      <c r="E20" s="715"/>
      <c r="F20" s="715"/>
      <c r="G20" s="715"/>
      <c r="H20" s="715"/>
      <c r="I20" s="715"/>
      <c r="J20" s="715"/>
      <c r="K20" s="715"/>
      <c r="L20" s="716"/>
      <c r="M20" s="517"/>
      <c r="Q20" s="519"/>
      <c r="R20" s="957"/>
      <c r="S20" s="957"/>
      <c r="T20" s="559"/>
      <c r="U20" s="559"/>
      <c r="V20" s="559"/>
      <c r="W20" s="559"/>
      <c r="X20" s="558"/>
      <c r="Y20" s="519"/>
      <c r="Z20" s="957"/>
      <c r="AA20" s="957"/>
      <c r="AB20" s="559"/>
      <c r="AC20" s="559"/>
      <c r="AD20" s="559"/>
      <c r="AE20" s="559"/>
      <c r="AF20" s="519"/>
      <c r="AG20" s="519"/>
      <c r="AH20" s="519"/>
      <c r="AI20" s="965"/>
      <c r="AJ20" s="965"/>
      <c r="AK20" s="566"/>
      <c r="AL20" s="566"/>
      <c r="AM20" s="566"/>
      <c r="AN20" s="566"/>
      <c r="AO20" s="520"/>
    </row>
    <row r="21" spans="2:41" s="880" customFormat="1" ht="33" customHeight="1">
      <c r="B21" s="152"/>
      <c r="C21" s="153" t="s">
        <v>42</v>
      </c>
      <c r="D21" s="153" t="s">
        <v>43</v>
      </c>
      <c r="E21" s="879"/>
      <c r="I21" s="881"/>
      <c r="J21" s="881"/>
      <c r="L21" s="882"/>
      <c r="M21" s="883"/>
      <c r="Q21" s="884"/>
      <c r="R21" s="958"/>
      <c r="S21" s="885"/>
      <c r="T21" s="886"/>
      <c r="U21" s="887"/>
      <c r="V21" s="887"/>
      <c r="W21" s="887"/>
      <c r="X21" s="888"/>
      <c r="Y21" s="884"/>
      <c r="Z21" s="958"/>
      <c r="AA21" s="885"/>
      <c r="AB21" s="886"/>
      <c r="AC21" s="889"/>
      <c r="AD21" s="889"/>
      <c r="AE21" s="889"/>
      <c r="AF21" s="884"/>
      <c r="AG21" s="884"/>
      <c r="AH21" s="884"/>
      <c r="AI21" s="966"/>
      <c r="AJ21" s="890"/>
      <c r="AK21" s="891"/>
      <c r="AL21" s="892"/>
      <c r="AM21" s="892"/>
      <c r="AN21" s="892"/>
      <c r="AO21" s="893"/>
    </row>
    <row r="22" spans="2:41" s="880" customFormat="1" ht="33" customHeight="1">
      <c r="B22" s="154" t="str">
        <f>+B17</f>
        <v>Ninguno</v>
      </c>
      <c r="C22" s="155">
        <f>+N17</f>
        <v>12640070.289975327</v>
      </c>
      <c r="D22" s="156">
        <f t="shared" ref="D22:D31" si="0">+C22/C$32</f>
        <v>0.67956224575089452</v>
      </c>
      <c r="E22" s="879"/>
      <c r="I22" s="881"/>
      <c r="J22" s="881"/>
      <c r="L22" s="882"/>
      <c r="M22" s="883"/>
      <c r="Q22" s="884"/>
      <c r="R22" s="958"/>
      <c r="S22" s="885"/>
      <c r="T22" s="886"/>
      <c r="U22" s="887"/>
      <c r="V22" s="887"/>
      <c r="W22" s="887"/>
      <c r="X22" s="888"/>
      <c r="Y22" s="884"/>
      <c r="Z22" s="958"/>
      <c r="AA22" s="885"/>
      <c r="AB22" s="886"/>
      <c r="AC22" s="889"/>
      <c r="AD22" s="889"/>
      <c r="AE22" s="889"/>
      <c r="AF22" s="884"/>
      <c r="AG22" s="884"/>
      <c r="AH22" s="884"/>
      <c r="AI22" s="966"/>
      <c r="AJ22" s="890"/>
      <c r="AK22" s="891"/>
      <c r="AL22" s="892"/>
      <c r="AM22" s="892"/>
      <c r="AN22" s="892"/>
      <c r="AO22" s="893"/>
    </row>
    <row r="23" spans="2:41" s="880" customFormat="1" ht="33" customHeight="1">
      <c r="B23" s="154" t="str">
        <f>+B8</f>
        <v>IESS, Seguro general</v>
      </c>
      <c r="C23" s="155">
        <f>+N8</f>
        <v>4214918.1074738987</v>
      </c>
      <c r="D23" s="156">
        <f t="shared" si="0"/>
        <v>0.2266046904060898</v>
      </c>
      <c r="E23" s="879"/>
      <c r="L23" s="882"/>
      <c r="M23" s="883"/>
      <c r="Q23" s="884"/>
      <c r="R23" s="958"/>
      <c r="S23" s="885"/>
      <c r="T23" s="886"/>
      <c r="U23" s="887"/>
      <c r="V23" s="887"/>
      <c r="W23" s="887"/>
      <c r="X23" s="888"/>
      <c r="Y23" s="884"/>
      <c r="Z23" s="958"/>
      <c r="AA23" s="885"/>
      <c r="AB23" s="886"/>
      <c r="AC23" s="889"/>
      <c r="AD23" s="889"/>
      <c r="AE23" s="889"/>
      <c r="AF23" s="884"/>
      <c r="AG23" s="884"/>
      <c r="AH23" s="884"/>
      <c r="AI23" s="966"/>
      <c r="AJ23" s="890"/>
      <c r="AK23" s="891"/>
      <c r="AL23" s="892"/>
      <c r="AM23" s="892"/>
      <c r="AN23" s="892"/>
      <c r="AO23" s="893"/>
    </row>
    <row r="24" spans="2:41" s="880" customFormat="1" ht="33" customHeight="1">
      <c r="B24" s="154" t="str">
        <f>+B10</f>
        <v>IESS, Seguro campesino</v>
      </c>
      <c r="C24" s="155">
        <f t="shared" ref="C24" si="1">+N10</f>
        <v>964690.03638269054</v>
      </c>
      <c r="D24" s="156">
        <f t="shared" si="0"/>
        <v>5.1864183706134513E-2</v>
      </c>
      <c r="E24" s="879"/>
      <c r="L24" s="882"/>
      <c r="M24" s="883"/>
      <c r="Q24" s="884"/>
      <c r="R24" s="958"/>
      <c r="S24" s="885"/>
      <c r="T24" s="886"/>
      <c r="U24" s="887"/>
      <c r="V24" s="887"/>
      <c r="W24" s="887"/>
      <c r="X24" s="888"/>
      <c r="Y24" s="884"/>
      <c r="Z24" s="958"/>
      <c r="AA24" s="885"/>
      <c r="AB24" s="886"/>
      <c r="AC24" s="889"/>
      <c r="AD24" s="889"/>
      <c r="AE24" s="889"/>
      <c r="AF24" s="884"/>
      <c r="AG24" s="884"/>
      <c r="AH24" s="884"/>
      <c r="AI24" s="966"/>
      <c r="AJ24" s="890"/>
      <c r="AK24" s="891"/>
      <c r="AL24" s="892"/>
      <c r="AM24" s="892"/>
      <c r="AN24" s="892"/>
      <c r="AO24" s="893"/>
    </row>
    <row r="25" spans="2:41" s="880" customFormat="1" ht="33" customHeight="1">
      <c r="B25" s="154" t="str">
        <f>+B9</f>
        <v>IESS, Seguro voluntario</v>
      </c>
      <c r="C25" s="155">
        <f>+N9</f>
        <v>452748.75865032262</v>
      </c>
      <c r="D25" s="156">
        <f t="shared" si="0"/>
        <v>2.4340921856530556E-2</v>
      </c>
      <c r="E25" s="879"/>
      <c r="F25" s="149"/>
      <c r="L25" s="882"/>
      <c r="M25" s="883"/>
      <c r="Q25" s="884"/>
      <c r="R25" s="958"/>
      <c r="S25" s="885"/>
      <c r="T25" s="886"/>
      <c r="U25" s="887"/>
      <c r="V25" s="887"/>
      <c r="W25" s="887"/>
      <c r="X25" s="888"/>
      <c r="Y25" s="884"/>
      <c r="Z25" s="958"/>
      <c r="AA25" s="885"/>
      <c r="AB25" s="886"/>
      <c r="AC25" s="889"/>
      <c r="AD25" s="889"/>
      <c r="AE25" s="889"/>
      <c r="AF25" s="884"/>
      <c r="AG25" s="884"/>
      <c r="AH25" s="884"/>
      <c r="AI25" s="966"/>
      <c r="AJ25" s="890"/>
      <c r="AK25" s="891"/>
      <c r="AL25" s="892"/>
      <c r="AM25" s="892"/>
      <c r="AN25" s="892"/>
      <c r="AO25" s="893"/>
    </row>
    <row r="26" spans="2:41" s="880" customFormat="1" ht="33" customHeight="1">
      <c r="B26" s="154" t="str">
        <f t="shared" ref="B26:B31" si="2">+B11</f>
        <v>Seguro ISSFA-ISSPOL</v>
      </c>
      <c r="C26" s="155">
        <f t="shared" ref="C26:C31" si="3">+N11</f>
        <v>279838.36718836782</v>
      </c>
      <c r="D26" s="156">
        <f t="shared" si="0"/>
        <v>1.5044820550136503E-2</v>
      </c>
      <c r="E26" s="879"/>
      <c r="F26" s="149"/>
      <c r="I26" s="894"/>
      <c r="J26" s="894"/>
      <c r="L26" s="882"/>
      <c r="M26" s="883"/>
      <c r="Q26" s="884"/>
      <c r="R26" s="958"/>
      <c r="S26" s="885"/>
      <c r="T26" s="886"/>
      <c r="U26" s="887"/>
      <c r="V26" s="887"/>
      <c r="W26" s="887"/>
      <c r="X26" s="888"/>
      <c r="Y26" s="884"/>
      <c r="Z26" s="958"/>
      <c r="AA26" s="885"/>
      <c r="AB26" s="886"/>
      <c r="AC26" s="889"/>
      <c r="AD26" s="889"/>
      <c r="AE26" s="889"/>
      <c r="AF26" s="884"/>
      <c r="AG26" s="884"/>
      <c r="AH26" s="884"/>
      <c r="AI26" s="966"/>
      <c r="AJ26" s="890"/>
      <c r="AK26" s="895"/>
      <c r="AL26" s="892"/>
      <c r="AM26" s="892"/>
      <c r="AN26" s="890"/>
      <c r="AO26" s="893"/>
    </row>
    <row r="27" spans="2:41" s="880" customFormat="1" ht="33" customHeight="1">
      <c r="B27" s="154" t="str">
        <f t="shared" si="2"/>
        <v>Seguro privado con hospitalización</v>
      </c>
      <c r="C27" s="155">
        <f t="shared" si="3"/>
        <v>44122.802183176042</v>
      </c>
      <c r="D27" s="156">
        <f>+C27/C$32</f>
        <v>2.3721537817872462E-3</v>
      </c>
      <c r="E27" s="879"/>
      <c r="F27" s="149"/>
      <c r="L27" s="882"/>
      <c r="M27" s="883"/>
      <c r="Q27" s="884"/>
      <c r="R27" s="958"/>
      <c r="S27" s="885"/>
      <c r="T27" s="886"/>
      <c r="U27" s="887"/>
      <c r="V27" s="887"/>
      <c r="W27" s="887"/>
      <c r="X27" s="888"/>
      <c r="Y27" s="884"/>
      <c r="Z27" s="958"/>
      <c r="AA27" s="885"/>
      <c r="AB27" s="886"/>
      <c r="AC27" s="889"/>
      <c r="AD27" s="889"/>
      <c r="AE27" s="889"/>
      <c r="AF27" s="884"/>
      <c r="AG27" s="884"/>
      <c r="AH27" s="884"/>
      <c r="AI27" s="884"/>
      <c r="AJ27" s="884"/>
      <c r="AK27" s="884"/>
      <c r="AL27" s="884"/>
      <c r="AM27" s="884"/>
      <c r="AN27" s="884"/>
    </row>
    <row r="28" spans="2:41" s="880" customFormat="1" ht="33" customHeight="1">
      <c r="B28" s="154" t="str">
        <f t="shared" si="2"/>
        <v>Seguro privado sin hospitalización</v>
      </c>
      <c r="C28" s="155">
        <f t="shared" si="3"/>
        <v>3911.2091309876369</v>
      </c>
      <c r="D28" s="156">
        <f t="shared" si="0"/>
        <v>2.1027652534205576E-4</v>
      </c>
      <c r="E28" s="879"/>
      <c r="F28" s="149"/>
      <c r="L28" s="882"/>
      <c r="M28" s="883"/>
      <c r="Q28" s="884"/>
      <c r="R28" s="958"/>
      <c r="S28" s="885"/>
      <c r="T28" s="886"/>
      <c r="U28" s="887"/>
      <c r="V28" s="887"/>
      <c r="W28" s="887"/>
      <c r="X28" s="888"/>
      <c r="Y28" s="884"/>
      <c r="Z28" s="958"/>
      <c r="AA28" s="885"/>
      <c r="AB28" s="886"/>
      <c r="AC28" s="889"/>
      <c r="AD28" s="889"/>
      <c r="AE28" s="889"/>
      <c r="AF28" s="884"/>
      <c r="AG28" s="884"/>
      <c r="AH28" s="884"/>
      <c r="AI28" s="884"/>
      <c r="AJ28" s="884"/>
      <c r="AK28" s="884"/>
      <c r="AL28" s="884"/>
      <c r="AM28" s="884"/>
      <c r="AN28" s="884"/>
    </row>
    <row r="29" spans="2:41" s="880" customFormat="1" ht="33" customHeight="1">
      <c r="B29" s="154" t="str">
        <f t="shared" si="2"/>
        <v>Aseguramiento Universal de la Salud  - AUS</v>
      </c>
      <c r="C29" s="155">
        <f t="shared" si="3"/>
        <v>0</v>
      </c>
      <c r="D29" s="156">
        <f t="shared" si="0"/>
        <v>0</v>
      </c>
      <c r="E29" s="879"/>
      <c r="F29" s="149"/>
      <c r="Q29" s="884"/>
      <c r="R29" s="958"/>
      <c r="S29" s="885"/>
      <c r="T29" s="886"/>
      <c r="U29" s="887"/>
      <c r="V29" s="887"/>
      <c r="W29" s="887"/>
      <c r="X29" s="888"/>
      <c r="Y29" s="884"/>
      <c r="Z29" s="958"/>
      <c r="AA29" s="885"/>
      <c r="AB29" s="886"/>
      <c r="AC29" s="889"/>
      <c r="AD29" s="889"/>
      <c r="AE29" s="889"/>
      <c r="AF29" s="884"/>
      <c r="AG29" s="884"/>
      <c r="AH29" s="884"/>
      <c r="AI29" s="884"/>
      <c r="AJ29" s="884"/>
      <c r="AK29" s="884"/>
      <c r="AL29" s="884"/>
      <c r="AM29" s="884"/>
      <c r="AN29" s="884"/>
    </row>
    <row r="30" spans="2:41" s="880" customFormat="1" ht="33" customHeight="1">
      <c r="B30" s="154" t="str">
        <f t="shared" si="2"/>
        <v>Seguros Municipales</v>
      </c>
      <c r="C30" s="155">
        <f t="shared" si="3"/>
        <v>98.121594414019697</v>
      </c>
      <c r="D30" s="156">
        <f t="shared" si="0"/>
        <v>5.2752658432233931E-6</v>
      </c>
      <c r="E30" s="879"/>
      <c r="F30" s="149"/>
      <c r="Q30" s="884"/>
      <c r="R30" s="958"/>
      <c r="S30" s="885"/>
      <c r="T30" s="896"/>
      <c r="U30" s="887"/>
      <c r="V30" s="887"/>
      <c r="W30" s="897"/>
      <c r="X30" s="888"/>
      <c r="Y30" s="884"/>
      <c r="Z30" s="958"/>
      <c r="AA30" s="885"/>
      <c r="AB30" s="896"/>
      <c r="AC30" s="889"/>
      <c r="AD30" s="889"/>
      <c r="AE30" s="885"/>
      <c r="AF30" s="884"/>
      <c r="AG30" s="884"/>
      <c r="AH30" s="884"/>
      <c r="AI30" s="884"/>
      <c r="AJ30" s="884"/>
      <c r="AK30" s="884"/>
      <c r="AL30" s="884"/>
      <c r="AM30" s="884"/>
      <c r="AN30" s="884"/>
    </row>
    <row r="31" spans="2:41" s="880" customFormat="1" ht="33" customHeight="1">
      <c r="B31" s="154" t="str">
        <f t="shared" si="2"/>
        <v>Seguro Ministerio de Salud Pública</v>
      </c>
      <c r="C31" s="155">
        <f t="shared" si="3"/>
        <v>13.158290607823945</v>
      </c>
      <c r="D31" s="156">
        <f t="shared" si="0"/>
        <v>7.0742308472662751E-7</v>
      </c>
      <c r="E31" s="879"/>
      <c r="F31" s="898"/>
      <c r="Q31" s="884"/>
      <c r="R31" s="884"/>
      <c r="S31" s="884"/>
      <c r="T31" s="884"/>
      <c r="U31" s="884"/>
      <c r="V31" s="884"/>
      <c r="W31" s="884"/>
      <c r="X31" s="884"/>
      <c r="Y31" s="884"/>
      <c r="Z31" s="884"/>
      <c r="AA31" s="884"/>
      <c r="AB31" s="884"/>
      <c r="AC31" s="884"/>
      <c r="AD31" s="884"/>
      <c r="AE31" s="884"/>
      <c r="AF31" s="884"/>
      <c r="AG31" s="884"/>
      <c r="AH31" s="884"/>
      <c r="AI31" s="884"/>
      <c r="AJ31" s="884"/>
      <c r="AK31" s="884"/>
      <c r="AL31" s="884"/>
      <c r="AM31" s="884"/>
      <c r="AN31" s="884"/>
    </row>
    <row r="32" spans="2:41" s="880" customFormat="1" ht="33" customHeight="1">
      <c r="B32" s="154" t="str">
        <f>+B18</f>
        <v xml:space="preserve"> Total</v>
      </c>
      <c r="C32" s="155">
        <f>+N18</f>
        <v>18600312.729275379</v>
      </c>
      <c r="D32" s="156">
        <f>+SUM(D22:D31)</f>
        <v>1.000005275265843</v>
      </c>
      <c r="E32" s="879"/>
      <c r="Q32" s="884"/>
      <c r="R32" s="899"/>
      <c r="S32" s="899"/>
      <c r="T32" s="884"/>
      <c r="U32" s="884"/>
      <c r="V32" s="884"/>
      <c r="W32" s="884"/>
      <c r="X32" s="884"/>
      <c r="Y32" s="884"/>
      <c r="Z32" s="884"/>
      <c r="AA32" s="884"/>
      <c r="AB32" s="884"/>
      <c r="AC32" s="884"/>
      <c r="AD32" s="884"/>
      <c r="AE32" s="884"/>
      <c r="AF32" s="884"/>
      <c r="AG32" s="884"/>
      <c r="AH32" s="884"/>
      <c r="AI32" s="884"/>
      <c r="AJ32" s="884"/>
      <c r="AK32" s="884"/>
      <c r="AL32" s="884"/>
      <c r="AM32" s="884"/>
      <c r="AN32" s="884"/>
    </row>
    <row r="33" spans="1:40" ht="15" customHeight="1">
      <c r="A33" s="151"/>
      <c r="B33" s="790" t="s">
        <v>409</v>
      </c>
      <c r="C33" s="858"/>
      <c r="D33" s="717"/>
      <c r="E33" s="715"/>
      <c r="Q33" s="519"/>
      <c r="R33" s="519"/>
      <c r="S33" s="519"/>
      <c r="T33" s="519"/>
      <c r="U33" s="519"/>
      <c r="V33" s="519"/>
      <c r="W33" s="519"/>
      <c r="X33" s="519"/>
      <c r="Y33" s="519"/>
      <c r="Z33" s="519"/>
      <c r="AA33" s="519"/>
      <c r="AB33" s="519"/>
      <c r="AC33" s="519"/>
      <c r="AD33" s="519"/>
      <c r="AE33" s="519"/>
      <c r="AF33" s="519"/>
      <c r="AG33" s="519"/>
      <c r="AH33" s="519"/>
      <c r="AI33" s="519"/>
      <c r="AJ33" s="519"/>
      <c r="AK33" s="519"/>
      <c r="AL33" s="519"/>
      <c r="AM33" s="519"/>
      <c r="AN33" s="519"/>
    </row>
    <row r="34" spans="1:40" ht="15" customHeight="1">
      <c r="A34" s="151"/>
      <c r="B34" s="791" t="s">
        <v>366</v>
      </c>
      <c r="C34" s="858"/>
      <c r="D34" s="718"/>
      <c r="E34" s="715"/>
      <c r="Q34" s="519"/>
      <c r="R34" s="519"/>
      <c r="S34" s="519"/>
      <c r="T34" s="519"/>
      <c r="U34" s="519"/>
      <c r="V34" s="519"/>
      <c r="W34" s="519"/>
      <c r="X34" s="519"/>
      <c r="Y34" s="519"/>
      <c r="Z34" s="519"/>
      <c r="AA34" s="519"/>
      <c r="AB34" s="519"/>
      <c r="AC34" s="519"/>
      <c r="AD34" s="519"/>
      <c r="AE34" s="519"/>
      <c r="AF34" s="519"/>
      <c r="AG34" s="519"/>
      <c r="AH34" s="519"/>
      <c r="AI34" s="519"/>
      <c r="AJ34" s="519"/>
      <c r="AK34" s="519"/>
      <c r="AL34" s="519"/>
      <c r="AM34" s="519"/>
      <c r="AN34" s="519"/>
    </row>
    <row r="35" spans="1:40" ht="13.5" customHeight="1">
      <c r="A35" s="151"/>
      <c r="B35" s="151"/>
      <c r="C35" s="151"/>
      <c r="D35" s="151"/>
      <c r="E35" s="151"/>
      <c r="Q35" s="519"/>
      <c r="R35" s="519"/>
      <c r="S35" s="519"/>
      <c r="T35" s="519"/>
      <c r="U35" s="519"/>
      <c r="V35" s="519"/>
      <c r="W35" s="519"/>
      <c r="X35" s="519"/>
      <c r="Y35" s="519"/>
      <c r="Z35" s="519"/>
      <c r="AA35" s="519"/>
      <c r="AB35" s="519"/>
      <c r="AC35" s="519"/>
      <c r="AD35" s="519"/>
      <c r="AE35" s="519"/>
      <c r="AF35" s="519"/>
      <c r="AG35" s="519"/>
      <c r="AH35" s="519"/>
      <c r="AI35" s="519"/>
      <c r="AJ35" s="519"/>
      <c r="AK35" s="519"/>
      <c r="AL35" s="519"/>
      <c r="AM35" s="519"/>
      <c r="AN35" s="519"/>
    </row>
    <row r="36" spans="1:40">
      <c r="B36" s="151"/>
      <c r="C36" s="151"/>
      <c r="D36" s="151"/>
      <c r="E36" s="151"/>
      <c r="Q36" s="519"/>
      <c r="R36" s="519"/>
      <c r="S36" s="557"/>
      <c r="T36" s="519"/>
      <c r="U36" s="519"/>
      <c r="V36" s="519"/>
      <c r="W36" s="519"/>
      <c r="X36" s="519"/>
      <c r="Y36" s="519"/>
      <c r="Z36" s="519"/>
      <c r="AA36" s="519"/>
      <c r="AB36" s="519"/>
      <c r="AC36" s="519"/>
      <c r="AD36" s="519"/>
      <c r="AE36" s="519"/>
      <c r="AF36" s="519"/>
      <c r="AG36" s="519"/>
      <c r="AH36" s="519"/>
      <c r="AI36" s="519"/>
      <c r="AJ36" s="519"/>
      <c r="AK36" s="519"/>
      <c r="AL36" s="519"/>
      <c r="AM36" s="519"/>
      <c r="AN36" s="519"/>
    </row>
    <row r="37" spans="1:40">
      <c r="Q37" s="519"/>
      <c r="R37" s="519"/>
      <c r="S37" s="557"/>
      <c r="T37" s="519"/>
      <c r="U37" s="519"/>
      <c r="V37" s="519"/>
      <c r="W37" s="519"/>
      <c r="X37" s="519"/>
      <c r="Y37" s="519"/>
      <c r="Z37" s="519"/>
      <c r="AA37" s="519"/>
      <c r="AB37" s="519"/>
      <c r="AC37" s="519"/>
      <c r="AD37" s="519"/>
      <c r="AE37" s="519"/>
      <c r="AF37" s="519"/>
      <c r="AG37" s="519"/>
      <c r="AH37" s="519"/>
      <c r="AI37" s="519"/>
      <c r="AJ37" s="519"/>
      <c r="AK37" s="519"/>
      <c r="AL37" s="519"/>
      <c r="AM37" s="519"/>
      <c r="AN37" s="519"/>
    </row>
    <row r="38" spans="1:40">
      <c r="Q38" s="519"/>
      <c r="R38" s="519"/>
      <c r="S38" s="519"/>
      <c r="T38" s="519"/>
      <c r="U38" s="519"/>
      <c r="V38" s="519"/>
      <c r="W38" s="519"/>
      <c r="X38" s="519"/>
      <c r="Y38" s="519"/>
      <c r="Z38" s="519"/>
      <c r="AA38" s="519"/>
      <c r="AB38" s="519"/>
      <c r="AC38" s="519"/>
      <c r="AD38" s="519"/>
      <c r="AE38" s="519"/>
      <c r="AF38" s="519"/>
      <c r="AG38" s="519"/>
      <c r="AH38" s="519"/>
      <c r="AI38" s="519"/>
      <c r="AJ38" s="519"/>
      <c r="AK38" s="519"/>
      <c r="AL38" s="519"/>
      <c r="AM38" s="519"/>
      <c r="AN38" s="519"/>
    </row>
  </sheetData>
  <mergeCells count="42">
    <mergeCell ref="AI19:AN19"/>
    <mergeCell ref="AI20:AJ20"/>
    <mergeCell ref="AI21:AI26"/>
    <mergeCell ref="AI6:AN6"/>
    <mergeCell ref="AI7:AJ7"/>
    <mergeCell ref="AI8:AI16"/>
    <mergeCell ref="AJ2:AM2"/>
    <mergeCell ref="AJ3:AK3"/>
    <mergeCell ref="AJ4:AJ5"/>
    <mergeCell ref="B4:K4"/>
    <mergeCell ref="B3:K3"/>
    <mergeCell ref="S2:V2"/>
    <mergeCell ref="AB2:AE2"/>
    <mergeCell ref="S3:T3"/>
    <mergeCell ref="AB3:AC3"/>
    <mergeCell ref="S4:S5"/>
    <mergeCell ref="AB4:AB5"/>
    <mergeCell ref="J6:J7"/>
    <mergeCell ref="K6:K7"/>
    <mergeCell ref="H6:H7"/>
    <mergeCell ref="I6:I7"/>
    <mergeCell ref="B6:B7"/>
    <mergeCell ref="E6:E7"/>
    <mergeCell ref="C6:C7"/>
    <mergeCell ref="D6:D7"/>
    <mergeCell ref="F6:F7"/>
    <mergeCell ref="G6:G7"/>
    <mergeCell ref="R21:R30"/>
    <mergeCell ref="Z21:Z30"/>
    <mergeCell ref="R6:W6"/>
    <mergeCell ref="Z6:AE6"/>
    <mergeCell ref="R7:S7"/>
    <mergeCell ref="Z7:AA7"/>
    <mergeCell ref="R8:R17"/>
    <mergeCell ref="Z8:Z18"/>
    <mergeCell ref="L6:L7"/>
    <mergeCell ref="R19:W19"/>
    <mergeCell ref="Z19:AE19"/>
    <mergeCell ref="R20:S20"/>
    <mergeCell ref="Z20:AA20"/>
    <mergeCell ref="M6:M7"/>
    <mergeCell ref="N6:N7"/>
  </mergeCells>
  <hyperlinks>
    <hyperlink ref="B2" location="Indice!A1" display="Índice"/>
    <hyperlink ref="L2" location="'2.7 Mujeres embarazadas'!A1" display="Siguiente"/>
    <hyperlink ref="K2" location="'2.5 Serv básicos'!A1" display="Anterior"/>
  </hyperlinks>
  <printOptions horizontalCentered="1" verticalCentered="1"/>
  <pageMargins left="0.59055118110236227" right="0.59055118110236227" top="0.59055118110236227" bottom="0.59055118110236227" header="0" footer="0"/>
  <pageSetup paperSize="9" scale="87" orientation="portrait" verticalDpi="300" r:id="rId1"/>
  <headerFooter alignWithMargins="0"/>
  <colBreaks count="1" manualBreakCount="1">
    <brk id="7"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24</vt:i4>
      </vt:variant>
      <vt:variant>
        <vt:lpstr>Rangos con nombre</vt:lpstr>
      </vt:variant>
      <vt:variant>
        <vt:i4>7</vt:i4>
      </vt:variant>
    </vt:vector>
  </HeadingPairs>
  <TitlesOfParts>
    <vt:vector size="31" baseType="lpstr">
      <vt:lpstr>Indice</vt:lpstr>
      <vt:lpstr>1.1 Poblac por grupos de edad</vt:lpstr>
      <vt:lpstr>1.2 Poblac por áreas</vt:lpstr>
      <vt:lpstr>2.1 Tasas de variación PIB</vt:lpstr>
      <vt:lpstr>2.2 Inflación anual</vt:lpstr>
      <vt:lpstr>2.3 Condicion de actividad</vt:lpstr>
      <vt:lpstr>2.4 Evol pobreza</vt:lpstr>
      <vt:lpstr>2.5 Serv básicos</vt:lpstr>
      <vt:lpstr>2.6 Seguro</vt:lpstr>
      <vt:lpstr>2.7 Mujeres embarazadas</vt:lpstr>
      <vt:lpstr>2.8 Nacidos vivos</vt:lpstr>
      <vt:lpstr>2.9 Tasa natalidad</vt:lpstr>
      <vt:lpstr>3.1 Causas de morbilidad</vt:lpstr>
      <vt:lpstr>3.2 Defunciones</vt:lpstr>
      <vt:lpstr>3.3 Defunciones causa</vt:lpstr>
      <vt:lpstr>4.1 Establecimientos por sector</vt:lpstr>
      <vt:lpstr>4.2 Establecimientos_niveles</vt:lpstr>
      <vt:lpstr>4.3 Tasa Médicos</vt:lpstr>
      <vt:lpstr>4.3 Prom de estada por entidad</vt:lpstr>
      <vt:lpstr>4.4 Establecimientos hosp prome</vt:lpstr>
      <vt:lpstr>4.5 Camas dotación</vt:lpstr>
      <vt:lpstr>4.7 Consulta de morbilidad</vt:lpstr>
      <vt:lpstr>4.8 Consultas tipo de age</vt:lpstr>
      <vt:lpstr>4.6 Egresos porcentuales</vt:lpstr>
      <vt:lpstr>_24._Establecimientos_por_sector_a_nivel_nacional</vt:lpstr>
      <vt:lpstr>'2.1 Tasas de variación PIB'!Área_de_impresión</vt:lpstr>
      <vt:lpstr>'2.2 Inflación anual'!Área_de_impresión</vt:lpstr>
      <vt:lpstr>'2.3 Condicion de actividad'!Área_de_impresión</vt:lpstr>
      <vt:lpstr>'2.4 Evol pobreza'!Área_de_impresión</vt:lpstr>
      <vt:lpstr>'2.5 Serv básicos'!Área_de_impresión</vt:lpstr>
      <vt:lpstr>'2.6 Seguro'!Área_de_impresión</vt:lpstr>
    </vt:vector>
  </TitlesOfParts>
  <Company>INEC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mscarvajal</dc:creator>
  <cp:lastModifiedBy>INEC Paulina Roman</cp:lastModifiedBy>
  <cp:lastPrinted>2015-12-30T21:28:30Z</cp:lastPrinted>
  <dcterms:created xsi:type="dcterms:W3CDTF">2008-03-12T20:58:48Z</dcterms:created>
  <dcterms:modified xsi:type="dcterms:W3CDTF">2025-11-20T21:11:03Z</dcterms:modified>
</cp:coreProperties>
</file>